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Fiscvl\Models &amp; other\ProjectionsProject - archive 1-26-24\Data\Input\"/>
    </mc:Choice>
  </mc:AlternateContent>
  <xr:revisionPtr revIDLastSave="0" documentId="13_ncr:1_{AAEB0611-09A8-4EA8-934E-D36D38E76D67}" xr6:coauthVersionLast="47" xr6:coauthVersionMax="47" xr10:uidLastSave="{00000000-0000-0000-0000-000000000000}"/>
  <bookViews>
    <workbookView xWindow="-120" yWindow="-120" windowWidth="20730" windowHeight="11160" activeTab="2" xr2:uid="{E0298FDA-5FB5-4CEB-8A61-D395CBFE3ACC}"/>
  </bookViews>
  <sheets>
    <sheet name="Sheet1" sheetId="1" r:id="rId1"/>
    <sheet name="Existing" sheetId="2" r:id="rId2"/>
    <sheet name="Existing -old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Existing!$A$2:$K$1911</definedName>
    <definedName name="_xlnm._FilterDatabase" localSheetId="2" hidden="1">'Existing -old'!$A$2:$S$1911</definedName>
    <definedName name="_xlnm._FilterDatabase" localSheetId="0" hidden="1">Sheet1!$A$1:$F$1</definedName>
    <definedName name="AS2DocOpenMode" hidden="1">"AS2DocumentEdit"</definedName>
    <definedName name="CIQWBGuid" hidden="1">"7bb3c612-6d5b-4e4a-a29a-b7b19c30c524"</definedName>
    <definedName name="client_lookup" localSheetId="2">#REF!</definedName>
    <definedName name="client_lookup">#REF!</definedName>
    <definedName name="Forecast_contracts_start_point">[2]RenewalContracts!$A$11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Product_lookup" localSheetId="2">#REF!</definedName>
    <definedName name="Product_lookup">#REF!</definedName>
    <definedName name="Z_7C183D42_5B74_4236_9140_BCE42AAF0975_.wvu.FilterData" localSheetId="1" hidden="1">Existing!$B$2:$J$1924</definedName>
    <definedName name="Z_7C183D42_5B74_4236_9140_BCE42AAF0975_.wvu.FilterData" localSheetId="2" hidden="1">'Existing -old'!$B$2:$J$1924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50" i="3" l="1"/>
  <c r="R1228" i="3"/>
  <c r="R1863" i="3"/>
  <c r="R1842" i="3"/>
  <c r="R1841" i="3"/>
  <c r="R1835" i="3"/>
  <c r="R1833" i="3"/>
  <c r="R1832" i="3"/>
  <c r="R1829" i="3"/>
  <c r="R1805" i="3"/>
  <c r="R1804" i="3"/>
  <c r="R1790" i="3"/>
  <c r="R1787" i="3"/>
  <c r="R1785" i="3"/>
  <c r="R1784" i="3"/>
  <c r="R1777" i="3"/>
  <c r="R1775" i="3"/>
  <c r="R1774" i="3"/>
  <c r="R1760" i="3"/>
  <c r="R1747" i="3"/>
  <c r="R1744" i="3"/>
  <c r="R1743" i="3"/>
  <c r="R1741" i="3"/>
  <c r="R1735" i="3"/>
  <c r="R1723" i="3"/>
  <c r="R1721" i="3"/>
  <c r="R1719" i="3"/>
  <c r="R1718" i="3"/>
  <c r="R1717" i="3"/>
  <c r="R1716" i="3"/>
  <c r="R1703" i="3"/>
  <c r="R1702" i="3"/>
  <c r="R1701" i="3"/>
  <c r="R1692" i="3"/>
  <c r="R1686" i="3"/>
  <c r="R1685" i="3"/>
  <c r="R1684" i="3"/>
  <c r="R1682" i="3"/>
  <c r="R1680" i="3"/>
  <c r="R1678" i="3"/>
  <c r="R1677" i="3"/>
  <c r="R1676" i="3"/>
  <c r="R1674" i="3"/>
  <c r="R1672" i="3"/>
  <c r="R1670" i="3"/>
  <c r="R1669" i="3"/>
  <c r="R1668" i="3"/>
  <c r="R1665" i="3"/>
  <c r="R1664" i="3"/>
  <c r="R1660" i="3"/>
  <c r="R1657" i="3"/>
  <c r="R1653" i="3"/>
  <c r="R1651" i="3"/>
  <c r="R1650" i="3"/>
  <c r="R1649" i="3"/>
  <c r="R1647" i="3"/>
  <c r="R1646" i="3"/>
  <c r="R1644" i="3"/>
  <c r="R1640" i="3"/>
  <c r="R1638" i="3"/>
  <c r="R1637" i="3"/>
  <c r="R1636" i="3"/>
  <c r="R1632" i="3"/>
  <c r="R1628" i="3"/>
  <c r="R1626" i="3"/>
  <c r="R1624" i="3"/>
  <c r="R1623" i="3"/>
  <c r="R1622" i="3"/>
  <c r="R1620" i="3"/>
  <c r="R1618" i="3"/>
  <c r="R1617" i="3"/>
  <c r="R1616" i="3"/>
  <c r="R1613" i="3"/>
  <c r="R1611" i="3"/>
  <c r="R1610" i="3"/>
  <c r="R1608" i="3"/>
  <c r="R1606" i="3"/>
  <c r="R1605" i="3"/>
  <c r="R1604" i="3"/>
  <c r="R1600" i="3"/>
  <c r="R1597" i="3"/>
  <c r="R1589" i="3"/>
  <c r="R1587" i="3"/>
  <c r="R1586" i="3"/>
  <c r="R1585" i="3"/>
  <c r="R1583" i="3"/>
  <c r="R1582" i="3"/>
  <c r="R1581" i="3"/>
  <c r="R1579" i="3"/>
  <c r="R1578" i="3"/>
  <c r="R1577" i="3"/>
  <c r="R1565" i="3"/>
  <c r="R1567" i="3"/>
  <c r="R1568" i="3"/>
  <c r="R1569" i="3"/>
  <c r="R1561" i="3"/>
  <c r="R1560" i="3"/>
  <c r="R1559" i="3"/>
  <c r="R1557" i="3"/>
  <c r="R1555" i="3"/>
  <c r="R1553" i="3"/>
  <c r="R1552" i="3"/>
  <c r="R1542" i="3"/>
  <c r="R1540" i="3"/>
  <c r="R1538" i="3"/>
  <c r="R1536" i="3"/>
  <c r="R1535" i="3"/>
  <c r="R1534" i="3"/>
  <c r="R1532" i="3"/>
  <c r="R1530" i="3"/>
  <c r="R1528" i="3"/>
  <c r="R1527" i="3"/>
  <c r="R1526" i="3"/>
  <c r="R1517" i="3"/>
  <c r="R1515" i="3"/>
  <c r="R1513" i="3"/>
  <c r="R1512" i="3"/>
  <c r="R1511" i="3"/>
  <c r="R1504" i="3"/>
  <c r="R1503" i="3"/>
  <c r="R1502" i="3"/>
  <c r="R1501" i="3"/>
  <c r="R1500" i="3"/>
  <c r="R1499" i="3"/>
  <c r="R1498" i="3"/>
  <c r="R1496" i="3"/>
  <c r="R1494" i="3"/>
  <c r="R1492" i="3"/>
  <c r="R1491" i="3"/>
  <c r="R1489" i="3"/>
  <c r="R1487" i="3"/>
  <c r="R1486" i="3"/>
  <c r="R1485" i="3"/>
  <c r="R1472" i="3"/>
  <c r="R1471" i="3"/>
  <c r="R1467" i="3"/>
  <c r="R1463" i="3"/>
  <c r="R1460" i="3"/>
  <c r="R1445" i="3"/>
  <c r="R1443" i="3"/>
  <c r="R1442" i="3"/>
  <c r="R1441" i="3"/>
  <c r="R1438" i="3"/>
  <c r="R1435" i="3"/>
  <c r="R1433" i="3"/>
  <c r="R1432" i="3"/>
  <c r="R1419" i="3"/>
  <c r="R1417" i="3"/>
  <c r="R1416" i="3"/>
  <c r="R1415" i="3"/>
  <c r="R1412" i="3"/>
  <c r="R1411" i="3"/>
  <c r="R1409" i="3"/>
  <c r="R1408" i="3"/>
  <c r="R1407" i="3"/>
  <c r="R1405" i="3"/>
  <c r="R1404" i="3"/>
  <c r="R1397" i="3"/>
  <c r="R1395" i="3"/>
  <c r="R1393" i="3"/>
  <c r="R1391" i="3"/>
  <c r="R1390" i="3"/>
  <c r="R1388" i="3"/>
  <c r="R1369" i="3"/>
  <c r="R1365" i="3"/>
  <c r="R1364" i="3"/>
  <c r="R1362" i="3"/>
  <c r="R1360" i="3"/>
  <c r="R1359" i="3"/>
  <c r="R1358" i="3"/>
  <c r="R1354" i="3"/>
  <c r="R1342" i="3"/>
  <c r="R1338" i="3"/>
  <c r="R732" i="3"/>
  <c r="R598" i="3"/>
  <c r="R499" i="3"/>
  <c r="R442" i="3"/>
  <c r="R392" i="3"/>
  <c r="R391" i="3"/>
  <c r="R343" i="3"/>
  <c r="R302" i="3"/>
  <c r="R228" i="3"/>
  <c r="R226" i="3"/>
  <c r="R218" i="3"/>
  <c r="R184" i="3"/>
  <c r="R182" i="3"/>
  <c r="R181" i="3"/>
  <c r="R180" i="3"/>
  <c r="R178" i="3"/>
  <c r="R146" i="3"/>
  <c r="R107" i="3"/>
  <c r="R105" i="3"/>
  <c r="R103" i="3"/>
  <c r="R102" i="3"/>
  <c r="R101" i="3"/>
  <c r="R99" i="3"/>
  <c r="R71" i="3"/>
  <c r="R65" i="3"/>
  <c r="R64" i="3"/>
  <c r="R63" i="3"/>
  <c r="R60" i="3"/>
  <c r="R59" i="3"/>
  <c r="R58" i="3"/>
  <c r="R25" i="3"/>
  <c r="R24" i="3"/>
  <c r="R13" i="3"/>
  <c r="R5" i="3"/>
  <c r="R4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R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R61" i="3"/>
  <c r="Q62" i="3"/>
  <c r="Q63" i="3"/>
  <c r="Q64" i="3"/>
  <c r="Q65" i="3"/>
  <c r="Q66" i="3"/>
  <c r="R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R98" i="3"/>
  <c r="Q99" i="3"/>
  <c r="Q100" i="3"/>
  <c r="R100" i="3"/>
  <c r="Q101" i="3"/>
  <c r="Q102" i="3"/>
  <c r="Q103" i="3"/>
  <c r="Q104" i="3"/>
  <c r="R104" i="3"/>
  <c r="Q105" i="3"/>
  <c r="Q106" i="3"/>
  <c r="R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R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R177" i="3"/>
  <c r="Q178" i="3"/>
  <c r="Q179" i="3"/>
  <c r="R179" i="3"/>
  <c r="Q180" i="3"/>
  <c r="Q181" i="3"/>
  <c r="Q182" i="3"/>
  <c r="Q183" i="3"/>
  <c r="R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R217" i="3"/>
  <c r="Q218" i="3"/>
  <c r="Q219" i="3"/>
  <c r="R219" i="3"/>
  <c r="Q220" i="3"/>
  <c r="Q221" i="3"/>
  <c r="Q222" i="3"/>
  <c r="Q223" i="3"/>
  <c r="Q224" i="3"/>
  <c r="Q225" i="3"/>
  <c r="Q226" i="3"/>
  <c r="Q227" i="3"/>
  <c r="R227" i="3"/>
  <c r="Q228" i="3"/>
  <c r="Q229" i="3"/>
  <c r="Q230" i="3"/>
  <c r="Q231" i="3"/>
  <c r="Q232" i="3"/>
  <c r="Q233" i="3"/>
  <c r="Q234" i="3"/>
  <c r="Q235" i="3"/>
  <c r="Q236" i="3"/>
  <c r="S236" i="3" s="1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S260" i="3" s="1"/>
  <c r="Q261" i="3"/>
  <c r="Q262" i="3"/>
  <c r="Q263" i="3"/>
  <c r="Q264" i="3"/>
  <c r="S264" i="3" s="1"/>
  <c r="Q265" i="3"/>
  <c r="Q266" i="3"/>
  <c r="Q267" i="3"/>
  <c r="Q268" i="3"/>
  <c r="Q269" i="3"/>
  <c r="Q270" i="3"/>
  <c r="R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R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S326" i="3" s="1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R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R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S576" i="3" s="1"/>
  <c r="Q577" i="3"/>
  <c r="Q578" i="3"/>
  <c r="Q579" i="3"/>
  <c r="Q580" i="3"/>
  <c r="Q581" i="3"/>
  <c r="Q582" i="3"/>
  <c r="Q583" i="3"/>
  <c r="Q584" i="3"/>
  <c r="S584" i="3" s="1"/>
  <c r="Q585" i="3"/>
  <c r="Q586" i="3"/>
  <c r="Q587" i="3"/>
  <c r="Q588" i="3"/>
  <c r="Q589" i="3"/>
  <c r="Q590" i="3"/>
  <c r="Q591" i="3"/>
  <c r="Q592" i="3"/>
  <c r="Q593" i="3"/>
  <c r="Q594" i="3"/>
  <c r="Q595" i="3"/>
  <c r="Q596" i="3"/>
  <c r="S596" i="3" s="1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S736" i="3" s="1"/>
  <c r="Q737" i="3"/>
  <c r="Q738" i="3"/>
  <c r="Q739" i="3"/>
  <c r="Q740" i="3"/>
  <c r="S740" i="3" s="1"/>
  <c r="Q741" i="3"/>
  <c r="Q742" i="3"/>
  <c r="Q743" i="3"/>
  <c r="Q744" i="3"/>
  <c r="Q745" i="3"/>
  <c r="Q746" i="3"/>
  <c r="Q747" i="3"/>
  <c r="Q748" i="3"/>
  <c r="Q749" i="3"/>
  <c r="Q750" i="3"/>
  <c r="Q751" i="3"/>
  <c r="Q752" i="3"/>
  <c r="S752" i="3" s="1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S800" i="3" s="1"/>
  <c r="Q801" i="3"/>
  <c r="Q802" i="3"/>
  <c r="Q803" i="3"/>
  <c r="Q804" i="3"/>
  <c r="Q805" i="3"/>
  <c r="Q806" i="3"/>
  <c r="Q807" i="3"/>
  <c r="Q808" i="3"/>
  <c r="Q809" i="3"/>
  <c r="Q810" i="3"/>
  <c r="Q811" i="3"/>
  <c r="Q812" i="3"/>
  <c r="S812" i="3" s="1"/>
  <c r="Q813" i="3"/>
  <c r="Q814" i="3"/>
  <c r="Q815" i="3"/>
  <c r="Q816" i="3"/>
  <c r="Q817" i="3"/>
  <c r="Q818" i="3"/>
  <c r="Q819" i="3"/>
  <c r="Q820" i="3"/>
  <c r="S820" i="3" s="1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S844" i="3" s="1"/>
  <c r="Q845" i="3"/>
  <c r="Q846" i="3"/>
  <c r="Q847" i="3"/>
  <c r="Q848" i="3"/>
  <c r="Q849" i="3"/>
  <c r="Q850" i="3"/>
  <c r="Q851" i="3"/>
  <c r="Q852" i="3"/>
  <c r="Q853" i="3"/>
  <c r="Q854" i="3"/>
  <c r="Q855" i="3"/>
  <c r="Q856" i="3"/>
  <c r="S856" i="3" s="1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S884" i="3" s="1"/>
  <c r="Q885" i="3"/>
  <c r="Q886" i="3"/>
  <c r="Q887" i="3"/>
  <c r="Q888" i="3"/>
  <c r="S888" i="3" s="1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S1072" i="3" s="1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S1084" i="3" s="1"/>
  <c r="Q1085" i="3"/>
  <c r="Q1086" i="3"/>
  <c r="Q1087" i="3"/>
  <c r="Q1088" i="3"/>
  <c r="S1088" i="3" s="1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S1112" i="3" s="1"/>
  <c r="Q1113" i="3"/>
  <c r="Q1114" i="3"/>
  <c r="Q1115" i="3"/>
  <c r="Q1116" i="3"/>
  <c r="Q1117" i="3"/>
  <c r="Q1118" i="3"/>
  <c r="Q1119" i="3"/>
  <c r="Q1120" i="3"/>
  <c r="S1120" i="3" s="1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S1148" i="3" s="1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S1188" i="3" s="1"/>
  <c r="Q1189" i="3"/>
  <c r="Q1190" i="3"/>
  <c r="Q1191" i="3"/>
  <c r="Q1192" i="3"/>
  <c r="S1192" i="3" s="1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R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R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R1336" i="3"/>
  <c r="Q1337" i="3"/>
  <c r="Q1338" i="3"/>
  <c r="Q1339" i="3"/>
  <c r="R1339" i="3"/>
  <c r="Q1340" i="3"/>
  <c r="Q1341" i="3"/>
  <c r="Q1342" i="3"/>
  <c r="Q1343" i="3"/>
  <c r="Q1344" i="3"/>
  <c r="Q1345" i="3"/>
  <c r="Q1346" i="3"/>
  <c r="R1346" i="3"/>
  <c r="Q1347" i="3"/>
  <c r="Q1348" i="3"/>
  <c r="Q1349" i="3"/>
  <c r="Q1350" i="3"/>
  <c r="Q1351" i="3"/>
  <c r="Q1352" i="3"/>
  <c r="Q1353" i="3"/>
  <c r="Q1354" i="3"/>
  <c r="Q1355" i="3"/>
  <c r="Q1356" i="3"/>
  <c r="Q1357" i="3"/>
  <c r="R1357" i="3"/>
  <c r="Q1358" i="3"/>
  <c r="Q1359" i="3"/>
  <c r="Q1360" i="3"/>
  <c r="Q1361" i="3"/>
  <c r="R1361" i="3"/>
  <c r="Q1362" i="3"/>
  <c r="Q1363" i="3"/>
  <c r="R1363" i="3"/>
  <c r="Q1364" i="3"/>
  <c r="Q1365" i="3"/>
  <c r="Q1366" i="3"/>
  <c r="Q1367" i="3"/>
  <c r="Q1368" i="3"/>
  <c r="Q1369" i="3"/>
  <c r="Q1370" i="3"/>
  <c r="R1370" i="3"/>
  <c r="Q1371" i="3"/>
  <c r="S1371" i="3" s="1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R1392" i="3"/>
  <c r="Q1393" i="3"/>
  <c r="Q1394" i="3"/>
  <c r="R1394" i="3"/>
  <c r="Q1395" i="3"/>
  <c r="Q1396" i="3"/>
  <c r="R1396" i="3"/>
  <c r="Q1397" i="3"/>
  <c r="Q1398" i="3"/>
  <c r="Q1399" i="3"/>
  <c r="Q1400" i="3"/>
  <c r="Q1401" i="3"/>
  <c r="Q1402" i="3"/>
  <c r="Q1403" i="3"/>
  <c r="Q1404" i="3"/>
  <c r="Q1405" i="3"/>
  <c r="Q1406" i="3"/>
  <c r="R1406" i="3"/>
  <c r="Q1407" i="3"/>
  <c r="Q1408" i="3"/>
  <c r="Q1409" i="3"/>
  <c r="Q1410" i="3"/>
  <c r="R1410" i="3"/>
  <c r="Q1411" i="3"/>
  <c r="Q1412" i="3"/>
  <c r="Q1413" i="3"/>
  <c r="R1413" i="3"/>
  <c r="Q1414" i="3"/>
  <c r="R1414" i="3"/>
  <c r="Q1415" i="3"/>
  <c r="Q1416" i="3"/>
  <c r="Q1417" i="3"/>
  <c r="Q1418" i="3"/>
  <c r="R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R1434" i="3"/>
  <c r="Q1435" i="3"/>
  <c r="Q1436" i="3"/>
  <c r="Q1437" i="3"/>
  <c r="Q1438" i="3"/>
  <c r="Q1439" i="3"/>
  <c r="R1439" i="3"/>
  <c r="Q1440" i="3"/>
  <c r="R1440" i="3"/>
  <c r="Q1441" i="3"/>
  <c r="Q1442" i="3"/>
  <c r="Q1443" i="3"/>
  <c r="Q1444" i="3"/>
  <c r="R1444" i="3"/>
  <c r="Q1445" i="3"/>
  <c r="Q1446" i="3"/>
  <c r="Q1447" i="3"/>
  <c r="R1447" i="3"/>
  <c r="Q1448" i="3"/>
  <c r="Q1449" i="3"/>
  <c r="Q1450" i="3"/>
  <c r="Q1451" i="3"/>
  <c r="Q1452" i="3"/>
  <c r="Q1453" i="3"/>
  <c r="Q1454" i="3"/>
  <c r="S1454" i="3" s="1"/>
  <c r="Q1455" i="3"/>
  <c r="Q1456" i="3"/>
  <c r="Q1457" i="3"/>
  <c r="Q1458" i="3"/>
  <c r="Q1459" i="3"/>
  <c r="Q1460" i="3"/>
  <c r="Q1461" i="3"/>
  <c r="R1461" i="3"/>
  <c r="Q1462" i="3"/>
  <c r="R1462" i="3"/>
  <c r="Q1463" i="3"/>
  <c r="Q1464" i="3"/>
  <c r="R1464" i="3"/>
  <c r="Q1465" i="3"/>
  <c r="R1465" i="3"/>
  <c r="Q1466" i="3"/>
  <c r="R1466" i="3"/>
  <c r="Q1467" i="3"/>
  <c r="Q1468" i="3"/>
  <c r="R1468" i="3"/>
  <c r="Q1469" i="3"/>
  <c r="R1469" i="3"/>
  <c r="Q1470" i="3"/>
  <c r="R1470" i="3"/>
  <c r="Q1471" i="3"/>
  <c r="Q1472" i="3"/>
  <c r="Q1473" i="3"/>
  <c r="R1473" i="3"/>
  <c r="Q1474" i="3"/>
  <c r="Q1475" i="3"/>
  <c r="Q1476" i="3"/>
  <c r="Q1477" i="3"/>
  <c r="Q1478" i="3"/>
  <c r="Q1479" i="3"/>
  <c r="Q1480" i="3"/>
  <c r="Q1481" i="3"/>
  <c r="Q1482" i="3"/>
  <c r="Q1483" i="3"/>
  <c r="Q1484" i="3"/>
  <c r="R1484" i="3"/>
  <c r="Q1485" i="3"/>
  <c r="Q1486" i="3"/>
  <c r="Q1487" i="3"/>
  <c r="Q1488" i="3"/>
  <c r="R1488" i="3"/>
  <c r="Q1489" i="3"/>
  <c r="Q1490" i="3"/>
  <c r="Q1491" i="3"/>
  <c r="Q1492" i="3"/>
  <c r="Q1493" i="3"/>
  <c r="R1493" i="3"/>
  <c r="Q1494" i="3"/>
  <c r="Q1495" i="3"/>
  <c r="R1495" i="3"/>
  <c r="Q1496" i="3"/>
  <c r="Q1497" i="3"/>
  <c r="R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R1510" i="3"/>
  <c r="Q1511" i="3"/>
  <c r="Q1512" i="3"/>
  <c r="Q1513" i="3"/>
  <c r="Q1514" i="3"/>
  <c r="R1514" i="3"/>
  <c r="Q1515" i="3"/>
  <c r="Q1516" i="3"/>
  <c r="R1516" i="3"/>
  <c r="Q1517" i="3"/>
  <c r="Q1518" i="3"/>
  <c r="R1518" i="3"/>
  <c r="Q1519" i="3"/>
  <c r="Q1520" i="3"/>
  <c r="Q1521" i="3"/>
  <c r="Q1522" i="3"/>
  <c r="Q1523" i="3"/>
  <c r="Q1524" i="3"/>
  <c r="Q1525" i="3"/>
  <c r="Q1526" i="3"/>
  <c r="Q1527" i="3"/>
  <c r="Q1528" i="3"/>
  <c r="Q1529" i="3"/>
  <c r="R1529" i="3"/>
  <c r="Q1530" i="3"/>
  <c r="Q1531" i="3"/>
  <c r="R1531" i="3"/>
  <c r="Q1532" i="3"/>
  <c r="Q1533" i="3"/>
  <c r="R1533" i="3"/>
  <c r="Q1534" i="3"/>
  <c r="Q1535" i="3"/>
  <c r="Q1536" i="3"/>
  <c r="Q1537" i="3"/>
  <c r="R1537" i="3"/>
  <c r="Q1538" i="3"/>
  <c r="Q1539" i="3"/>
  <c r="R1539" i="3"/>
  <c r="Q1540" i="3"/>
  <c r="Q1541" i="3"/>
  <c r="R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R1554" i="3"/>
  <c r="Q1555" i="3"/>
  <c r="Q1556" i="3"/>
  <c r="R1556" i="3"/>
  <c r="Q1557" i="3"/>
  <c r="Q1558" i="3"/>
  <c r="R1558" i="3"/>
  <c r="Q1559" i="3"/>
  <c r="Q1560" i="3"/>
  <c r="Q1561" i="3"/>
  <c r="Q1562" i="3"/>
  <c r="R1562" i="3"/>
  <c r="Q1563" i="3"/>
  <c r="Q1564" i="3"/>
  <c r="R1564" i="3"/>
  <c r="Q1565" i="3"/>
  <c r="Q1566" i="3"/>
  <c r="R1566" i="3"/>
  <c r="Q1567" i="3"/>
  <c r="Q1568" i="3"/>
  <c r="Q1569" i="3"/>
  <c r="Q1570" i="3"/>
  <c r="Q1571" i="3"/>
  <c r="R1571" i="3"/>
  <c r="Q1572" i="3"/>
  <c r="Q1573" i="3"/>
  <c r="Q1574" i="3"/>
  <c r="R1574" i="3"/>
  <c r="Q1575" i="3"/>
  <c r="Q1576" i="3"/>
  <c r="Q1577" i="3"/>
  <c r="Q1578" i="3"/>
  <c r="Q1579" i="3"/>
  <c r="Q1580" i="3"/>
  <c r="R1580" i="3"/>
  <c r="Q1581" i="3"/>
  <c r="Q1582" i="3"/>
  <c r="Q1583" i="3"/>
  <c r="Q1584" i="3"/>
  <c r="R1584" i="3"/>
  <c r="Q1585" i="3"/>
  <c r="Q1586" i="3"/>
  <c r="Q1587" i="3"/>
  <c r="Q1588" i="3"/>
  <c r="R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R1602" i="3"/>
  <c r="Q1603" i="3"/>
  <c r="Q1604" i="3"/>
  <c r="Q1605" i="3"/>
  <c r="Q1606" i="3"/>
  <c r="Q1607" i="3"/>
  <c r="R1607" i="3"/>
  <c r="Q1608" i="3"/>
  <c r="Q1609" i="3"/>
  <c r="Q1610" i="3"/>
  <c r="Q1611" i="3"/>
  <c r="Q1612" i="3"/>
  <c r="R1612" i="3"/>
  <c r="Q1613" i="3"/>
  <c r="Q1614" i="3"/>
  <c r="Q1615" i="3"/>
  <c r="R1615" i="3"/>
  <c r="Q1616" i="3"/>
  <c r="Q1617" i="3"/>
  <c r="Q1618" i="3"/>
  <c r="Q1619" i="3"/>
  <c r="R1619" i="3"/>
  <c r="Q1620" i="3"/>
  <c r="Q1621" i="3"/>
  <c r="Q1622" i="3"/>
  <c r="Q1623" i="3"/>
  <c r="Q1624" i="3"/>
  <c r="Q1625" i="3"/>
  <c r="R1625" i="3"/>
  <c r="Q1626" i="3"/>
  <c r="Q1627" i="3"/>
  <c r="R1627" i="3"/>
  <c r="Q1628" i="3"/>
  <c r="Q1629" i="3"/>
  <c r="Q1630" i="3"/>
  <c r="Q1631" i="3"/>
  <c r="R1631" i="3"/>
  <c r="Q1632" i="3"/>
  <c r="Q1633" i="3"/>
  <c r="Q1634" i="3"/>
  <c r="Q1635" i="3"/>
  <c r="R1635" i="3"/>
  <c r="Q1636" i="3"/>
  <c r="Q1637" i="3"/>
  <c r="Q1638" i="3"/>
  <c r="Q1639" i="3"/>
  <c r="R1639" i="3"/>
  <c r="Q1640" i="3"/>
  <c r="Q1641" i="3"/>
  <c r="Q1642" i="3"/>
  <c r="Q1643" i="3"/>
  <c r="R1643" i="3"/>
  <c r="Q1644" i="3"/>
  <c r="Q1645" i="3"/>
  <c r="R1645" i="3"/>
  <c r="Q1646" i="3"/>
  <c r="Q1647" i="3"/>
  <c r="Q1648" i="3"/>
  <c r="Q1649" i="3"/>
  <c r="Q1650" i="3"/>
  <c r="Q1651" i="3"/>
  <c r="Q1652" i="3"/>
  <c r="R1652" i="3"/>
  <c r="Q1653" i="3"/>
  <c r="Q1654" i="3"/>
  <c r="Q1655" i="3"/>
  <c r="R1655" i="3"/>
  <c r="Q1656" i="3"/>
  <c r="Q1657" i="3"/>
  <c r="Q1658" i="3"/>
  <c r="R1658" i="3"/>
  <c r="Q1659" i="3"/>
  <c r="Q1660" i="3"/>
  <c r="Q1661" i="3"/>
  <c r="R1661" i="3"/>
  <c r="Q1662" i="3"/>
  <c r="Q1663" i="3"/>
  <c r="Q1664" i="3"/>
  <c r="Q1665" i="3"/>
  <c r="Q1666" i="3"/>
  <c r="R1666" i="3"/>
  <c r="Q1667" i="3"/>
  <c r="R1667" i="3"/>
  <c r="Q1668" i="3"/>
  <c r="Q1669" i="3"/>
  <c r="Q1670" i="3"/>
  <c r="Q1671" i="3"/>
  <c r="R1671" i="3"/>
  <c r="Q1672" i="3"/>
  <c r="Q1673" i="3"/>
  <c r="R1673" i="3"/>
  <c r="Q1674" i="3"/>
  <c r="Q1675" i="3"/>
  <c r="R1675" i="3"/>
  <c r="Q1676" i="3"/>
  <c r="Q1677" i="3"/>
  <c r="Q1678" i="3"/>
  <c r="Q1679" i="3"/>
  <c r="R1679" i="3"/>
  <c r="Q1680" i="3"/>
  <c r="Q1681" i="3"/>
  <c r="R1681" i="3"/>
  <c r="Q1682" i="3"/>
  <c r="Q1683" i="3"/>
  <c r="R1683" i="3"/>
  <c r="Q1684" i="3"/>
  <c r="Q1685" i="3"/>
  <c r="Q1686" i="3"/>
  <c r="Q1687" i="3"/>
  <c r="Q1688" i="3"/>
  <c r="Q1689" i="3"/>
  <c r="Q1690" i="3"/>
  <c r="R1690" i="3"/>
  <c r="Q1691" i="3"/>
  <c r="Q1692" i="3"/>
  <c r="Q1693" i="3"/>
  <c r="Q1694" i="3"/>
  <c r="R1694" i="3"/>
  <c r="Q1695" i="3"/>
  <c r="Q1696" i="3"/>
  <c r="Q1697" i="3"/>
  <c r="Q1698" i="3"/>
  <c r="Q1699" i="3"/>
  <c r="Q1700" i="3"/>
  <c r="R1700" i="3"/>
  <c r="Q1701" i="3"/>
  <c r="Q1702" i="3"/>
  <c r="Q1703" i="3"/>
  <c r="Q1704" i="3"/>
  <c r="R1704" i="3"/>
  <c r="Q1705" i="3"/>
  <c r="R1705" i="3"/>
  <c r="Q1706" i="3"/>
  <c r="Q1707" i="3"/>
  <c r="Q1708" i="3"/>
  <c r="Q1709" i="3"/>
  <c r="R1709" i="3"/>
  <c r="Q1710" i="3"/>
  <c r="Q1711" i="3"/>
  <c r="Q1712" i="3"/>
  <c r="Q1713" i="3"/>
  <c r="Q1714" i="3"/>
  <c r="Q1715" i="3"/>
  <c r="Q1716" i="3"/>
  <c r="Q1717" i="3"/>
  <c r="Q1718" i="3"/>
  <c r="Q1719" i="3"/>
  <c r="Q1720" i="3"/>
  <c r="R1720" i="3"/>
  <c r="Q1721" i="3"/>
  <c r="Q1722" i="3"/>
  <c r="R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R1734" i="3"/>
  <c r="Q1735" i="3"/>
  <c r="Q1736" i="3"/>
  <c r="Q1737" i="3"/>
  <c r="Q1738" i="3"/>
  <c r="Q1739" i="3"/>
  <c r="Q1740" i="3"/>
  <c r="R1740" i="3"/>
  <c r="Q1741" i="3"/>
  <c r="Q1742" i="3"/>
  <c r="R1742" i="3"/>
  <c r="Q1743" i="3"/>
  <c r="Q1744" i="3"/>
  <c r="Q1745" i="3"/>
  <c r="Q1746" i="3"/>
  <c r="Q1747" i="3"/>
  <c r="Q1748" i="3"/>
  <c r="R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R1776" i="3"/>
  <c r="Q1777" i="3"/>
  <c r="Q1778" i="3"/>
  <c r="Q1779" i="3"/>
  <c r="Q1780" i="3"/>
  <c r="Q1781" i="3"/>
  <c r="Q1782" i="3"/>
  <c r="Q1783" i="3"/>
  <c r="Q1784" i="3"/>
  <c r="Q1785" i="3"/>
  <c r="Q1786" i="3"/>
  <c r="R1786" i="3"/>
  <c r="Q1787" i="3"/>
  <c r="Q1788" i="3"/>
  <c r="R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R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R1831" i="3"/>
  <c r="Q1832" i="3"/>
  <c r="Q1833" i="3"/>
  <c r="Q1834" i="3"/>
  <c r="Q1835" i="3"/>
  <c r="Q1836" i="3"/>
  <c r="Q1837" i="3"/>
  <c r="R1837" i="3"/>
  <c r="Q1838" i="3"/>
  <c r="R1838" i="3"/>
  <c r="Q1839" i="3"/>
  <c r="Q1840" i="3"/>
  <c r="Q1841" i="3"/>
  <c r="Q1842" i="3"/>
  <c r="Q1843" i="3"/>
  <c r="Q1844" i="3"/>
  <c r="R1844" i="3"/>
  <c r="Q1845" i="3"/>
  <c r="Q1846" i="3"/>
  <c r="R1846" i="3"/>
  <c r="Q1847" i="3"/>
  <c r="Q1848" i="3"/>
  <c r="Q1849" i="3"/>
  <c r="Q1850" i="3"/>
  <c r="Q1851" i="3"/>
  <c r="Q1852" i="3"/>
  <c r="Q1853" i="3"/>
  <c r="Q1854" i="3"/>
  <c r="R1854" i="3"/>
  <c r="Q1855" i="3"/>
  <c r="Q1856" i="3"/>
  <c r="Q1857" i="3"/>
  <c r="Q1858" i="3"/>
  <c r="Q1859" i="3"/>
  <c r="Q1860" i="3"/>
  <c r="R1860" i="3"/>
  <c r="Q1861" i="3"/>
  <c r="Q1862" i="3"/>
  <c r="Q1863" i="3"/>
  <c r="Q1864" i="3"/>
  <c r="R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3" i="3"/>
  <c r="R6" i="3"/>
  <c r="R7" i="3"/>
  <c r="R8" i="3"/>
  <c r="R9" i="3"/>
  <c r="R10" i="3"/>
  <c r="R11" i="3"/>
  <c r="R12" i="3"/>
  <c r="R14" i="3"/>
  <c r="R15" i="3"/>
  <c r="R16" i="3"/>
  <c r="R17" i="3"/>
  <c r="R18" i="3"/>
  <c r="R20" i="3"/>
  <c r="R21" i="3"/>
  <c r="R22" i="3"/>
  <c r="R23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62" i="3"/>
  <c r="R67" i="3"/>
  <c r="R68" i="3"/>
  <c r="R69" i="3"/>
  <c r="R70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20" i="3"/>
  <c r="R221" i="3"/>
  <c r="R222" i="3"/>
  <c r="R223" i="3"/>
  <c r="R224" i="3"/>
  <c r="R225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1" i="3"/>
  <c r="R272" i="3"/>
  <c r="S272" i="3" s="1"/>
  <c r="R273" i="3"/>
  <c r="R274" i="3"/>
  <c r="R275" i="3"/>
  <c r="R276" i="3"/>
  <c r="R277" i="3"/>
  <c r="R278" i="3"/>
  <c r="R279" i="3"/>
  <c r="R280" i="3"/>
  <c r="S280" i="3" s="1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S300" i="3" s="1"/>
  <c r="R301" i="3"/>
  <c r="R303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4" i="3"/>
  <c r="R385" i="3"/>
  <c r="R386" i="3"/>
  <c r="R387" i="3"/>
  <c r="R388" i="3"/>
  <c r="R389" i="3"/>
  <c r="R390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S463" i="3" s="1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S479" i="3" s="1"/>
  <c r="R480" i="3"/>
  <c r="R481" i="3"/>
  <c r="R482" i="3"/>
  <c r="R483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S670" i="3" s="1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S891" i="3" s="1"/>
  <c r="R892" i="3"/>
  <c r="R893" i="3"/>
  <c r="R894" i="3"/>
  <c r="R895" i="3"/>
  <c r="R896" i="3"/>
  <c r="R897" i="3"/>
  <c r="R898" i="3"/>
  <c r="R899" i="3"/>
  <c r="S899" i="3" s="1"/>
  <c r="R900" i="3"/>
  <c r="R901" i="3"/>
  <c r="R902" i="3"/>
  <c r="R903" i="3"/>
  <c r="R904" i="3"/>
  <c r="R905" i="3"/>
  <c r="R906" i="3"/>
  <c r="R907" i="3"/>
  <c r="S907" i="3" s="1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S923" i="3" s="1"/>
  <c r="R924" i="3"/>
  <c r="R925" i="3"/>
  <c r="R926" i="3"/>
  <c r="R927" i="3"/>
  <c r="R928" i="3"/>
  <c r="R929" i="3"/>
  <c r="R930" i="3"/>
  <c r="R931" i="3"/>
  <c r="S931" i="3" s="1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9" i="3"/>
  <c r="R1230" i="3"/>
  <c r="R1231" i="3"/>
  <c r="R1232" i="3"/>
  <c r="R1233" i="3"/>
  <c r="R1234" i="3"/>
  <c r="R1235" i="3"/>
  <c r="R1236" i="3"/>
  <c r="S1236" i="3" s="1"/>
  <c r="R1237" i="3"/>
  <c r="R1238" i="3"/>
  <c r="R1239" i="3"/>
  <c r="R1240" i="3"/>
  <c r="R1241" i="3"/>
  <c r="R1242" i="3"/>
  <c r="R1243" i="3"/>
  <c r="R1244" i="3"/>
  <c r="S1244" i="3" s="1"/>
  <c r="R1245" i="3"/>
  <c r="R1246" i="3"/>
  <c r="R1247" i="3"/>
  <c r="R1248" i="3"/>
  <c r="R1249" i="3"/>
  <c r="R1251" i="3"/>
  <c r="R1252" i="3"/>
  <c r="R1253" i="3"/>
  <c r="R1255" i="3"/>
  <c r="R1256" i="3"/>
  <c r="R1257" i="3"/>
  <c r="R1258" i="3"/>
  <c r="S1258" i="3" s="1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S1306" i="3" s="1"/>
  <c r="R1307" i="3"/>
  <c r="R1308" i="3"/>
  <c r="R1309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7" i="3"/>
  <c r="R1340" i="3"/>
  <c r="R1341" i="3"/>
  <c r="R1343" i="3"/>
  <c r="R1344" i="3"/>
  <c r="R1345" i="3"/>
  <c r="R1347" i="3"/>
  <c r="R1348" i="3"/>
  <c r="R1349" i="3"/>
  <c r="R1350" i="3"/>
  <c r="R1351" i="3"/>
  <c r="R1352" i="3"/>
  <c r="R1353" i="3"/>
  <c r="R1355" i="3"/>
  <c r="R1356" i="3"/>
  <c r="R1366" i="3"/>
  <c r="R1367" i="3"/>
  <c r="R1368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S1384" i="3" s="1"/>
  <c r="R1385" i="3"/>
  <c r="R1386" i="3"/>
  <c r="R1387" i="3"/>
  <c r="R1389" i="3"/>
  <c r="R1398" i="3"/>
  <c r="R1399" i="3"/>
  <c r="R1400" i="3"/>
  <c r="R1401" i="3"/>
  <c r="R1402" i="3"/>
  <c r="R1403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6" i="3"/>
  <c r="R1437" i="3"/>
  <c r="R1446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74" i="3"/>
  <c r="R1475" i="3"/>
  <c r="R1476" i="3"/>
  <c r="R1477" i="3"/>
  <c r="R1478" i="3"/>
  <c r="R1479" i="3"/>
  <c r="R1480" i="3"/>
  <c r="R1481" i="3"/>
  <c r="R1482" i="3"/>
  <c r="R1483" i="3"/>
  <c r="R1490" i="3"/>
  <c r="R1505" i="3"/>
  <c r="R1506" i="3"/>
  <c r="R1507" i="3"/>
  <c r="R1508" i="3"/>
  <c r="R1509" i="3"/>
  <c r="R1519" i="3"/>
  <c r="R1520" i="3"/>
  <c r="R1521" i="3"/>
  <c r="R1522" i="3"/>
  <c r="R1523" i="3"/>
  <c r="R1524" i="3"/>
  <c r="R1525" i="3"/>
  <c r="R1543" i="3"/>
  <c r="R1544" i="3"/>
  <c r="R1545" i="3"/>
  <c r="R1546" i="3"/>
  <c r="R1547" i="3"/>
  <c r="R1548" i="3"/>
  <c r="R1549" i="3"/>
  <c r="R1550" i="3"/>
  <c r="S1550" i="3" s="1"/>
  <c r="R1551" i="3"/>
  <c r="R1563" i="3"/>
  <c r="R1570" i="3"/>
  <c r="R1572" i="3"/>
  <c r="R1573" i="3"/>
  <c r="R1575" i="3"/>
  <c r="R1576" i="3"/>
  <c r="R1590" i="3"/>
  <c r="R1591" i="3"/>
  <c r="R1592" i="3"/>
  <c r="R1593" i="3"/>
  <c r="R1594" i="3"/>
  <c r="R1595" i="3"/>
  <c r="R1596" i="3"/>
  <c r="R1598" i="3"/>
  <c r="R1599" i="3"/>
  <c r="R1601" i="3"/>
  <c r="R1603" i="3"/>
  <c r="R1609" i="3"/>
  <c r="R1614" i="3"/>
  <c r="R1621" i="3"/>
  <c r="R1629" i="3"/>
  <c r="R1630" i="3"/>
  <c r="R1633" i="3"/>
  <c r="R1634" i="3"/>
  <c r="R1641" i="3"/>
  <c r="R1642" i="3"/>
  <c r="R1648" i="3"/>
  <c r="R1654" i="3"/>
  <c r="R1656" i="3"/>
  <c r="R1659" i="3"/>
  <c r="R1662" i="3"/>
  <c r="R1663" i="3"/>
  <c r="R1687" i="3"/>
  <c r="R1688" i="3"/>
  <c r="R1689" i="3"/>
  <c r="R1691" i="3"/>
  <c r="R1693" i="3"/>
  <c r="R1695" i="3"/>
  <c r="R1696" i="3"/>
  <c r="R1697" i="3"/>
  <c r="R1698" i="3"/>
  <c r="R1699" i="3"/>
  <c r="R1706" i="3"/>
  <c r="R1707" i="3"/>
  <c r="R1708" i="3"/>
  <c r="R1710" i="3"/>
  <c r="R1711" i="3"/>
  <c r="R1712" i="3"/>
  <c r="R1713" i="3"/>
  <c r="R1714" i="3"/>
  <c r="R1715" i="3"/>
  <c r="R1724" i="3"/>
  <c r="R1725" i="3"/>
  <c r="R1726" i="3"/>
  <c r="R1727" i="3"/>
  <c r="R1728" i="3"/>
  <c r="R1729" i="3"/>
  <c r="R1730" i="3"/>
  <c r="R1731" i="3"/>
  <c r="R1732" i="3"/>
  <c r="R1733" i="3"/>
  <c r="R1736" i="3"/>
  <c r="R1737" i="3"/>
  <c r="R1738" i="3"/>
  <c r="R1739" i="3"/>
  <c r="R1745" i="3"/>
  <c r="R1746" i="3"/>
  <c r="R1749" i="3"/>
  <c r="R1750" i="3"/>
  <c r="R1751" i="3"/>
  <c r="R1752" i="3"/>
  <c r="R1753" i="3"/>
  <c r="R1754" i="3"/>
  <c r="R1755" i="3"/>
  <c r="R1756" i="3"/>
  <c r="R1757" i="3"/>
  <c r="R1758" i="3"/>
  <c r="R1759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8" i="3"/>
  <c r="R1779" i="3"/>
  <c r="R1780" i="3"/>
  <c r="R1781" i="3"/>
  <c r="R1782" i="3"/>
  <c r="R1783" i="3"/>
  <c r="R1789" i="3"/>
  <c r="R1791" i="3"/>
  <c r="R1792" i="3"/>
  <c r="R1793" i="3"/>
  <c r="R1794" i="3"/>
  <c r="R1795" i="3"/>
  <c r="R1796" i="3"/>
  <c r="R1797" i="3"/>
  <c r="R1798" i="3"/>
  <c r="R1799" i="3"/>
  <c r="R1800" i="3"/>
  <c r="R1801" i="3"/>
  <c r="R1803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30" i="3"/>
  <c r="R1834" i="3"/>
  <c r="R1836" i="3"/>
  <c r="R1839" i="3"/>
  <c r="R1840" i="3"/>
  <c r="R1843" i="3"/>
  <c r="R1845" i="3"/>
  <c r="R1847" i="3"/>
  <c r="R1848" i="3"/>
  <c r="R1849" i="3"/>
  <c r="R1850" i="3"/>
  <c r="R1851" i="3"/>
  <c r="R1852" i="3"/>
  <c r="R1853" i="3"/>
  <c r="R1855" i="3"/>
  <c r="R1856" i="3"/>
  <c r="R1857" i="3"/>
  <c r="R1858" i="3"/>
  <c r="R1859" i="3"/>
  <c r="R1861" i="3"/>
  <c r="R1862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S128" i="3"/>
  <c r="S232" i="3"/>
  <c r="S176" i="3"/>
  <c r="S256" i="3"/>
  <c r="S283" i="3"/>
  <c r="S450" i="3"/>
  <c r="S431" i="3"/>
  <c r="S435" i="3"/>
  <c r="S534" i="3"/>
  <c r="S458" i="3"/>
  <c r="S910" i="3"/>
  <c r="S978" i="3"/>
  <c r="S476" i="3"/>
  <c r="S542" i="3"/>
  <c r="S554" i="3"/>
  <c r="S558" i="3"/>
  <c r="S988" i="3"/>
  <c r="S990" i="3"/>
  <c r="S994" i="3"/>
  <c r="S912" i="3"/>
  <c r="S707" i="3"/>
  <c r="S719" i="3"/>
  <c r="S731" i="3"/>
  <c r="S756" i="3"/>
  <c r="S802" i="3"/>
  <c r="S804" i="3"/>
  <c r="S827" i="3"/>
  <c r="S882" i="3"/>
  <c r="S832" i="3"/>
  <c r="S886" i="3"/>
  <c r="S860" i="3"/>
  <c r="S862" i="3"/>
  <c r="S954" i="3"/>
  <c r="S939" i="3"/>
  <c r="S970" i="3"/>
  <c r="S1268" i="3"/>
  <c r="S1018" i="3"/>
  <c r="S1272" i="3"/>
  <c r="S1292" i="3"/>
  <c r="S1252" i="3"/>
  <c r="S1374" i="3"/>
  <c r="S1130" i="3"/>
  <c r="S1154" i="3"/>
  <c r="S1176" i="3"/>
  <c r="S1448" i="3"/>
  <c r="S1234" i="3"/>
  <c r="S1218" i="3"/>
  <c r="S1506" i="3"/>
  <c r="S1519" i="3"/>
  <c r="S1312" i="3"/>
  <c r="S1330" i="3"/>
  <c r="S1276" i="3"/>
  <c r="S1551" i="3"/>
  <c r="S1320" i="3"/>
  <c r="S1382" i="3"/>
  <c r="S1575" i="3"/>
  <c r="S1459" i="3"/>
  <c r="S1362" i="3"/>
  <c r="S1634" i="3"/>
  <c r="S21" i="3" l="1"/>
  <c r="S13" i="3"/>
  <c r="S1386" i="3"/>
  <c r="S1880" i="3"/>
  <c r="S1266" i="3"/>
  <c r="S1274" i="3"/>
  <c r="S442" i="3"/>
  <c r="S1456" i="3"/>
  <c r="S1378" i="3"/>
  <c r="S1888" i="3"/>
  <c r="S6" i="3"/>
  <c r="S1858" i="3"/>
  <c r="S1340" i="3"/>
  <c r="S1279" i="3"/>
  <c r="S1314" i="3"/>
  <c r="S1263" i="3"/>
  <c r="S1355" i="3"/>
  <c r="S1478" i="3"/>
  <c r="S1199" i="3"/>
  <c r="S1424" i="3"/>
  <c r="S1376" i="3"/>
  <c r="S1119" i="3"/>
  <c r="S1303" i="3"/>
  <c r="S1043" i="3"/>
  <c r="S1023" i="3"/>
  <c r="S976" i="3"/>
  <c r="S1250" i="3"/>
  <c r="S964" i="3"/>
  <c r="S1286" i="3"/>
  <c r="S960" i="3"/>
  <c r="S936" i="3"/>
  <c r="S932" i="3"/>
  <c r="S1007" i="3"/>
  <c r="S1167" i="3"/>
  <c r="S1139" i="3"/>
  <c r="S1131" i="3"/>
  <c r="S762" i="3"/>
  <c r="S728" i="3"/>
  <c r="S1083" i="3"/>
  <c r="S714" i="3"/>
  <c r="S712" i="3"/>
  <c r="S686" i="3"/>
  <c r="S674" i="3"/>
  <c r="S746" i="3"/>
  <c r="S666" i="3"/>
  <c r="S636" i="3"/>
  <c r="S632" i="3"/>
  <c r="S628" i="3"/>
  <c r="S662" i="3"/>
  <c r="S618" i="3"/>
  <c r="S999" i="3"/>
  <c r="S579" i="3"/>
  <c r="S572" i="3"/>
  <c r="S616" i="3"/>
  <c r="S948" i="3"/>
  <c r="S555" i="3"/>
  <c r="S552" i="3"/>
  <c r="S548" i="3"/>
  <c r="S700" i="3"/>
  <c r="S532" i="3"/>
  <c r="S528" i="3"/>
  <c r="S527" i="3"/>
  <c r="S523" i="3"/>
  <c r="S606" i="3"/>
  <c r="S320" i="3"/>
  <c r="S298" i="3"/>
  <c r="S315" i="3"/>
  <c r="S290" i="3"/>
  <c r="S778" i="3"/>
  <c r="S286" i="3"/>
  <c r="S278" i="3"/>
  <c r="S312" i="3"/>
  <c r="S274" i="3"/>
  <c r="S214" i="3"/>
  <c r="S195" i="3"/>
  <c r="S648" i="3"/>
  <c r="S604" i="3"/>
  <c r="S224" i="3"/>
  <c r="S1198" i="3"/>
  <c r="S1094" i="3"/>
  <c r="S1014" i="3"/>
  <c r="S1006" i="3"/>
  <c r="S818" i="3"/>
  <c r="S1879" i="3"/>
  <c r="S1891" i="3"/>
  <c r="S1210" i="3"/>
  <c r="S1098" i="3"/>
  <c r="S1022" i="3"/>
  <c r="S938" i="3"/>
  <c r="S930" i="3"/>
  <c r="S926" i="3"/>
  <c r="S898" i="3"/>
  <c r="S890" i="3"/>
  <c r="S1186" i="3"/>
  <c r="S838" i="3"/>
  <c r="S1110" i="3"/>
  <c r="S1458" i="3"/>
  <c r="S1598" i="3"/>
  <c r="S1322" i="3"/>
  <c r="S1214" i="3"/>
  <c r="S1182" i="3"/>
  <c r="S1194" i="3"/>
  <c r="S1170" i="3"/>
  <c r="S1302" i="3"/>
  <c r="S1090" i="3"/>
  <c r="S1270" i="3"/>
  <c r="S934" i="3"/>
  <c r="S894" i="3"/>
  <c r="S806" i="3"/>
  <c r="S1134" i="3"/>
  <c r="S794" i="3"/>
  <c r="S758" i="3"/>
  <c r="S982" i="3"/>
  <c r="S454" i="3"/>
  <c r="S294" i="3"/>
  <c r="S258" i="3"/>
  <c r="S238" i="3"/>
  <c r="S138" i="3"/>
  <c r="S118" i="3"/>
  <c r="S1126" i="3"/>
  <c r="S1102" i="3"/>
  <c r="S1142" i="3"/>
  <c r="S1904" i="3"/>
  <c r="S1899" i="3"/>
  <c r="S1850" i="3"/>
  <c r="S1410" i="3"/>
  <c r="S1630" i="3"/>
  <c r="S1262" i="3"/>
  <c r="S1178" i="3"/>
  <c r="S1150" i="3"/>
  <c r="S1294" i="3"/>
  <c r="S966" i="3"/>
  <c r="S958" i="3"/>
  <c r="S922" i="3"/>
  <c r="S918" i="3"/>
  <c r="S858" i="3"/>
  <c r="S830" i="3"/>
  <c r="S466" i="3"/>
  <c r="S1334" i="3"/>
  <c r="S1278" i="3"/>
  <c r="S1238" i="3"/>
  <c r="S1222" i="3"/>
  <c r="S1254" i="3"/>
  <c r="S1230" i="3"/>
  <c r="S1350" i="3"/>
  <c r="S1118" i="3"/>
  <c r="S1326" i="3"/>
  <c r="S962" i="3"/>
  <c r="S1226" i="3"/>
  <c r="S1002" i="3"/>
  <c r="S870" i="3"/>
  <c r="S1114" i="3"/>
  <c r="S834" i="3"/>
  <c r="S798" i="3"/>
  <c r="S250" i="3"/>
  <c r="S490" i="3"/>
  <c r="S222" i="3"/>
  <c r="S1474" i="3"/>
  <c r="S1338" i="3"/>
  <c r="S1318" i="3"/>
  <c r="S1282" i="3"/>
  <c r="S1310" i="3"/>
  <c r="S1242" i="3"/>
  <c r="S1356" i="3"/>
  <c r="S1482" i="3"/>
  <c r="S1202" i="3"/>
  <c r="S1174" i="3"/>
  <c r="S1158" i="3"/>
  <c r="S1190" i="3"/>
  <c r="S1122" i="3"/>
  <c r="S1106" i="3"/>
  <c r="S1146" i="3"/>
  <c r="S1298" i="3"/>
  <c r="S1290" i="3"/>
  <c r="S974" i="3"/>
  <c r="S1246" i="3"/>
  <c r="S1010" i="3"/>
  <c r="S906" i="3"/>
  <c r="S902" i="3"/>
  <c r="S1206" i="3"/>
  <c r="S866" i="3"/>
  <c r="S1166" i="3"/>
  <c r="S1162" i="3"/>
  <c r="S854" i="3"/>
  <c r="S810" i="3"/>
  <c r="S850" i="3"/>
  <c r="S914" i="3"/>
  <c r="S770" i="3"/>
  <c r="S766" i="3"/>
  <c r="S786" i="3"/>
  <c r="S708" i="3"/>
  <c r="S688" i="3"/>
  <c r="S684" i="3"/>
  <c r="S680" i="3"/>
  <c r="S640" i="3"/>
  <c r="S660" i="3"/>
  <c r="S782" i="3"/>
  <c r="S560" i="3"/>
  <c r="S556" i="3"/>
  <c r="S946" i="3"/>
  <c r="S942" i="3"/>
  <c r="S474" i="3"/>
  <c r="S470" i="3"/>
  <c r="S456" i="3"/>
  <c r="S878" i="3"/>
  <c r="S432" i="3"/>
  <c r="S842" i="3"/>
  <c r="S742" i="3"/>
  <c r="S254" i="3"/>
  <c r="S308" i="3"/>
  <c r="S244" i="3"/>
  <c r="S692" i="3"/>
  <c r="S196" i="3"/>
  <c r="S174" i="3"/>
  <c r="S1342" i="3"/>
  <c r="S168" i="3"/>
  <c r="S164" i="3"/>
  <c r="S156" i="3"/>
  <c r="S142" i="3"/>
  <c r="S188" i="3"/>
  <c r="S150" i="3"/>
  <c r="S132" i="3"/>
  <c r="S126" i="3"/>
  <c r="S124" i="3"/>
  <c r="S122" i="3"/>
  <c r="S148" i="3"/>
  <c r="S874" i="3"/>
  <c r="S1143" i="3"/>
  <c r="S1906" i="3"/>
  <c r="S1898" i="3"/>
  <c r="S1886" i="3"/>
  <c r="S1870" i="3"/>
  <c r="S1878" i="3"/>
  <c r="S1874" i="3"/>
  <c r="S1570" i="3"/>
  <c r="S1522" i="3"/>
  <c r="S1354" i="3"/>
  <c r="S730" i="3"/>
  <c r="S710" i="3"/>
  <c r="S682" i="3"/>
  <c r="S678" i="3"/>
  <c r="S638" i="3"/>
  <c r="S634" i="3"/>
  <c r="S1908" i="3"/>
  <c r="S1856" i="3"/>
  <c r="S1398" i="3"/>
  <c r="S1854" i="3"/>
  <c r="S1882" i="3"/>
  <c r="S1490" i="3"/>
  <c r="S1346" i="3"/>
  <c r="S1594" i="3"/>
  <c r="S1574" i="3"/>
  <c r="S1572" i="3"/>
  <c r="S1546" i="3"/>
  <c r="S1524" i="3"/>
  <c r="S1264" i="3"/>
  <c r="S1240" i="3"/>
  <c r="S1216" i="3"/>
  <c r="S1402" i="3"/>
  <c r="S1204" i="3"/>
  <c r="S1200" i="3"/>
  <c r="S1450" i="3"/>
  <c r="S1446" i="3"/>
  <c r="S1422" i="3"/>
  <c r="S1152" i="3"/>
  <c r="S1172" i="3"/>
  <c r="S1124" i="3"/>
  <c r="S1168" i="3"/>
  <c r="S1366" i="3"/>
  <c r="S1304" i="3"/>
  <c r="S1044" i="3"/>
  <c r="S1020" i="3"/>
  <c r="S1144" i="3"/>
  <c r="S1036" i="3"/>
  <c r="S940" i="3"/>
  <c r="S1008" i="3"/>
  <c r="S928" i="3"/>
  <c r="S1224" i="3"/>
  <c r="S1004" i="3"/>
  <c r="S924" i="3"/>
  <c r="S920" i="3"/>
  <c r="S896" i="3"/>
  <c r="S892" i="3"/>
  <c r="S872" i="3"/>
  <c r="S916" i="3"/>
  <c r="S836" i="3"/>
  <c r="S824" i="3"/>
  <c r="S1140" i="3"/>
  <c r="S772" i="3"/>
  <c r="S760" i="3"/>
  <c r="S726" i="3"/>
  <c r="S722" i="3"/>
  <c r="S788" i="3"/>
  <c r="S702" i="3"/>
  <c r="S626" i="3"/>
  <c r="S622" i="3"/>
  <c r="S594" i="3"/>
  <c r="S590" i="3"/>
  <c r="S582" i="3"/>
  <c r="S654" i="3"/>
  <c r="S650" i="3"/>
  <c r="S944" i="3"/>
  <c r="S610" i="3"/>
  <c r="S464" i="3"/>
  <c r="S530" i="3"/>
  <c r="S452" i="3"/>
  <c r="S816" i="3"/>
  <c r="S318" i="3"/>
  <c r="S296" i="3"/>
  <c r="S288" i="3"/>
  <c r="S284" i="3"/>
  <c r="S514" i="3"/>
  <c r="S310" i="3"/>
  <c r="S642" i="3"/>
  <c r="S306" i="3"/>
  <c r="S1890" i="3"/>
  <c r="S1852" i="3"/>
  <c r="S1910" i="3"/>
  <c r="S1902" i="3"/>
  <c r="S1894" i="3"/>
  <c r="S1900" i="3"/>
  <c r="S1876" i="3"/>
  <c r="S1866" i="3"/>
  <c r="S1344" i="3"/>
  <c r="S1599" i="3"/>
  <c r="S1507" i="3"/>
  <c r="S1426" i="3"/>
  <c r="S1352" i="3"/>
  <c r="S967" i="3"/>
  <c r="S919" i="3"/>
  <c r="S879" i="3"/>
  <c r="S951" i="3"/>
  <c r="S823" i="3"/>
  <c r="S759" i="3"/>
  <c r="S943" i="3"/>
  <c r="S699" i="3"/>
  <c r="S815" i="3"/>
  <c r="S694" i="3"/>
  <c r="S735" i="3"/>
  <c r="S492" i="3"/>
  <c r="S483" i="3"/>
  <c r="S630" i="3"/>
  <c r="S658" i="3"/>
  <c r="S586" i="3"/>
  <c r="S574" i="3"/>
  <c r="S550" i="3"/>
  <c r="S546" i="3"/>
  <c r="S570" i="3"/>
  <c r="S538" i="3"/>
  <c r="S522" i="3"/>
  <c r="S322" i="3"/>
  <c r="S314" i="3"/>
  <c r="S690" i="3"/>
  <c r="S646" i="3"/>
  <c r="S154" i="3"/>
  <c r="S602" i="3"/>
  <c r="S510" i="3"/>
  <c r="S1670" i="3"/>
  <c r="S1602" i="3"/>
  <c r="S1388" i="3"/>
  <c r="S1360" i="3"/>
  <c r="S1336" i="3"/>
  <c r="S58" i="3"/>
  <c r="S1883" i="3"/>
  <c r="S1855" i="3"/>
  <c r="S1907" i="3"/>
  <c r="S1911" i="3"/>
  <c r="S1895" i="3"/>
  <c r="S1887" i="3"/>
  <c r="S1875" i="3"/>
  <c r="S1859" i="3"/>
  <c r="S1607" i="3"/>
  <c r="S1363" i="3"/>
  <c r="S1343" i="3"/>
  <c r="S1339" i="3"/>
  <c r="S1571" i="3"/>
  <c r="S1547" i="3"/>
  <c r="S1259" i="3"/>
  <c r="S1543" i="3"/>
  <c r="S1203" i="3"/>
  <c r="S1451" i="3"/>
  <c r="S1195" i="3"/>
  <c r="S1211" i="3"/>
  <c r="S1159" i="3"/>
  <c r="S1191" i="3"/>
  <c r="S1379" i="3"/>
  <c r="S1127" i="3"/>
  <c r="S1375" i="3"/>
  <c r="S1367" i="3"/>
  <c r="S1071" i="3"/>
  <c r="S1047" i="3"/>
  <c r="S1091" i="3"/>
  <c r="S1291" i="3"/>
  <c r="S1287" i="3"/>
  <c r="S1063" i="3"/>
  <c r="S1267" i="3"/>
  <c r="S1247" i="3"/>
  <c r="S927" i="3"/>
  <c r="S1223" i="3"/>
  <c r="S955" i="3"/>
  <c r="S867" i="3"/>
  <c r="S883" i="3"/>
  <c r="S855" i="3"/>
  <c r="S811" i="3"/>
  <c r="S851" i="3"/>
  <c r="S915" i="3"/>
  <c r="S771" i="3"/>
  <c r="S767" i="3"/>
  <c r="S763" i="3"/>
  <c r="S1111" i="3"/>
  <c r="S819" i="3"/>
  <c r="S791" i="3"/>
  <c r="S723" i="3"/>
  <c r="S1087" i="3"/>
  <c r="S787" i="3"/>
  <c r="S847" i="3"/>
  <c r="S783" i="3"/>
  <c r="S747" i="3"/>
  <c r="S703" i="3"/>
  <c r="S623" i="3"/>
  <c r="S619" i="3"/>
  <c r="S1031" i="3"/>
  <c r="S595" i="3"/>
  <c r="S587" i="3"/>
  <c r="S655" i="3"/>
  <c r="S983" i="3"/>
  <c r="S651" i="3"/>
  <c r="S947" i="3"/>
  <c r="S607" i="3"/>
  <c r="S911" i="3"/>
  <c r="S471" i="3"/>
  <c r="S427" i="3"/>
  <c r="S875" i="3"/>
  <c r="S419" i="3"/>
  <c r="S455" i="3"/>
  <c r="S519" i="3"/>
  <c r="S379" i="3"/>
  <c r="S411" i="3"/>
  <c r="S367" i="3"/>
  <c r="S359" i="3"/>
  <c r="S319" i="3"/>
  <c r="S775" i="3"/>
  <c r="S515" i="3"/>
  <c r="S279" i="3"/>
  <c r="S311" i="3"/>
  <c r="S739" i="3"/>
  <c r="S207" i="3"/>
  <c r="S691" i="3"/>
  <c r="S175" i="3"/>
  <c r="S239" i="3"/>
  <c r="S643" i="3"/>
  <c r="S231" i="3"/>
  <c r="S511" i="3"/>
  <c r="S399" i="3"/>
  <c r="S395" i="3"/>
  <c r="S599" i="3"/>
  <c r="S1903" i="3"/>
  <c r="S1407" i="3"/>
  <c r="S1595" i="3"/>
  <c r="S1331" i="3"/>
  <c r="S1311" i="3"/>
  <c r="S1871" i="3"/>
  <c r="S1851" i="3"/>
  <c r="S1847" i="3"/>
  <c r="S1631" i="3"/>
  <c r="S1603" i="3"/>
  <c r="S1387" i="3"/>
  <c r="S1591" i="3"/>
  <c r="S1569" i="3"/>
  <c r="S1333" i="3"/>
  <c r="S1549" i="3"/>
  <c r="S1277" i="3"/>
  <c r="S1315" i="3"/>
  <c r="S1523" i="3"/>
  <c r="S1483" i="3"/>
  <c r="S1509" i="3"/>
  <c r="S1255" i="3"/>
  <c r="S1479" i="3"/>
  <c r="S1219" i="3"/>
  <c r="S1477" i="3"/>
  <c r="S1231" i="3"/>
  <c r="S1449" i="3"/>
  <c r="S1427" i="3"/>
  <c r="S1181" i="3"/>
  <c r="S1179" i="3"/>
  <c r="S1423" i="3"/>
  <c r="S1193" i="3"/>
  <c r="S1155" i="3"/>
  <c r="S1171" i="3"/>
  <c r="S1305" i="3"/>
  <c r="S1103" i="3"/>
  <c r="S1351" i="3"/>
  <c r="S1099" i="3"/>
  <c r="S1097" i="3"/>
  <c r="S1095" i="3"/>
  <c r="S1117" i="3"/>
  <c r="S1077" i="3"/>
  <c r="S1073" i="3"/>
  <c r="S1275" i="3"/>
  <c r="S1327" i="3"/>
  <c r="S1067" i="3"/>
  <c r="S1475" i="3"/>
  <c r="S1051" i="3"/>
  <c r="S1299" i="3"/>
  <c r="S1295" i="3"/>
  <c r="S1293" i="3"/>
  <c r="S1041" i="3"/>
  <c r="S1029" i="3"/>
  <c r="S1025" i="3"/>
  <c r="S1065" i="3"/>
  <c r="S1039" i="3"/>
  <c r="S1015" i="3"/>
  <c r="S1251" i="3"/>
  <c r="S971" i="3"/>
  <c r="S1227" i="3"/>
  <c r="S965" i="3"/>
  <c r="S961" i="3"/>
  <c r="S933" i="3"/>
  <c r="S903" i="3"/>
  <c r="S893" i="3"/>
  <c r="S873" i="3"/>
  <c r="S1187" i="3"/>
  <c r="S863" i="3"/>
  <c r="S859" i="3"/>
  <c r="S857" i="3"/>
  <c r="S839" i="3"/>
  <c r="S833" i="3"/>
  <c r="S1163" i="3"/>
  <c r="S805" i="3"/>
  <c r="S803" i="3"/>
  <c r="S801" i="3"/>
  <c r="S849" i="3"/>
  <c r="S795" i="3"/>
  <c r="S793" i="3"/>
  <c r="S821" i="3"/>
  <c r="S913" i="3"/>
  <c r="S757" i="3"/>
  <c r="S755" i="3"/>
  <c r="S753" i="3"/>
  <c r="S729" i="3"/>
  <c r="S789" i="3"/>
  <c r="S1085" i="3"/>
  <c r="S715" i="3"/>
  <c r="S1081" i="3"/>
  <c r="S709" i="3"/>
  <c r="S1059" i="3"/>
  <c r="S1057" i="3"/>
  <c r="S675" i="3"/>
  <c r="S669" i="3"/>
  <c r="S667" i="3"/>
  <c r="S637" i="3"/>
  <c r="S633" i="3"/>
  <c r="S629" i="3"/>
  <c r="S663" i="3"/>
  <c r="S817" i="3"/>
  <c r="S597" i="3"/>
  <c r="S991" i="3"/>
  <c r="S617" i="3"/>
  <c r="S585" i="3"/>
  <c r="S653" i="3"/>
  <c r="S781" i="3"/>
  <c r="S573" i="3"/>
  <c r="S981" i="3"/>
  <c r="S563" i="3"/>
  <c r="S559" i="3"/>
  <c r="S549" i="3"/>
  <c r="S543" i="3"/>
  <c r="S941" i="3"/>
  <c r="S539" i="3"/>
  <c r="S477" i="3"/>
  <c r="S467" i="3"/>
  <c r="S979" i="3"/>
  <c r="S535" i="3"/>
  <c r="S459" i="3"/>
  <c r="S531" i="3"/>
  <c r="S423" i="3"/>
  <c r="S421" i="3"/>
  <c r="S415" i="3"/>
  <c r="S521" i="3"/>
  <c r="S845" i="3"/>
  <c r="S375" i="3"/>
  <c r="S369" i="3"/>
  <c r="S363" i="3"/>
  <c r="S449" i="3"/>
  <c r="S339" i="3"/>
  <c r="S335" i="3"/>
  <c r="S331" i="3"/>
  <c r="S327" i="3"/>
  <c r="S323" i="3"/>
  <c r="S321" i="3"/>
  <c r="S407" i="3"/>
  <c r="S301" i="3"/>
  <c r="S293" i="3"/>
  <c r="S291" i="3"/>
  <c r="S287" i="3"/>
  <c r="S281" i="3"/>
  <c r="S347" i="3"/>
  <c r="S275" i="3"/>
  <c r="S743" i="3"/>
  <c r="S267" i="3"/>
  <c r="S265" i="3"/>
  <c r="S261" i="3"/>
  <c r="S695" i="3"/>
  <c r="S257" i="3"/>
  <c r="S447" i="3"/>
  <c r="S247" i="3"/>
  <c r="S215" i="3"/>
  <c r="S211" i="3"/>
  <c r="S243" i="3"/>
  <c r="S203" i="3"/>
  <c r="S199" i="3"/>
  <c r="S689" i="3"/>
  <c r="S191" i="3"/>
  <c r="S647" i="3"/>
  <c r="S237" i="3"/>
  <c r="S235" i="3"/>
  <c r="S233" i="3"/>
  <c r="S189" i="3"/>
  <c r="S129" i="3"/>
  <c r="S503" i="3"/>
  <c r="S495" i="3"/>
  <c r="S487" i="3"/>
  <c r="S303" i="3"/>
  <c r="S225" i="3"/>
  <c r="S641" i="3"/>
  <c r="S1383" i="3"/>
  <c r="S1323" i="3"/>
  <c r="S1319" i="3"/>
  <c r="S1335" i="3"/>
  <c r="S1283" i="3"/>
  <c r="S1455" i="3"/>
  <c r="S1403" i="3"/>
  <c r="S1243" i="3"/>
  <c r="S1239" i="3"/>
  <c r="S1215" i="3"/>
  <c r="S1307" i="3"/>
  <c r="S1235" i="3"/>
  <c r="S1447" i="3"/>
  <c r="S1183" i="3"/>
  <c r="S1175" i="3"/>
  <c r="S1399" i="3"/>
  <c r="S1151" i="3"/>
  <c r="S1123" i="3"/>
  <c r="S1107" i="3"/>
  <c r="S1147" i="3"/>
  <c r="S1347" i="3"/>
  <c r="S1079" i="3"/>
  <c r="S1075" i="3"/>
  <c r="S1115" i="3"/>
  <c r="S1419" i="3"/>
  <c r="S1027" i="3"/>
  <c r="S1271" i="3"/>
  <c r="S975" i="3"/>
  <c r="S963" i="3"/>
  <c r="S1035" i="3"/>
  <c r="S959" i="3"/>
  <c r="S935" i="3"/>
  <c r="S1207" i="3"/>
  <c r="S895" i="3"/>
  <c r="S887" i="3"/>
  <c r="S871" i="3"/>
  <c r="S835" i="3"/>
  <c r="S831" i="3"/>
  <c r="S807" i="3"/>
  <c r="S1135" i="3"/>
  <c r="S799" i="3"/>
  <c r="S727" i="3"/>
  <c r="S711" i="3"/>
  <c r="S751" i="3"/>
  <c r="S1055" i="3"/>
  <c r="S639" i="3"/>
  <c r="S635" i="3"/>
  <c r="S631" i="3"/>
  <c r="S627" i="3"/>
  <c r="S659" i="3"/>
  <c r="S591" i="3"/>
  <c r="S987" i="3"/>
  <c r="S583" i="3"/>
  <c r="S575" i="3"/>
  <c r="S615" i="3"/>
  <c r="S611" i="3"/>
  <c r="S551" i="3"/>
  <c r="S547" i="3"/>
  <c r="S571" i="3"/>
  <c r="S475" i="3"/>
  <c r="S843" i="3"/>
  <c r="S371" i="3"/>
  <c r="S451" i="3"/>
  <c r="S355" i="3"/>
  <c r="S403" i="3"/>
  <c r="S299" i="3"/>
  <c r="S779" i="3"/>
  <c r="S295" i="3"/>
  <c r="S351" i="3"/>
  <c r="S263" i="3"/>
  <c r="S259" i="3"/>
  <c r="S255" i="3"/>
  <c r="S251" i="3"/>
  <c r="S603" i="3"/>
  <c r="S307" i="3"/>
  <c r="S187" i="3"/>
  <c r="S387" i="3"/>
  <c r="S223" i="3"/>
  <c r="S1463" i="3"/>
  <c r="S1723" i="3"/>
  <c r="S1798" i="3"/>
  <c r="S1838" i="3"/>
  <c r="S1857" i="3"/>
  <c r="S1337" i="3"/>
  <c r="S1261" i="3"/>
  <c r="S1481" i="3"/>
  <c r="S1221" i="3"/>
  <c r="S1213" i="3"/>
  <c r="S1229" i="3"/>
  <c r="S1425" i="3"/>
  <c r="S1173" i="3"/>
  <c r="S1421" i="3"/>
  <c r="S1161" i="3"/>
  <c r="S1157" i="3"/>
  <c r="S1145" i="3"/>
  <c r="S1329" i="3"/>
  <c r="S1325" i="3"/>
  <c r="S1093" i="3"/>
  <c r="S1049" i="3"/>
  <c r="S1249" i="3"/>
  <c r="S1245" i="3"/>
  <c r="S905" i="3"/>
  <c r="S865" i="3"/>
  <c r="S1089" i="3"/>
  <c r="S1137" i="3"/>
  <c r="S797" i="3"/>
  <c r="S1133" i="3"/>
  <c r="S765" i="3"/>
  <c r="S725" i="3"/>
  <c r="S749" i="3"/>
  <c r="S705" i="3"/>
  <c r="S1033" i="3"/>
  <c r="S625" i="3"/>
  <c r="S649" i="3"/>
  <c r="S545" i="3"/>
  <c r="S537" i="3"/>
  <c r="S529" i="3"/>
  <c r="S877" i="3"/>
  <c r="S745" i="3"/>
  <c r="S377" i="3"/>
  <c r="S1901" i="3"/>
  <c r="S1849" i="3"/>
  <c r="S1409" i="3"/>
  <c r="S1389" i="3"/>
  <c r="S1909" i="3"/>
  <c r="S1881" i="3"/>
  <c r="S1361" i="3"/>
  <c r="S1601" i="3"/>
  <c r="S1457" i="3"/>
  <c r="S1593" i="3"/>
  <c r="S1317" i="3"/>
  <c r="S1545" i="3"/>
  <c r="S1521" i="3"/>
  <c r="S1129" i="3"/>
  <c r="S1377" i="3"/>
  <c r="S1105" i="3"/>
  <c r="S1297" i="3"/>
  <c r="S1289" i="3"/>
  <c r="S1273" i="3"/>
  <c r="S953" i="3"/>
  <c r="S869" i="3"/>
  <c r="S1165" i="3"/>
  <c r="S809" i="3"/>
  <c r="S769" i="3"/>
  <c r="S721" i="3"/>
  <c r="S1061" i="3"/>
  <c r="S621" i="3"/>
  <c r="S593" i="3"/>
  <c r="S589" i="3"/>
  <c r="S657" i="3"/>
  <c r="S581" i="3"/>
  <c r="S949" i="3"/>
  <c r="S473" i="3"/>
  <c r="S1321" i="3"/>
  <c r="S1885" i="3"/>
  <c r="S1629" i="3"/>
  <c r="S841" i="3"/>
  <c r="S357" i="3"/>
  <c r="S317" i="3"/>
  <c r="S349" i="3"/>
  <c r="S313" i="3"/>
  <c r="S253" i="3"/>
  <c r="S737" i="3"/>
  <c r="S1893" i="3"/>
  <c r="S1872" i="3"/>
  <c r="S1889" i="3"/>
  <c r="S1897" i="3"/>
  <c r="S1848" i="3"/>
  <c r="S1365" i="3"/>
  <c r="S1357" i="3"/>
  <c r="S1404" i="3"/>
  <c r="S1345" i="3"/>
  <c r="S1596" i="3"/>
  <c r="S1592" i="3"/>
  <c r="S1381" i="3"/>
  <c r="S1316" i="3"/>
  <c r="S1281" i="3"/>
  <c r="S1525" i="3"/>
  <c r="S1548" i="3"/>
  <c r="S1544" i="3"/>
  <c r="S1265" i="3"/>
  <c r="S1260" i="3"/>
  <c r="S1520" i="3"/>
  <c r="S1241" i="3"/>
  <c r="S1237" i="3"/>
  <c r="S1257" i="3"/>
  <c r="S1480" i="3"/>
  <c r="S1220" i="3"/>
  <c r="S1217" i="3"/>
  <c r="S1476" i="3"/>
  <c r="S1233" i="3"/>
  <c r="S1452" i="3"/>
  <c r="S1197" i="3"/>
  <c r="S1196" i="3"/>
  <c r="S1429" i="3"/>
  <c r="S1180" i="3"/>
  <c r="S1420" i="3"/>
  <c r="S1160" i="3"/>
  <c r="S1156" i="3"/>
  <c r="S1400" i="3"/>
  <c r="S1380" i="3"/>
  <c r="S1128" i="3"/>
  <c r="S1373" i="3"/>
  <c r="S1121" i="3"/>
  <c r="S1368" i="3"/>
  <c r="S1104" i="3"/>
  <c r="S1101" i="3"/>
  <c r="S1349" i="3"/>
  <c r="S1116" i="3"/>
  <c r="S1069" i="3"/>
  <c r="S1053" i="3"/>
  <c r="S1301" i="3"/>
  <c r="S768" i="3"/>
  <c r="S160" i="3"/>
  <c r="S152" i="3"/>
  <c r="S144" i="3"/>
  <c r="S120" i="3"/>
  <c r="S56" i="3"/>
  <c r="S24" i="3"/>
  <c r="S1718" i="3"/>
  <c r="S1359" i="3"/>
  <c r="S365" i="3"/>
  <c r="S361" i="3"/>
  <c r="S517" i="3"/>
  <c r="S269" i="3"/>
  <c r="S1905" i="3"/>
  <c r="S1853" i="3"/>
  <c r="S1869" i="3"/>
  <c r="S1877" i="3"/>
  <c r="S1873" i="3"/>
  <c r="S1341" i="3"/>
  <c r="S1385" i="3"/>
  <c r="S1573" i="3"/>
  <c r="S1313" i="3"/>
  <c r="S1309" i="3"/>
  <c r="S1253" i="3"/>
  <c r="S1453" i="3"/>
  <c r="S1201" i="3"/>
  <c r="S1177" i="3"/>
  <c r="S1209" i="3"/>
  <c r="S1401" i="3"/>
  <c r="S1153" i="3"/>
  <c r="S1125" i="3"/>
  <c r="S1169" i="3"/>
  <c r="S140" i="3"/>
  <c r="S136" i="3"/>
  <c r="S48" i="3"/>
  <c r="S32" i="3"/>
  <c r="S69" i="3"/>
  <c r="S400" i="3"/>
  <c r="S1686" i="3"/>
  <c r="S1441" i="3"/>
  <c r="S20" i="3"/>
  <c r="S973" i="3"/>
  <c r="S969" i="3"/>
  <c r="S1285" i="3"/>
  <c r="S1225" i="3"/>
  <c r="S925" i="3"/>
  <c r="S957" i="3"/>
  <c r="S901" i="3"/>
  <c r="S1185" i="3"/>
  <c r="S885" i="3"/>
  <c r="S1205" i="3"/>
  <c r="S761" i="3"/>
  <c r="S1109" i="3"/>
  <c r="S777" i="3"/>
  <c r="S697" i="3"/>
  <c r="S1563" i="3"/>
  <c r="S1391" i="3"/>
  <c r="S1655" i="3"/>
  <c r="S1659" i="3"/>
  <c r="S1663" i="3"/>
  <c r="S1667" i="3"/>
  <c r="S1671" i="3"/>
  <c r="S1675" i="3"/>
  <c r="S1679" i="3"/>
  <c r="S1683" i="3"/>
  <c r="S1687" i="3"/>
  <c r="S1654" i="3"/>
  <c r="S1698" i="3"/>
  <c r="S1823" i="3"/>
  <c r="S1353" i="3"/>
  <c r="S1149" i="3"/>
  <c r="S1045" i="3"/>
  <c r="S1021" i="3"/>
  <c r="S1269" i="3"/>
  <c r="S977" i="3"/>
  <c r="S1013" i="3"/>
  <c r="S1037" i="3"/>
  <c r="S1505" i="3"/>
  <c r="S937" i="3"/>
  <c r="S929" i="3"/>
  <c r="S1005" i="3"/>
  <c r="S921" i="3"/>
  <c r="S897" i="3"/>
  <c r="S889" i="3"/>
  <c r="S1189" i="3"/>
  <c r="S861" i="3"/>
  <c r="S917" i="3"/>
  <c r="S837" i="3"/>
  <c r="S829" i="3"/>
  <c r="S825" i="3"/>
  <c r="S1141" i="3"/>
  <c r="S773" i="3"/>
  <c r="S1113" i="3"/>
  <c r="S717" i="3"/>
  <c r="S785" i="3"/>
  <c r="S713" i="3"/>
  <c r="S681" i="3"/>
  <c r="S701" i="3"/>
  <c r="S997" i="3"/>
  <c r="S989" i="3"/>
  <c r="S577" i="3"/>
  <c r="S561" i="3"/>
  <c r="S613" i="3"/>
  <c r="S557" i="3"/>
  <c r="S945" i="3"/>
  <c r="S465" i="3"/>
  <c r="S461" i="3"/>
  <c r="S569" i="3"/>
  <c r="S457" i="3"/>
  <c r="S437" i="3"/>
  <c r="S433" i="3"/>
  <c r="S429" i="3"/>
  <c r="S525" i="3"/>
  <c r="S453" i="3"/>
  <c r="S341" i="3"/>
  <c r="S405" i="3"/>
  <c r="S813" i="3"/>
  <c r="S353" i="3"/>
  <c r="S297" i="3"/>
  <c r="S309" i="3"/>
  <c r="S245" i="3"/>
  <c r="S273" i="3"/>
  <c r="S386" i="3"/>
  <c r="S1790" i="3"/>
  <c r="S482" i="3"/>
  <c r="S1494" i="3"/>
  <c r="S1695" i="3"/>
  <c r="S1779" i="3"/>
  <c r="S1756" i="3"/>
  <c r="S1796" i="3"/>
  <c r="S1604" i="3"/>
  <c r="S1392" i="3"/>
  <c r="S1828" i="3"/>
  <c r="S1296" i="3"/>
  <c r="S1288" i="3"/>
  <c r="S1016" i="3"/>
  <c r="S952" i="3"/>
  <c r="S868" i="3"/>
  <c r="S840" i="3"/>
  <c r="S852" i="3"/>
  <c r="S808" i="3"/>
  <c r="S1136" i="3"/>
  <c r="S848" i="3"/>
  <c r="S1132" i="3"/>
  <c r="S764" i="3"/>
  <c r="S792" i="3"/>
  <c r="S724" i="3"/>
  <c r="S716" i="3"/>
  <c r="S784" i="3"/>
  <c r="S748" i="3"/>
  <c r="S704" i="3"/>
  <c r="S624" i="3"/>
  <c r="S620" i="3"/>
  <c r="S996" i="3"/>
  <c r="S588" i="3"/>
  <c r="S580" i="3"/>
  <c r="S984" i="3"/>
  <c r="S652" i="3"/>
  <c r="S564" i="3"/>
  <c r="S612" i="3"/>
  <c r="S608" i="3"/>
  <c r="S472" i="3"/>
  <c r="S460" i="3"/>
  <c r="S908" i="3"/>
  <c r="S876" i="3"/>
  <c r="S524" i="3"/>
  <c r="S520" i="3"/>
  <c r="S316" i="3"/>
  <c r="S516" i="3"/>
  <c r="S448" i="3"/>
  <c r="S216" i="3"/>
  <c r="S240" i="3"/>
  <c r="S644" i="3"/>
  <c r="S512" i="3"/>
  <c r="S11" i="3"/>
  <c r="S1833" i="3"/>
  <c r="S1784" i="3"/>
  <c r="S1704" i="3"/>
  <c r="S1648" i="3"/>
  <c r="S1576" i="3"/>
  <c r="S1536" i="3"/>
  <c r="S1469" i="3"/>
  <c r="S1324" i="3"/>
  <c r="S1092" i="3"/>
  <c r="S1248" i="3"/>
  <c r="S956" i="3"/>
  <c r="S1164" i="3"/>
  <c r="S1896" i="3"/>
  <c r="S1892" i="3"/>
  <c r="S1884" i="3"/>
  <c r="S1408" i="3"/>
  <c r="S1484" i="3"/>
  <c r="S1332" i="3"/>
  <c r="S1280" i="3"/>
  <c r="S1508" i="3"/>
  <c r="S1256" i="3"/>
  <c r="S1308" i="3"/>
  <c r="S1232" i="3"/>
  <c r="S1428" i="3"/>
  <c r="S1212" i="3"/>
  <c r="S1372" i="3"/>
  <c r="S1100" i="3"/>
  <c r="S1096" i="3"/>
  <c r="S1348" i="3"/>
  <c r="S1328" i="3"/>
  <c r="S1228" i="3"/>
  <c r="S1300" i="3"/>
  <c r="S972" i="3"/>
  <c r="S968" i="3"/>
  <c r="S1012" i="3"/>
  <c r="S1208" i="3"/>
  <c r="S904" i="3"/>
  <c r="S900" i="3"/>
  <c r="S864" i="3"/>
  <c r="S1184" i="3"/>
  <c r="S1284" i="3"/>
  <c r="S828" i="3"/>
  <c r="S880" i="3"/>
  <c r="S1000" i="3"/>
  <c r="S796" i="3"/>
  <c r="S1108" i="3"/>
  <c r="S720" i="3"/>
  <c r="S676" i="3"/>
  <c r="S672" i="3"/>
  <c r="S668" i="3"/>
  <c r="S664" i="3"/>
  <c r="S992" i="3"/>
  <c r="S592" i="3"/>
  <c r="S656" i="3"/>
  <c r="S980" i="3"/>
  <c r="S544" i="3"/>
  <c r="S540" i="3"/>
  <c r="S468" i="3"/>
  <c r="S536" i="3"/>
  <c r="S328" i="3"/>
  <c r="S324" i="3"/>
  <c r="S780" i="3"/>
  <c r="S292" i="3"/>
  <c r="S776" i="3"/>
  <c r="S276" i="3"/>
  <c r="S744" i="3"/>
  <c r="S268" i="3"/>
  <c r="S696" i="3"/>
  <c r="S252" i="3"/>
  <c r="S248" i="3"/>
  <c r="S212" i="3"/>
  <c r="S208" i="3"/>
  <c r="S1804" i="3"/>
  <c r="S1728" i="3"/>
  <c r="S1708" i="3"/>
  <c r="S1665" i="3"/>
  <c r="S1660" i="3"/>
  <c r="S1581" i="3"/>
  <c r="S1396" i="3"/>
  <c r="S1405" i="3"/>
  <c r="S1413" i="3"/>
  <c r="S1432" i="3"/>
  <c r="S1436" i="3"/>
  <c r="S1440" i="3"/>
  <c r="S1444" i="3"/>
  <c r="S1473" i="3"/>
  <c r="S1488" i="3"/>
  <c r="S1541" i="3"/>
  <c r="S1632" i="3"/>
  <c r="S61" i="3"/>
  <c r="S53" i="3"/>
  <c r="S49" i="3"/>
  <c r="S45" i="3"/>
  <c r="S41" i="3"/>
  <c r="S37" i="3"/>
  <c r="S33" i="3"/>
  <c r="S29" i="3"/>
  <c r="S1820" i="3"/>
  <c r="S1777" i="3"/>
  <c r="S1713" i="3"/>
  <c r="S1692" i="3"/>
  <c r="S1681" i="3"/>
  <c r="S1676" i="3"/>
  <c r="S1633" i="3"/>
  <c r="S1588" i="3"/>
  <c r="S1844" i="3"/>
  <c r="S1832" i="3"/>
  <c r="S1744" i="3"/>
  <c r="S1739" i="3"/>
  <c r="S1717" i="3"/>
  <c r="S1712" i="3"/>
  <c r="S1707" i="3"/>
  <c r="S1696" i="3"/>
  <c r="S1685" i="3"/>
  <c r="S1680" i="3"/>
  <c r="S1669" i="3"/>
  <c r="S1664" i="3"/>
  <c r="S1653" i="3"/>
  <c r="S1624" i="3"/>
  <c r="S1619" i="3"/>
  <c r="S1608" i="3"/>
  <c r="S1600" i="3"/>
  <c r="S1568" i="3"/>
  <c r="S1534" i="3"/>
  <c r="S1500" i="3"/>
  <c r="S1495" i="3"/>
  <c r="S1489" i="3"/>
  <c r="S1468" i="3"/>
  <c r="S1370" i="3"/>
  <c r="S1358" i="3"/>
  <c r="S116" i="3"/>
  <c r="S183" i="3"/>
  <c r="S179" i="3"/>
  <c r="S220" i="3"/>
  <c r="S271" i="3"/>
  <c r="S384" i="3"/>
  <c r="S491" i="3"/>
  <c r="S500" i="3"/>
  <c r="S508" i="3"/>
  <c r="S567" i="3"/>
  <c r="S732" i="3"/>
  <c r="S1791" i="3"/>
  <c r="S1831" i="3"/>
  <c r="S1835" i="3"/>
  <c r="S1840" i="3"/>
  <c r="S1699" i="3"/>
  <c r="S1711" i="3"/>
  <c r="S1715" i="3"/>
  <c r="S1732" i="3"/>
  <c r="S1767" i="3"/>
  <c r="S1771" i="3"/>
  <c r="S1783" i="3"/>
  <c r="S1812" i="3"/>
  <c r="S1824" i="3"/>
  <c r="S1864" i="3"/>
  <c r="S23" i="3"/>
  <c r="S1860" i="3"/>
  <c r="S1816" i="3"/>
  <c r="S1808" i="3"/>
  <c r="S1755" i="3"/>
  <c r="S1748" i="3"/>
  <c r="S1644" i="3"/>
  <c r="S1628" i="3"/>
  <c r="S1623" i="3"/>
  <c r="S1612" i="3"/>
  <c r="S1559" i="3"/>
  <c r="S1540" i="3"/>
  <c r="S1504" i="3"/>
  <c r="S1499" i="3"/>
  <c r="S4" i="3"/>
  <c r="S55" i="3"/>
  <c r="S51" i="3"/>
  <c r="S47" i="3"/>
  <c r="S43" i="3"/>
  <c r="S39" i="3"/>
  <c r="S35" i="3"/>
  <c r="S31" i="3"/>
  <c r="S27" i="3"/>
  <c r="S112" i="3"/>
  <c r="S107" i="3"/>
  <c r="S103" i="3"/>
  <c r="S99" i="3"/>
  <c r="S95" i="3"/>
  <c r="S91" i="3"/>
  <c r="S87" i="3"/>
  <c r="S83" i="3"/>
  <c r="S79" i="3"/>
  <c r="S75" i="3"/>
  <c r="S71" i="3"/>
  <c r="S1703" i="3"/>
  <c r="S204" i="3"/>
  <c r="S200" i="3"/>
  <c r="S192" i="3"/>
  <c r="S172" i="3"/>
  <c r="S169" i="3"/>
  <c r="S645" i="3"/>
  <c r="S157" i="3"/>
  <c r="S133" i="3"/>
  <c r="S601" i="3"/>
  <c r="S504" i="3"/>
  <c r="S496" i="3"/>
  <c r="S440" i="3"/>
  <c r="S481" i="3"/>
  <c r="S480" i="3"/>
  <c r="S1082" i="3"/>
  <c r="S438" i="3"/>
  <c r="S434" i="3"/>
  <c r="S430" i="3"/>
  <c r="S390" i="3"/>
  <c r="S382" i="3"/>
  <c r="S362" i="3"/>
  <c r="S1772" i="3"/>
  <c r="S1760" i="3"/>
  <c r="S1564" i="3"/>
  <c r="S1552" i="3"/>
  <c r="S1464" i="3"/>
  <c r="S1443" i="3"/>
  <c r="S1431" i="3"/>
  <c r="S1397" i="3"/>
  <c r="S1691" i="3"/>
  <c r="S1017" i="3"/>
  <c r="S1009" i="3"/>
  <c r="S1001" i="3"/>
  <c r="S993" i="3"/>
  <c r="S985" i="3"/>
  <c r="S1842" i="3"/>
  <c r="S1773" i="3"/>
  <c r="S1766" i="3"/>
  <c r="S1761" i="3"/>
  <c r="S1742" i="3"/>
  <c r="S1738" i="3"/>
  <c r="S1733" i="3"/>
  <c r="S1637" i="3"/>
  <c r="S1614" i="3"/>
  <c r="S1558" i="3"/>
  <c r="S1530" i="3"/>
  <c r="S1517" i="3"/>
  <c r="S1486" i="3"/>
  <c r="S1437" i="3"/>
  <c r="S1786" i="3"/>
  <c r="S1806" i="3"/>
  <c r="S1818" i="3"/>
  <c r="S1757" i="3"/>
  <c r="S210" i="3"/>
  <c r="S401" i="3"/>
  <c r="S206" i="3"/>
  <c r="S198" i="3"/>
  <c r="S241" i="3"/>
  <c r="S166" i="3"/>
  <c r="S161" i="3"/>
  <c r="S190" i="3"/>
  <c r="S153" i="3"/>
  <c r="S734" i="3"/>
  <c r="S605" i="3"/>
  <c r="S137" i="3"/>
  <c r="S125" i="3"/>
  <c r="S121" i="3"/>
  <c r="S502" i="3"/>
  <c r="S498" i="3"/>
  <c r="S397" i="3"/>
  <c r="S393" i="3"/>
  <c r="S14" i="3"/>
  <c r="S1080" i="3"/>
  <c r="S1068" i="3"/>
  <c r="S1048" i="3"/>
  <c r="S1040" i="3"/>
  <c r="S1821" i="3"/>
  <c r="S1813" i="3"/>
  <c r="S1785" i="3"/>
  <c r="S1778" i="3"/>
  <c r="S1765" i="3"/>
  <c r="S1649" i="3"/>
  <c r="S1642" i="3"/>
  <c r="S1618" i="3"/>
  <c r="S1582" i="3"/>
  <c r="S1577" i="3"/>
  <c r="S1529" i="3"/>
  <c r="S1514" i="3"/>
  <c r="S1485" i="3"/>
  <c r="S1414" i="3"/>
  <c r="S661" i="3"/>
  <c r="S105" i="3"/>
  <c r="S94" i="3"/>
  <c r="S82" i="3"/>
  <c r="S73" i="3"/>
  <c r="S9" i="3"/>
  <c r="S18" i="3"/>
  <c r="S22" i="3"/>
  <c r="S66" i="3"/>
  <c r="S62" i="3"/>
  <c r="S117" i="3"/>
  <c r="S114" i="3"/>
  <c r="S149" i="3"/>
  <c r="S229" i="3"/>
  <c r="S342" i="3"/>
  <c r="S441" i="3"/>
  <c r="S445" i="3"/>
  <c r="S485" i="3"/>
  <c r="S1390" i="3"/>
  <c r="S1394" i="3"/>
  <c r="S1417" i="3"/>
  <c r="S1461" i="3"/>
  <c r="S1465" i="3"/>
  <c r="S1493" i="3"/>
  <c r="S1497" i="3"/>
  <c r="S1501" i="3"/>
  <c r="S1510" i="3"/>
  <c r="S1518" i="3"/>
  <c r="S1533" i="3"/>
  <c r="S1537" i="3"/>
  <c r="S1562" i="3"/>
  <c r="S1566" i="3"/>
  <c r="S1585" i="3"/>
  <c r="S1589" i="3"/>
  <c r="S1609" i="3"/>
  <c r="S1613" i="3"/>
  <c r="S1617" i="3"/>
  <c r="S1621" i="3"/>
  <c r="S1625" i="3"/>
  <c r="S1641" i="3"/>
  <c r="S1645" i="3"/>
  <c r="S1650" i="3"/>
  <c r="S1774" i="3"/>
  <c r="S1086" i="3"/>
  <c r="S1078" i="3"/>
  <c r="S1074" i="3"/>
  <c r="S1070" i="3"/>
  <c r="S1066" i="3"/>
  <c r="S1062" i="3"/>
  <c r="S1058" i="3"/>
  <c r="S1054" i="3"/>
  <c r="S1050" i="3"/>
  <c r="S1046" i="3"/>
  <c r="S1042" i="3"/>
  <c r="S1038" i="3"/>
  <c r="S1034" i="3"/>
  <c r="S1030" i="3"/>
  <c r="S1026" i="3"/>
  <c r="S426" i="3"/>
  <c r="S422" i="3"/>
  <c r="S418" i="3"/>
  <c r="S414" i="3"/>
  <c r="S410" i="3"/>
  <c r="S406" i="3"/>
  <c r="S402" i="3"/>
  <c r="S398" i="3"/>
  <c r="S394" i="3"/>
  <c r="S378" i="3"/>
  <c r="S374" i="3"/>
  <c r="S370" i="3"/>
  <c r="S366" i="3"/>
  <c r="S358" i="3"/>
  <c r="S354" i="3"/>
  <c r="S350" i="3"/>
  <c r="S346" i="3"/>
  <c r="S338" i="3"/>
  <c r="S334" i="3"/>
  <c r="S330" i="3"/>
  <c r="S1865" i="3"/>
  <c r="S1837" i="3"/>
  <c r="S1826" i="3"/>
  <c r="S1809" i="3"/>
  <c r="S1802" i="3"/>
  <c r="S1789" i="3"/>
  <c r="S1750" i="3"/>
  <c r="S1734" i="3"/>
  <c r="S1726" i="3"/>
  <c r="S1722" i="3"/>
  <c r="S1702" i="3"/>
  <c r="S1690" i="3"/>
  <c r="S1674" i="3"/>
  <c r="S1658" i="3"/>
  <c r="S1638" i="3"/>
  <c r="S1586" i="3"/>
  <c r="S1554" i="3"/>
  <c r="S1418" i="3"/>
  <c r="S598" i="3"/>
  <c r="S202" i="3"/>
  <c r="S1138" i="3"/>
  <c r="S881" i="3"/>
  <c r="S614" i="3"/>
  <c r="S373" i="3"/>
  <c r="S182" i="3"/>
  <c r="S1749" i="3"/>
  <c r="S1753" i="3"/>
  <c r="S1793" i="3"/>
  <c r="S1797" i="3"/>
  <c r="S3" i="3"/>
  <c r="S1076" i="3"/>
  <c r="S1064" i="3"/>
  <c r="S1060" i="3"/>
  <c r="S1056" i="3"/>
  <c r="S1052" i="3"/>
  <c r="S1032" i="3"/>
  <c r="S1028" i="3"/>
  <c r="S1024" i="3"/>
  <c r="S436" i="3"/>
  <c r="S428" i="3"/>
  <c r="S424" i="3"/>
  <c r="S420" i="3"/>
  <c r="S416" i="3"/>
  <c r="S412" i="3"/>
  <c r="S408" i="3"/>
  <c r="S404" i="3"/>
  <c r="S396" i="3"/>
  <c r="S388" i="3"/>
  <c r="S380" i="3"/>
  <c r="S376" i="3"/>
  <c r="S372" i="3"/>
  <c r="S368" i="3"/>
  <c r="S364" i="3"/>
  <c r="S360" i="3"/>
  <c r="S356" i="3"/>
  <c r="S352" i="3"/>
  <c r="S348" i="3"/>
  <c r="S344" i="3"/>
  <c r="S340" i="3"/>
  <c r="S336" i="3"/>
  <c r="S332" i="3"/>
  <c r="S1868" i="3"/>
  <c r="S1846" i="3"/>
  <c r="S1841" i="3"/>
  <c r="S1836" i="3"/>
  <c r="S1830" i="3"/>
  <c r="S1801" i="3"/>
  <c r="S1794" i="3"/>
  <c r="S1788" i="3"/>
  <c r="S1782" i="3"/>
  <c r="S1776" i="3"/>
  <c r="S1769" i="3"/>
  <c r="S1764" i="3"/>
  <c r="S1758" i="3"/>
  <c r="S1754" i="3"/>
  <c r="S1746" i="3"/>
  <c r="S1741" i="3"/>
  <c r="S1737" i="3"/>
  <c r="S1725" i="3"/>
  <c r="S1721" i="3"/>
  <c r="S1716" i="3"/>
  <c r="S1710" i="3"/>
  <c r="S1706" i="3"/>
  <c r="S1701" i="3"/>
  <c r="S1694" i="3"/>
  <c r="S1689" i="3"/>
  <c r="S1684" i="3"/>
  <c r="S1678" i="3"/>
  <c r="S1673" i="3"/>
  <c r="S1668" i="3"/>
  <c r="S1662" i="3"/>
  <c r="S1657" i="3"/>
  <c r="S1652" i="3"/>
  <c r="S1646" i="3"/>
  <c r="S1636" i="3"/>
  <c r="S1627" i="3"/>
  <c r="S1622" i="3"/>
  <c r="S1616" i="3"/>
  <c r="S1611" i="3"/>
  <c r="S1606" i="3"/>
  <c r="S1590" i="3"/>
  <c r="S1580" i="3"/>
  <c r="S1567" i="3"/>
  <c r="S1556" i="3"/>
  <c r="S1538" i="3"/>
  <c r="S1528" i="3"/>
  <c r="S1513" i="3"/>
  <c r="S1503" i="3"/>
  <c r="S1498" i="3"/>
  <c r="S1492" i="3"/>
  <c r="S1472" i="3"/>
  <c r="S1467" i="3"/>
  <c r="S1445" i="3"/>
  <c r="S1435" i="3"/>
  <c r="S1412" i="3"/>
  <c r="S1395" i="3"/>
  <c r="S1369" i="3"/>
  <c r="S826" i="3"/>
  <c r="S853" i="3"/>
  <c r="S950" i="3"/>
  <c r="S774" i="3"/>
  <c r="S822" i="3"/>
  <c r="S754" i="3"/>
  <c r="S790" i="3"/>
  <c r="S718" i="3"/>
  <c r="S706" i="3"/>
  <c r="S750" i="3"/>
  <c r="S685" i="3"/>
  <c r="S677" i="3"/>
  <c r="S673" i="3"/>
  <c r="S665" i="3"/>
  <c r="S998" i="3"/>
  <c r="S986" i="3"/>
  <c r="S578" i="3"/>
  <c r="S562" i="3"/>
  <c r="S553" i="3"/>
  <c r="S609" i="3"/>
  <c r="S541" i="3"/>
  <c r="S478" i="3"/>
  <c r="S469" i="3"/>
  <c r="S462" i="3"/>
  <c r="S909" i="3"/>
  <c r="S533" i="3"/>
  <c r="S846" i="3"/>
  <c r="S425" i="3"/>
  <c r="S526" i="3"/>
  <c r="S417" i="3"/>
  <c r="S413" i="3"/>
  <c r="S381" i="3"/>
  <c r="S518" i="3"/>
  <c r="S698" i="3"/>
  <c r="S409" i="3"/>
  <c r="S337" i="3"/>
  <c r="S333" i="3"/>
  <c r="S329" i="3"/>
  <c r="S325" i="3"/>
  <c r="S814" i="3"/>
  <c r="S289" i="3"/>
  <c r="S285" i="3"/>
  <c r="S282" i="3"/>
  <c r="S513" i="3"/>
  <c r="S277" i="3"/>
  <c r="S345" i="3"/>
  <c r="S741" i="3"/>
  <c r="S266" i="3"/>
  <c r="S262" i="3"/>
  <c r="S738" i="3"/>
  <c r="S249" i="3"/>
  <c r="S246" i="3"/>
  <c r="S213" i="3"/>
  <c r="S209" i="3"/>
  <c r="S693" i="3"/>
  <c r="S205" i="3"/>
  <c r="S201" i="3"/>
  <c r="S197" i="3"/>
  <c r="S194" i="3"/>
  <c r="S193" i="3"/>
  <c r="S242" i="3"/>
  <c r="S173" i="3"/>
  <c r="S170" i="3"/>
  <c r="S165" i="3"/>
  <c r="S162" i="3"/>
  <c r="S158" i="3"/>
  <c r="S234" i="3"/>
  <c r="S733" i="3"/>
  <c r="S141" i="3"/>
  <c r="S134" i="3"/>
  <c r="S130" i="3"/>
  <c r="S505" i="3"/>
  <c r="S497" i="3"/>
  <c r="S230" i="3"/>
  <c r="S186" i="3"/>
  <c r="S1019" i="3"/>
  <c r="S1011" i="3"/>
  <c r="S1003" i="3"/>
  <c r="S995" i="3"/>
  <c r="S687" i="3"/>
  <c r="S683" i="3"/>
  <c r="S679" i="3"/>
  <c r="S671" i="3"/>
  <c r="S171" i="3"/>
  <c r="S167" i="3"/>
  <c r="S163" i="3"/>
  <c r="S159" i="3"/>
  <c r="S155" i="3"/>
  <c r="S151" i="3"/>
  <c r="S143" i="3"/>
  <c r="S139" i="3"/>
  <c r="S135" i="3"/>
  <c r="S131" i="3"/>
  <c r="S127" i="3"/>
  <c r="S123" i="3"/>
  <c r="S119" i="3"/>
  <c r="S59" i="3"/>
  <c r="S1867" i="3"/>
  <c r="S1861" i="3"/>
  <c r="S1845" i="3"/>
  <c r="S1834" i="3"/>
  <c r="S1829" i="3"/>
  <c r="S1822" i="3"/>
  <c r="S1817" i="3"/>
  <c r="S1810" i="3"/>
  <c r="S1805" i="3"/>
  <c r="S1800" i="3"/>
  <c r="S1792" i="3"/>
  <c r="S1781" i="3"/>
  <c r="S1768" i="3"/>
  <c r="S1762" i="3"/>
  <c r="S1752" i="3"/>
  <c r="S1745" i="3"/>
  <c r="S1740" i="3"/>
  <c r="S1736" i="3"/>
  <c r="S1729" i="3"/>
  <c r="S1724" i="3"/>
  <c r="S1720" i="3"/>
  <c r="S1714" i="3"/>
  <c r="S1709" i="3"/>
  <c r="S1705" i="3"/>
  <c r="S1700" i="3"/>
  <c r="S1693" i="3"/>
  <c r="S1688" i="3"/>
  <c r="S1682" i="3"/>
  <c r="S1677" i="3"/>
  <c r="S1672" i="3"/>
  <c r="S1666" i="3"/>
  <c r="S1661" i="3"/>
  <c r="S1656" i="3"/>
  <c r="S1640" i="3"/>
  <c r="S1626" i="3"/>
  <c r="S1620" i="3"/>
  <c r="S1615" i="3"/>
  <c r="S1610" i="3"/>
  <c r="S1605" i="3"/>
  <c r="S1597" i="3"/>
  <c r="S1584" i="3"/>
  <c r="S1578" i="3"/>
  <c r="S1560" i="3"/>
  <c r="S1555" i="3"/>
  <c r="S1542" i="3"/>
  <c r="S1532" i="3"/>
  <c r="S1526" i="3"/>
  <c r="S1502" i="3"/>
  <c r="S1496" i="3"/>
  <c r="S1491" i="3"/>
  <c r="S1487" i="3"/>
  <c r="S1471" i="3"/>
  <c r="S1460" i="3"/>
  <c r="S1439" i="3"/>
  <c r="S1433" i="3"/>
  <c r="S1416" i="3"/>
  <c r="S1406" i="3"/>
  <c r="S1393" i="3"/>
  <c r="S1364" i="3"/>
  <c r="S486" i="3"/>
  <c r="S218" i="3"/>
  <c r="S600" i="3"/>
  <c r="S494" i="3"/>
  <c r="S446" i="3"/>
  <c r="S385" i="3"/>
  <c r="S568" i="3"/>
  <c r="S507" i="3"/>
  <c r="S499" i="3"/>
  <c r="S501" i="3"/>
  <c r="S493" i="3"/>
  <c r="S489" i="3"/>
  <c r="S439" i="3"/>
  <c r="S392" i="3"/>
  <c r="S44" i="3"/>
  <c r="S28" i="3"/>
  <c r="S566" i="3"/>
  <c r="S509" i="3"/>
  <c r="S488" i="3"/>
  <c r="S484" i="3"/>
  <c r="S444" i="3"/>
  <c r="S391" i="3"/>
  <c r="S302" i="3"/>
  <c r="S270" i="3"/>
  <c r="S227" i="3"/>
  <c r="S177" i="3"/>
  <c r="S145" i="3"/>
  <c r="S343" i="3"/>
  <c r="S305" i="3"/>
  <c r="S226" i="3"/>
  <c r="S147" i="3"/>
  <c r="S40" i="3"/>
  <c r="S7" i="3"/>
  <c r="S304" i="3"/>
  <c r="S184" i="3"/>
  <c r="S110" i="3"/>
  <c r="S98" i="3"/>
  <c r="S89" i="3"/>
  <c r="S78" i="3"/>
  <c r="S64" i="3"/>
  <c r="S52" i="3"/>
  <c r="S36" i="3"/>
  <c r="S16" i="3"/>
  <c r="S93" i="3"/>
  <c r="S109" i="3"/>
  <c r="S85" i="3"/>
  <c r="S77" i="3"/>
  <c r="S1731" i="3"/>
  <c r="S1759" i="3"/>
  <c r="S228" i="3"/>
  <c r="S219" i="3"/>
  <c r="S178" i="3"/>
  <c r="S106" i="3"/>
  <c r="S97" i="3"/>
  <c r="S86" i="3"/>
  <c r="S74" i="3"/>
  <c r="S63" i="3"/>
  <c r="S10" i="3"/>
  <c r="S15" i="3"/>
  <c r="S19" i="3"/>
  <c r="S54" i="3"/>
  <c r="S50" i="3"/>
  <c r="S46" i="3"/>
  <c r="S42" i="3"/>
  <c r="S38" i="3"/>
  <c r="S34" i="3"/>
  <c r="S30" i="3"/>
  <c r="S57" i="3"/>
  <c r="S111" i="3"/>
  <c r="S1462" i="3"/>
  <c r="S1466" i="3"/>
  <c r="S1470" i="3"/>
  <c r="S1511" i="3"/>
  <c r="S1515" i="3"/>
  <c r="S1651" i="3"/>
  <c r="S1747" i="3"/>
  <c r="S1775" i="3"/>
  <c r="S1787" i="3"/>
  <c r="S1795" i="3"/>
  <c r="S1803" i="3"/>
  <c r="S1807" i="3"/>
  <c r="S1819" i="3"/>
  <c r="S1827" i="3"/>
  <c r="S1780" i="3"/>
  <c r="S1825" i="3"/>
  <c r="S17" i="3"/>
  <c r="S5" i="3"/>
  <c r="S25" i="3"/>
  <c r="S60" i="3"/>
  <c r="S67" i="3"/>
  <c r="S101" i="3"/>
  <c r="S84" i="3"/>
  <c r="S115" i="3"/>
  <c r="S181" i="3"/>
  <c r="S443" i="3"/>
  <c r="S506" i="3"/>
  <c r="S565" i="3"/>
  <c r="S1411" i="3"/>
  <c r="S1415" i="3"/>
  <c r="S1430" i="3"/>
  <c r="S1434" i="3"/>
  <c r="S1438" i="3"/>
  <c r="S1442" i="3"/>
  <c r="S1512" i="3"/>
  <c r="S1516" i="3"/>
  <c r="S1527" i="3"/>
  <c r="S1531" i="3"/>
  <c r="S1535" i="3"/>
  <c r="S1539" i="3"/>
  <c r="S1579" i="3"/>
  <c r="S1583" i="3"/>
  <c r="S1587" i="3"/>
  <c r="S1635" i="3"/>
  <c r="S1639" i="3"/>
  <c r="S1643" i="3"/>
  <c r="S1647" i="3"/>
  <c r="S1719" i="3"/>
  <c r="S1735" i="3"/>
  <c r="S1799" i="3"/>
  <c r="S1811" i="3"/>
  <c r="S1697" i="3"/>
  <c r="S1730" i="3"/>
  <c r="S1814" i="3"/>
  <c r="S1862" i="3"/>
  <c r="S217" i="3"/>
  <c r="S185" i="3"/>
  <c r="S180" i="3"/>
  <c r="S146" i="3"/>
  <c r="S113" i="3"/>
  <c r="S102" i="3"/>
  <c r="S90" i="3"/>
  <c r="S81" i="3"/>
  <c r="S70" i="3"/>
  <c r="S65" i="3"/>
  <c r="S12" i="3"/>
  <c r="S8" i="3"/>
  <c r="S26" i="3"/>
  <c r="S68" i="3"/>
  <c r="S100" i="3"/>
  <c r="S108" i="3"/>
  <c r="S104" i="3"/>
  <c r="S96" i="3"/>
  <c r="S92" i="3"/>
  <c r="S88" i="3"/>
  <c r="S80" i="3"/>
  <c r="S76" i="3"/>
  <c r="S72" i="3"/>
  <c r="S221" i="3"/>
  <c r="S383" i="3"/>
  <c r="S389" i="3"/>
  <c r="S1553" i="3"/>
  <c r="S1557" i="3"/>
  <c r="S1561" i="3"/>
  <c r="S1565" i="3"/>
  <c r="S1727" i="3"/>
  <c r="S1743" i="3"/>
  <c r="S1751" i="3"/>
  <c r="S1763" i="3"/>
  <c r="S1815" i="3"/>
  <c r="S1839" i="3"/>
  <c r="S1843" i="3"/>
  <c r="S1770" i="3"/>
  <c r="S1863" i="3"/>
  <c r="I119" i="3"/>
  <c r="J119" i="3" s="1"/>
  <c r="I16" i="3"/>
  <c r="J16" i="3" s="1"/>
  <c r="I1883" i="3"/>
  <c r="J1883" i="3" s="1"/>
  <c r="I1666" i="3"/>
  <c r="J1666" i="3" s="1"/>
  <c r="I147" i="3"/>
  <c r="J147" i="3" s="1"/>
  <c r="I745" i="3"/>
  <c r="J745" i="3" s="1"/>
  <c r="I744" i="3"/>
  <c r="J744" i="3" s="1"/>
  <c r="I743" i="3"/>
  <c r="J743" i="3" s="1"/>
  <c r="I698" i="3"/>
  <c r="J698" i="3" s="1"/>
  <c r="I616" i="3"/>
  <c r="J616" i="3" s="1"/>
  <c r="I907" i="3"/>
  <c r="J907" i="3" s="1"/>
  <c r="I873" i="3"/>
  <c r="J873" i="3" s="1"/>
  <c r="I840" i="3"/>
  <c r="J840" i="3" s="1"/>
  <c r="I812" i="3"/>
  <c r="J812" i="3" s="1"/>
  <c r="I774" i="3"/>
  <c r="J774" i="3" s="1"/>
  <c r="I731" i="3"/>
  <c r="J731" i="3" s="1"/>
  <c r="I688" i="3"/>
  <c r="J688" i="3" s="1"/>
  <c r="I640" i="3"/>
  <c r="J640" i="3" s="1"/>
  <c r="I597" i="3"/>
  <c r="J597" i="3" s="1"/>
  <c r="I564" i="3"/>
  <c r="J564" i="3" s="1"/>
  <c r="I479" i="3"/>
  <c r="J479" i="3" s="1"/>
  <c r="I437" i="3"/>
  <c r="J437" i="3" s="1"/>
  <c r="I381" i="3"/>
  <c r="J381" i="3" s="1"/>
  <c r="I341" i="3"/>
  <c r="J341" i="3" s="1"/>
  <c r="I301" i="3"/>
  <c r="J301" i="3" s="1"/>
  <c r="I269" i="3"/>
  <c r="J269" i="3" s="1"/>
  <c r="I216" i="3"/>
  <c r="J216" i="3" s="1"/>
  <c r="I176" i="3"/>
  <c r="J176" i="3" s="1"/>
  <c r="I144" i="3"/>
  <c r="J144" i="3" s="1"/>
  <c r="I97" i="3"/>
  <c r="J97" i="3" s="1"/>
  <c r="I57" i="3"/>
  <c r="J57" i="3" s="1"/>
  <c r="I608" i="3"/>
  <c r="J608" i="3" s="1"/>
  <c r="I1061" i="3"/>
  <c r="J1061" i="3" s="1"/>
  <c r="I607" i="3"/>
  <c r="J607" i="3" s="1"/>
  <c r="I404" i="3"/>
  <c r="J404" i="3" s="1"/>
  <c r="I231" i="3"/>
  <c r="J231" i="3" s="1"/>
  <c r="I67" i="3"/>
  <c r="J67" i="3" s="1"/>
  <c r="I651" i="3"/>
  <c r="J651" i="3" s="1"/>
  <c r="I650" i="3"/>
  <c r="J650" i="3" s="1"/>
  <c r="I649" i="3"/>
  <c r="J649" i="3" s="1"/>
  <c r="I1843" i="3"/>
  <c r="J1843" i="3" s="1"/>
  <c r="I1228" i="3"/>
  <c r="J1228" i="3" s="1"/>
  <c r="I999" i="3"/>
  <c r="J999" i="3" s="1"/>
  <c r="I998" i="3"/>
  <c r="J998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1226" i="3"/>
  <c r="J1226" i="3" s="1"/>
  <c r="I878" i="3"/>
  <c r="J878" i="3" s="1"/>
  <c r="I1559" i="3"/>
  <c r="J1559" i="3" s="1"/>
  <c r="I1495" i="3"/>
  <c r="J1495" i="3" s="1"/>
  <c r="I1411" i="3"/>
  <c r="J1411" i="3" s="1"/>
  <c r="I1336" i="3"/>
  <c r="J1336" i="3" s="1"/>
  <c r="I1558" i="3"/>
  <c r="J1558" i="3" s="1"/>
  <c r="I1494" i="3"/>
  <c r="J1494" i="3" s="1"/>
  <c r="I1410" i="3"/>
  <c r="J1410" i="3" s="1"/>
  <c r="I1335" i="3"/>
  <c r="J1335" i="3" s="1"/>
  <c r="I1812" i="3"/>
  <c r="J1812" i="3" s="1"/>
  <c r="I1768" i="3"/>
  <c r="J1768" i="3" s="1"/>
  <c r="I1709" i="3"/>
  <c r="J1709" i="3" s="1"/>
  <c r="I1641" i="3"/>
  <c r="J1641" i="3" s="1"/>
  <c r="I1557" i="3"/>
  <c r="J1557" i="3" s="1"/>
  <c r="I1493" i="3"/>
  <c r="J1493" i="3" s="1"/>
  <c r="I1409" i="3"/>
  <c r="J1409" i="3" s="1"/>
  <c r="I1334" i="3"/>
  <c r="J1334" i="3" s="1"/>
  <c r="I1257" i="3"/>
  <c r="J1257" i="3" s="1"/>
  <c r="I1194" i="3"/>
  <c r="J1194" i="3" s="1"/>
  <c r="I1118" i="3"/>
  <c r="J1118" i="3" s="1"/>
  <c r="I1038" i="3"/>
  <c r="J1038" i="3" s="1"/>
  <c r="I957" i="3"/>
  <c r="J957" i="3" s="1"/>
  <c r="I940" i="3"/>
  <c r="J940" i="3" s="1"/>
  <c r="I888" i="3"/>
  <c r="J888" i="3" s="1"/>
  <c r="I887" i="3"/>
  <c r="J887" i="3" s="1"/>
  <c r="I852" i="3"/>
  <c r="J852" i="3" s="1"/>
  <c r="I750" i="3"/>
  <c r="J750" i="3" s="1"/>
  <c r="I615" i="3"/>
  <c r="J615" i="3" s="1"/>
  <c r="I539" i="3"/>
  <c r="J539" i="3" s="1"/>
  <c r="I455" i="3"/>
  <c r="J455" i="3" s="1"/>
  <c r="I448" i="3"/>
  <c r="J448" i="3" s="1"/>
  <c r="I403" i="3"/>
  <c r="J403" i="3" s="1"/>
  <c r="I314" i="3"/>
  <c r="J314" i="3" s="1"/>
  <c r="I189" i="3"/>
  <c r="J189" i="3" s="1"/>
  <c r="I70" i="3"/>
  <c r="J70" i="3" s="1"/>
  <c r="I69" i="3"/>
  <c r="J69" i="3" s="1"/>
  <c r="I1397" i="3"/>
  <c r="J1397" i="3" s="1"/>
  <c r="I1365" i="3"/>
  <c r="J1365" i="3" s="1"/>
  <c r="I1346" i="3"/>
  <c r="J1346" i="3" s="1"/>
  <c r="I1284" i="3"/>
  <c r="J1284" i="3" s="1"/>
  <c r="I839" i="3"/>
  <c r="J839" i="3" s="1"/>
  <c r="I1454" i="3"/>
  <c r="J1454" i="3" s="1"/>
  <c r="I1167" i="3"/>
  <c r="J1167" i="3" s="1"/>
  <c r="I780" i="3"/>
  <c r="J780" i="3" s="1"/>
  <c r="I229" i="3"/>
  <c r="J229" i="3" s="1"/>
  <c r="I1741" i="3"/>
  <c r="J1741" i="3" s="1"/>
  <c r="I1474" i="3"/>
  <c r="J1474" i="3" s="1"/>
  <c r="I1455" i="3"/>
  <c r="J1455" i="3" s="1"/>
  <c r="I1888" i="3"/>
  <c r="J1888" i="3" s="1"/>
  <c r="I1723" i="3"/>
  <c r="J1723" i="3" s="1"/>
  <c r="I1429" i="3"/>
  <c r="J1429" i="3" s="1"/>
  <c r="I1141" i="3"/>
  <c r="J1141" i="3" s="1"/>
  <c r="I742" i="3"/>
  <c r="J742" i="3" s="1"/>
  <c r="I184" i="3"/>
  <c r="J184" i="3" s="1"/>
  <c r="I1911" i="3"/>
  <c r="J1911" i="3" s="1"/>
  <c r="I1887" i="3"/>
  <c r="J1887" i="3" s="1"/>
  <c r="I1722" i="3"/>
  <c r="J1722" i="3" s="1"/>
  <c r="I1428" i="3"/>
  <c r="J1428" i="3" s="1"/>
  <c r="I1140" i="3"/>
  <c r="J1140" i="3" s="1"/>
  <c r="I732" i="3"/>
  <c r="J732" i="3" s="1"/>
  <c r="I56" i="3"/>
  <c r="J56" i="3" s="1"/>
  <c r="I23" i="3"/>
  <c r="J23" i="3" s="1"/>
  <c r="I1811" i="3"/>
  <c r="J1811" i="3" s="1"/>
  <c r="I1767" i="3"/>
  <c r="J1767" i="3" s="1"/>
  <c r="I1708" i="3"/>
  <c r="J1708" i="3" s="1"/>
  <c r="I1648" i="3"/>
  <c r="J1648" i="3" s="1"/>
  <c r="I1556" i="3"/>
  <c r="J1556" i="3" s="1"/>
  <c r="I1492" i="3"/>
  <c r="J1492" i="3" s="1"/>
  <c r="I1408" i="3"/>
  <c r="J1408" i="3" s="1"/>
  <c r="I1333" i="3"/>
  <c r="J1333" i="3" s="1"/>
  <c r="I1256" i="3"/>
  <c r="J1256" i="3" s="1"/>
  <c r="I1193" i="3"/>
  <c r="J1193" i="3" s="1"/>
  <c r="I1117" i="3"/>
  <c r="J1117" i="3" s="1"/>
  <c r="I1041" i="3"/>
  <c r="J1041" i="3" s="1"/>
  <c r="I1866" i="3"/>
  <c r="J1866" i="3" s="1"/>
  <c r="I1634" i="3"/>
  <c r="J1634" i="3" s="1"/>
  <c r="I1329" i="3"/>
  <c r="J1329" i="3" s="1"/>
  <c r="I1033" i="3"/>
  <c r="J1033" i="3" s="1"/>
  <c r="I977" i="3"/>
  <c r="J977" i="3" s="1"/>
  <c r="I783" i="3"/>
  <c r="J783" i="3" s="1"/>
  <c r="I568" i="3"/>
  <c r="J568" i="3" s="1"/>
  <c r="I25" i="3"/>
  <c r="J25" i="3" s="1"/>
  <c r="I1865" i="3"/>
  <c r="J1865" i="3" s="1"/>
  <c r="I1633" i="3"/>
  <c r="J1633" i="3" s="1"/>
  <c r="I1040" i="3"/>
  <c r="J1040" i="3" s="1"/>
  <c r="I1777" i="3"/>
  <c r="J1777" i="3" s="1"/>
  <c r="I1509" i="3"/>
  <c r="J1509" i="3" s="1"/>
  <c r="I1208" i="3"/>
  <c r="J1208" i="3" s="1"/>
  <c r="I1753" i="3"/>
  <c r="J1753" i="3" s="1"/>
  <c r="I1694" i="3"/>
  <c r="J1694" i="3" s="1"/>
  <c r="I1628" i="3"/>
  <c r="J1628" i="3" s="1"/>
  <c r="I1189" i="3"/>
  <c r="J1189" i="3" s="1"/>
  <c r="I816" i="3"/>
  <c r="J816" i="3" s="1"/>
  <c r="I313" i="3"/>
  <c r="J313" i="3" s="1"/>
  <c r="I1459" i="3"/>
  <c r="J1459" i="3" s="1"/>
  <c r="I1307" i="3"/>
  <c r="J1307" i="3" s="1"/>
  <c r="I1785" i="3"/>
  <c r="J1785" i="3" s="1"/>
  <c r="I1255" i="3"/>
  <c r="J1255" i="3" s="1"/>
  <c r="I1848" i="3"/>
  <c r="J1848" i="3" s="1"/>
  <c r="I1744" i="3"/>
  <c r="J1744" i="3" s="1"/>
  <c r="I1606" i="3"/>
  <c r="J1606" i="3" s="1"/>
  <c r="I1458" i="3"/>
  <c r="J1458" i="3" s="1"/>
  <c r="I1842" i="3"/>
  <c r="J1842" i="3" s="1"/>
  <c r="I1604" i="3"/>
  <c r="J1604" i="3" s="1"/>
  <c r="I1304" i="3"/>
  <c r="J1304" i="3" s="1"/>
  <c r="I1808" i="3"/>
  <c r="J1808" i="3" s="1"/>
  <c r="I1551" i="3"/>
  <c r="J1551" i="3" s="1"/>
  <c r="I1251" i="3"/>
  <c r="J1251" i="3" s="1"/>
  <c r="I997" i="3"/>
  <c r="J997" i="3" s="1"/>
  <c r="I976" i="3"/>
  <c r="J976" i="3" s="1"/>
  <c r="I845" i="3"/>
  <c r="J845" i="3" s="1"/>
  <c r="I844" i="3"/>
  <c r="J844" i="3" s="1"/>
  <c r="I501" i="3"/>
  <c r="J501" i="3" s="1"/>
  <c r="I1764" i="3"/>
  <c r="J1764" i="3" s="1"/>
  <c r="I1721" i="3"/>
  <c r="J1721" i="3" s="1"/>
  <c r="I1427" i="3"/>
  <c r="J1427" i="3" s="1"/>
  <c r="I1139" i="3"/>
  <c r="J1139" i="3" s="1"/>
  <c r="I734" i="3"/>
  <c r="J734" i="3" s="1"/>
  <c r="I733" i="3"/>
  <c r="J733" i="3" s="1"/>
  <c r="I792" i="3"/>
  <c r="J792" i="3" s="1"/>
  <c r="I660" i="3"/>
  <c r="J660" i="3" s="1"/>
  <c r="I532" i="3"/>
  <c r="J532" i="3" s="1"/>
  <c r="I354" i="3"/>
  <c r="J354" i="3" s="1"/>
  <c r="I242" i="3"/>
  <c r="J242" i="3" s="1"/>
  <c r="I118" i="3"/>
  <c r="J118" i="3" s="1"/>
  <c r="I15" i="3"/>
  <c r="J15" i="3" s="1"/>
  <c r="I1720" i="3"/>
  <c r="J1720" i="3" s="1"/>
  <c r="I1426" i="3"/>
  <c r="J1426" i="3" s="1"/>
  <c r="I1138" i="3"/>
  <c r="J1138" i="3" s="1"/>
  <c r="I741" i="3"/>
  <c r="J741" i="3" s="1"/>
  <c r="I183" i="3"/>
  <c r="J183" i="3" s="1"/>
  <c r="I1852" i="3"/>
  <c r="J1852" i="3" s="1"/>
  <c r="I1795" i="3"/>
  <c r="J1795" i="3" s="1"/>
  <c r="I1752" i="3"/>
  <c r="J1752" i="3" s="1"/>
  <c r="I1693" i="3"/>
  <c r="J1693" i="3" s="1"/>
  <c r="I1609" i="3"/>
  <c r="J1609" i="3" s="1"/>
  <c r="I1608" i="3"/>
  <c r="J1608" i="3" s="1"/>
  <c r="I1878" i="3"/>
  <c r="J1878" i="3" s="1"/>
  <c r="I1364" i="3"/>
  <c r="J1364" i="3" s="1"/>
  <c r="I1345" i="3"/>
  <c r="J1345" i="3" s="1"/>
  <c r="I1303" i="3"/>
  <c r="J1303" i="3" s="1"/>
  <c r="I980" i="3"/>
  <c r="J980" i="3" s="1"/>
  <c r="I1877" i="3"/>
  <c r="J1877" i="3" s="1"/>
  <c r="I1130" i="3"/>
  <c r="J1130" i="3" s="1"/>
  <c r="I1107" i="3"/>
  <c r="J1107" i="3" s="1"/>
  <c r="I1079" i="3"/>
  <c r="J1079" i="3" s="1"/>
  <c r="I1053" i="3"/>
  <c r="J1053" i="3" s="1"/>
  <c r="I1030" i="3"/>
  <c r="J1030" i="3" s="1"/>
  <c r="I975" i="3"/>
  <c r="J975" i="3" s="1"/>
  <c r="I939" i="3"/>
  <c r="J939" i="3" s="1"/>
  <c r="I906" i="3"/>
  <c r="J906" i="3" s="1"/>
  <c r="I872" i="3"/>
  <c r="J872" i="3" s="1"/>
  <c r="I838" i="3"/>
  <c r="J838" i="3" s="1"/>
  <c r="I811" i="3"/>
  <c r="J811" i="3" s="1"/>
  <c r="I773" i="3"/>
  <c r="J773" i="3" s="1"/>
  <c r="I730" i="3"/>
  <c r="J730" i="3" s="1"/>
  <c r="I687" i="3"/>
  <c r="J687" i="3" s="1"/>
  <c r="I639" i="3"/>
  <c r="J639" i="3" s="1"/>
  <c r="I596" i="3"/>
  <c r="J596" i="3" s="1"/>
  <c r="I520" i="3"/>
  <c r="J520" i="3" s="1"/>
  <c r="I519" i="3"/>
  <c r="J519" i="3" s="1"/>
  <c r="I306" i="3"/>
  <c r="J306" i="3" s="1"/>
  <c r="I996" i="3"/>
  <c r="J996" i="3" s="1"/>
  <c r="I500" i="3"/>
  <c r="J500" i="3" s="1"/>
  <c r="I1678" i="3"/>
  <c r="J1678" i="3" s="1"/>
  <c r="I1380" i="3"/>
  <c r="J1380" i="3" s="1"/>
  <c r="I481" i="3"/>
  <c r="J481" i="3" s="1"/>
  <c r="I1823" i="3"/>
  <c r="J1823" i="3" s="1"/>
  <c r="I1575" i="3"/>
  <c r="J1575" i="3" s="1"/>
  <c r="I1274" i="3"/>
  <c r="J1274" i="3" s="1"/>
  <c r="I1761" i="3"/>
  <c r="J1761" i="3" s="1"/>
  <c r="I1481" i="3"/>
  <c r="J1481" i="3" s="1"/>
  <c r="I1188" i="3"/>
  <c r="J1188" i="3" s="1"/>
  <c r="I1029" i="3"/>
  <c r="J1029" i="3" s="1"/>
  <c r="I1028" i="3"/>
  <c r="J1028" i="3" s="1"/>
  <c r="I1013" i="3"/>
  <c r="J1013" i="3" s="1"/>
  <c r="I974" i="3"/>
  <c r="J974" i="3" s="1"/>
  <c r="I938" i="3"/>
  <c r="J938" i="3" s="1"/>
  <c r="I905" i="3"/>
  <c r="J905" i="3" s="1"/>
  <c r="I871" i="3"/>
  <c r="J871" i="3" s="1"/>
  <c r="I846" i="3"/>
  <c r="J846" i="3" s="1"/>
  <c r="I837" i="3"/>
  <c r="J837" i="3" s="1"/>
  <c r="I815" i="3"/>
  <c r="J815" i="3" s="1"/>
  <c r="I810" i="3"/>
  <c r="J810" i="3" s="1"/>
  <c r="I772" i="3"/>
  <c r="J772" i="3" s="1"/>
  <c r="I729" i="3"/>
  <c r="J729" i="3" s="1"/>
  <c r="I700" i="3"/>
  <c r="J700" i="3" s="1"/>
  <c r="I686" i="3"/>
  <c r="J686" i="3" s="1"/>
  <c r="I685" i="3"/>
  <c r="J685" i="3" s="1"/>
  <c r="I638" i="3"/>
  <c r="J638" i="3" s="1"/>
  <c r="I595" i="3"/>
  <c r="J595" i="3" s="1"/>
  <c r="I563" i="3"/>
  <c r="J563" i="3" s="1"/>
  <c r="I478" i="3"/>
  <c r="J478" i="3" s="1"/>
  <c r="I436" i="3"/>
  <c r="J436" i="3" s="1"/>
  <c r="I409" i="3"/>
  <c r="J409" i="3" s="1"/>
  <c r="I380" i="3"/>
  <c r="J380" i="3" s="1"/>
  <c r="I340" i="3"/>
  <c r="J340" i="3" s="1"/>
  <c r="I339" i="3"/>
  <c r="J339" i="3" s="1"/>
  <c r="I300" i="3"/>
  <c r="J300" i="3" s="1"/>
  <c r="I299" i="3"/>
  <c r="J299" i="3" s="1"/>
  <c r="I273" i="3"/>
  <c r="J273" i="3" s="1"/>
  <c r="I270" i="3"/>
  <c r="J270" i="3" s="1"/>
  <c r="I268" i="3"/>
  <c r="J268" i="3" s="1"/>
  <c r="I267" i="3"/>
  <c r="J267" i="3" s="1"/>
  <c r="I215" i="3"/>
  <c r="J215" i="3" s="1"/>
  <c r="I214" i="3"/>
  <c r="J214" i="3" s="1"/>
  <c r="I175" i="3"/>
  <c r="J175" i="3" s="1"/>
  <c r="I174" i="3"/>
  <c r="J174" i="3" s="1"/>
  <c r="I149" i="3"/>
  <c r="J149" i="3" s="1"/>
  <c r="I143" i="3"/>
  <c r="J143" i="3" s="1"/>
  <c r="I142" i="3"/>
  <c r="J142" i="3" s="1"/>
  <c r="I96" i="3"/>
  <c r="J96" i="3" s="1"/>
  <c r="I95" i="3"/>
  <c r="J95" i="3" s="1"/>
  <c r="I55" i="3"/>
  <c r="J55" i="3" s="1"/>
  <c r="I54" i="3"/>
  <c r="J54" i="3" s="1"/>
  <c r="I27" i="3"/>
  <c r="J27" i="3" s="1"/>
  <c r="I1903" i="3"/>
  <c r="J1903" i="3" s="1"/>
  <c r="I1603" i="3"/>
  <c r="J1603" i="3" s="1"/>
  <c r="I1302" i="3"/>
  <c r="J1302" i="3" s="1"/>
  <c r="I1760" i="3"/>
  <c r="J1760" i="3" s="1"/>
  <c r="I1475" i="3"/>
  <c r="J1475" i="3" s="1"/>
  <c r="I995" i="3"/>
  <c r="J995" i="3" s="1"/>
  <c r="I531" i="3"/>
  <c r="J531" i="3" s="1"/>
  <c r="I353" i="3"/>
  <c r="J353" i="3" s="1"/>
  <c r="I241" i="3"/>
  <c r="J241" i="3" s="1"/>
  <c r="I117" i="3"/>
  <c r="J117" i="3" s="1"/>
  <c r="I182" i="3"/>
  <c r="J182" i="3" s="1"/>
  <c r="I1700" i="3"/>
  <c r="J1700" i="3" s="1"/>
  <c r="I1664" i="3"/>
  <c r="J1664" i="3" s="1"/>
  <c r="I1647" i="3"/>
  <c r="J1647" i="3" s="1"/>
  <c r="I1627" i="3"/>
  <c r="J1627" i="3" s="1"/>
  <c r="I1585" i="3"/>
  <c r="J1585" i="3" s="1"/>
  <c r="I1567" i="3"/>
  <c r="J1567" i="3" s="1"/>
  <c r="I1542" i="3"/>
  <c r="J1542" i="3" s="1"/>
  <c r="I1518" i="3"/>
  <c r="J1518" i="3" s="1"/>
  <c r="I1504" i="3"/>
  <c r="J1504" i="3" s="1"/>
  <c r="I1460" i="3"/>
  <c r="J1460" i="3" s="1"/>
  <c r="I1093" i="3"/>
  <c r="J1093" i="3" s="1"/>
  <c r="I994" i="3"/>
  <c r="J994" i="3" s="1"/>
  <c r="I499" i="3"/>
  <c r="J499" i="3" s="1"/>
  <c r="I567" i="3"/>
  <c r="J567" i="3" s="1"/>
  <c r="I1864" i="3"/>
  <c r="J1864" i="3" s="1"/>
  <c r="I1632" i="3"/>
  <c r="I1876" i="3"/>
  <c r="J1876" i="3" s="1"/>
  <c r="I1655" i="3"/>
  <c r="J1655" i="3" s="1"/>
  <c r="I1354" i="3"/>
  <c r="J1354" i="3" s="1"/>
  <c r="I1060" i="3"/>
  <c r="J1060" i="3" s="1"/>
  <c r="I606" i="3"/>
  <c r="J606" i="3" s="1"/>
  <c r="I338" i="3"/>
  <c r="J338" i="3" s="1"/>
  <c r="I823" i="3"/>
  <c r="J823" i="3" s="1"/>
  <c r="I312" i="3"/>
  <c r="J312" i="3" s="1"/>
  <c r="I566" i="3"/>
  <c r="J566" i="3" s="1"/>
  <c r="I24" i="3"/>
  <c r="J24" i="3" s="1"/>
  <c r="I1205" i="3"/>
  <c r="J1205" i="3" s="1"/>
  <c r="I94" i="3"/>
  <c r="J94" i="3" s="1"/>
  <c r="I53" i="3"/>
  <c r="J53" i="3" s="1"/>
  <c r="I1909" i="3"/>
  <c r="J1909" i="3" s="1"/>
  <c r="I1882" i="3"/>
  <c r="J1882" i="3" s="1"/>
  <c r="I1677" i="3"/>
  <c r="J1677" i="3" s="1"/>
  <c r="I1379" i="3"/>
  <c r="J1379" i="3" s="1"/>
  <c r="I1092" i="3"/>
  <c r="J1092" i="3" s="1"/>
  <c r="I993" i="3"/>
  <c r="J993" i="3" s="1"/>
  <c r="I992" i="3"/>
  <c r="J992" i="3" s="1"/>
  <c r="I605" i="3"/>
  <c r="J605" i="3" s="1"/>
  <c r="I498" i="3"/>
  <c r="J498" i="3" s="1"/>
  <c r="I497" i="3"/>
  <c r="J497" i="3" s="1"/>
  <c r="I496" i="3"/>
  <c r="J496" i="3" s="1"/>
  <c r="I495" i="3"/>
  <c r="J495" i="3" s="1"/>
  <c r="I494" i="3"/>
  <c r="J494" i="3" s="1"/>
  <c r="I337" i="3"/>
  <c r="J337" i="3" s="1"/>
  <c r="I266" i="3"/>
  <c r="J266" i="3" s="1"/>
  <c r="I65" i="3"/>
  <c r="J65" i="3" s="1"/>
  <c r="I1908" i="3"/>
  <c r="J1908" i="3" s="1"/>
  <c r="I1881" i="3"/>
  <c r="J1881" i="3" s="1"/>
  <c r="I1676" i="3"/>
  <c r="J1676" i="3" s="1"/>
  <c r="I1378" i="3"/>
  <c r="J1378" i="3" s="1"/>
  <c r="I949" i="3"/>
  <c r="J949" i="3" s="1"/>
  <c r="I446" i="3"/>
  <c r="J446" i="3" s="1"/>
  <c r="I1527" i="3"/>
  <c r="J1527" i="3" s="1"/>
  <c r="I1434" i="3"/>
  <c r="J1434" i="3" s="1"/>
  <c r="I1330" i="3"/>
  <c r="J1330" i="3" s="1"/>
  <c r="I1229" i="3"/>
  <c r="J1229" i="3" s="1"/>
  <c r="I352" i="3"/>
  <c r="J352" i="3" s="1"/>
  <c r="I1207" i="3"/>
  <c r="J1207" i="3" s="1"/>
  <c r="I843" i="3"/>
  <c r="J843" i="3" s="1"/>
  <c r="I305" i="3"/>
  <c r="J305" i="3" s="1"/>
  <c r="I1250" i="3"/>
  <c r="J1250" i="3" s="1"/>
  <c r="I911" i="3"/>
  <c r="J911" i="3" s="1"/>
  <c r="I402" i="3"/>
  <c r="J402" i="3" s="1"/>
  <c r="I227" i="3"/>
  <c r="J227" i="3" s="1"/>
  <c r="I771" i="3"/>
  <c r="J771" i="3" s="1"/>
  <c r="I728" i="3"/>
  <c r="J728" i="3" s="1"/>
  <c r="I684" i="3"/>
  <c r="J684" i="3" s="1"/>
  <c r="I637" i="3"/>
  <c r="J637" i="3" s="1"/>
  <c r="I594" i="3"/>
  <c r="J594" i="3" s="1"/>
  <c r="I562" i="3"/>
  <c r="J562" i="3" s="1"/>
  <c r="I477" i="3"/>
  <c r="J477" i="3" s="1"/>
  <c r="I435" i="3"/>
  <c r="J435" i="3" s="1"/>
  <c r="I379" i="3"/>
  <c r="J379" i="3" s="1"/>
  <c r="I336" i="3"/>
  <c r="J336" i="3" s="1"/>
  <c r="I298" i="3"/>
  <c r="J298" i="3" s="1"/>
  <c r="I265" i="3"/>
  <c r="J265" i="3" s="1"/>
  <c r="I213" i="3"/>
  <c r="J213" i="3" s="1"/>
  <c r="I173" i="3"/>
  <c r="J173" i="3" s="1"/>
  <c r="I141" i="3"/>
  <c r="J141" i="3" s="1"/>
  <c r="I93" i="3"/>
  <c r="J93" i="3" s="1"/>
  <c r="I52" i="3"/>
  <c r="J52" i="3" s="1"/>
  <c r="I1183" i="3"/>
  <c r="J1183" i="3" s="1"/>
  <c r="I1161" i="3"/>
  <c r="J1161" i="3" s="1"/>
  <c r="I1129" i="3"/>
  <c r="J1129" i="3" s="1"/>
  <c r="I1106" i="3"/>
  <c r="J1106" i="3" s="1"/>
  <c r="I1078" i="3"/>
  <c r="J1078" i="3" s="1"/>
  <c r="I1052" i="3"/>
  <c r="J1052" i="3" s="1"/>
  <c r="I1740" i="3"/>
  <c r="J1740" i="3" s="1"/>
  <c r="I1453" i="3"/>
  <c r="J1453" i="3" s="1"/>
  <c r="I1182" i="3"/>
  <c r="J1182" i="3" s="1"/>
  <c r="I1160" i="3"/>
  <c r="J1160" i="3" s="1"/>
  <c r="I1128" i="3"/>
  <c r="J1128" i="3" s="1"/>
  <c r="I1105" i="3"/>
  <c r="J1105" i="3" s="1"/>
  <c r="I1077" i="3"/>
  <c r="J1077" i="3" s="1"/>
  <c r="I1051" i="3"/>
  <c r="J1051" i="3" s="1"/>
  <c r="I1027" i="3"/>
  <c r="J1027" i="3" s="1"/>
  <c r="I1026" i="3"/>
  <c r="J1026" i="3" s="1"/>
  <c r="I973" i="3"/>
  <c r="J973" i="3" s="1"/>
  <c r="I972" i="3"/>
  <c r="J972" i="3" s="1"/>
  <c r="I937" i="3"/>
  <c r="J937" i="3" s="1"/>
  <c r="I912" i="3"/>
  <c r="J912" i="3" s="1"/>
  <c r="I904" i="3"/>
  <c r="J904" i="3" s="1"/>
  <c r="I870" i="3"/>
  <c r="J870" i="3" s="1"/>
  <c r="I836" i="3"/>
  <c r="J836" i="3" s="1"/>
  <c r="I809" i="3"/>
  <c r="J809" i="3" s="1"/>
  <c r="I779" i="3"/>
  <c r="J779" i="3" s="1"/>
  <c r="I770" i="3"/>
  <c r="J770" i="3" s="1"/>
  <c r="I727" i="3"/>
  <c r="J727" i="3" s="1"/>
  <c r="I683" i="3"/>
  <c r="J683" i="3" s="1"/>
  <c r="I636" i="3"/>
  <c r="J636" i="3" s="1"/>
  <c r="I599" i="3"/>
  <c r="J599" i="3" s="1"/>
  <c r="I598" i="3"/>
  <c r="J598" i="3" s="1"/>
  <c r="I593" i="3"/>
  <c r="J593" i="3" s="1"/>
  <c r="I561" i="3"/>
  <c r="J561" i="3" s="1"/>
  <c r="I476" i="3"/>
  <c r="J476" i="3" s="1"/>
  <c r="I434" i="3"/>
  <c r="J434" i="3" s="1"/>
  <c r="I378" i="3"/>
  <c r="J378" i="3" s="1"/>
  <c r="I335" i="3"/>
  <c r="J335" i="3" s="1"/>
  <c r="I297" i="3"/>
  <c r="J297" i="3" s="1"/>
  <c r="I264" i="3"/>
  <c r="J264" i="3" s="1"/>
  <c r="I226" i="3"/>
  <c r="J226" i="3" s="1"/>
  <c r="I212" i="3"/>
  <c r="J212" i="3" s="1"/>
  <c r="I172" i="3"/>
  <c r="J172" i="3" s="1"/>
  <c r="I140" i="3"/>
  <c r="J140" i="3" s="1"/>
  <c r="I92" i="3"/>
  <c r="J92" i="3" s="1"/>
  <c r="I51" i="3"/>
  <c r="J51" i="3" s="1"/>
  <c r="I1759" i="3"/>
  <c r="J1759" i="3" s="1"/>
  <c r="I1480" i="3"/>
  <c r="J1480" i="3" s="1"/>
  <c r="I1187" i="3"/>
  <c r="J1187" i="3" s="1"/>
  <c r="I1010" i="3"/>
  <c r="J1010" i="3" s="1"/>
  <c r="I884" i="3"/>
  <c r="J884" i="3" s="1"/>
  <c r="I791" i="3"/>
  <c r="J791" i="3" s="1"/>
  <c r="I659" i="3"/>
  <c r="J659" i="3" s="1"/>
  <c r="I493" i="3"/>
  <c r="J493" i="3" s="1"/>
  <c r="I1910" i="3"/>
  <c r="J1910" i="3" s="1"/>
  <c r="I1907" i="3"/>
  <c r="J1907" i="3" s="1"/>
  <c r="I1906" i="3"/>
  <c r="J1906" i="3" s="1"/>
  <c r="I1905" i="3"/>
  <c r="J1905" i="3" s="1"/>
  <c r="I1902" i="3"/>
  <c r="J1902" i="3" s="1"/>
  <c r="I1901" i="3"/>
  <c r="J1901" i="3" s="1"/>
  <c r="I1898" i="3"/>
  <c r="J1898" i="3" s="1"/>
  <c r="I1896" i="3"/>
  <c r="J1896" i="3" s="1"/>
  <c r="I1894" i="3"/>
  <c r="J1894" i="3" s="1"/>
  <c r="I1893" i="3"/>
  <c r="J1893" i="3" s="1"/>
  <c r="I1892" i="3"/>
  <c r="J1892" i="3" s="1"/>
  <c r="I1886" i="3"/>
  <c r="J1886" i="3" s="1"/>
  <c r="I1884" i="3"/>
  <c r="J1884" i="3" s="1"/>
  <c r="I1879" i="3"/>
  <c r="J1879" i="3" s="1"/>
  <c r="I1872" i="3"/>
  <c r="J1872" i="3" s="1"/>
  <c r="I1856" i="3"/>
  <c r="J1856" i="3" s="1"/>
  <c r="I1828" i="3"/>
  <c r="J1828" i="3" s="1"/>
  <c r="I1817" i="3"/>
  <c r="J1817" i="3" s="1"/>
  <c r="I1800" i="3"/>
  <c r="J1800" i="3" s="1"/>
  <c r="I1783" i="3"/>
  <c r="J1783" i="3" s="1"/>
  <c r="I1773" i="3"/>
  <c r="J1773" i="3" s="1"/>
  <c r="I1758" i="3"/>
  <c r="J1758" i="3" s="1"/>
  <c r="I1733" i="3"/>
  <c r="J1733" i="3" s="1"/>
  <c r="I1714" i="3"/>
  <c r="J1714" i="3" s="1"/>
  <c r="I1699" i="3"/>
  <c r="J1699" i="3" s="1"/>
  <c r="I1663" i="3"/>
  <c r="J1663" i="3" s="1"/>
  <c r="I1646" i="3"/>
  <c r="J1646" i="3" s="1"/>
  <c r="I1626" i="3"/>
  <c r="J1626" i="3" s="1"/>
  <c r="I1584" i="3"/>
  <c r="J1584" i="3" s="1"/>
  <c r="I1566" i="3"/>
  <c r="J1566" i="3" s="1"/>
  <c r="I1541" i="3"/>
  <c r="J1541" i="3" s="1"/>
  <c r="I1517" i="3"/>
  <c r="J1517" i="3" s="1"/>
  <c r="I1503" i="3"/>
  <c r="J1503" i="3" s="1"/>
  <c r="I1473" i="3"/>
  <c r="J1473" i="3" s="1"/>
  <c r="I1445" i="3"/>
  <c r="J1445" i="3" s="1"/>
  <c r="I1418" i="3"/>
  <c r="J1418" i="3" s="1"/>
  <c r="I1396" i="3"/>
  <c r="J1396" i="3" s="1"/>
  <c r="I1363" i="3"/>
  <c r="J1363" i="3" s="1"/>
  <c r="I1344" i="3"/>
  <c r="J1344" i="3" s="1"/>
  <c r="I1323" i="3"/>
  <c r="J1323" i="3" s="1"/>
  <c r="I1283" i="3"/>
  <c r="J1283" i="3" s="1"/>
  <c r="I1266" i="3"/>
  <c r="J1266" i="3" s="1"/>
  <c r="I1244" i="3"/>
  <c r="J1244" i="3" s="1"/>
  <c r="I1222" i="3"/>
  <c r="J1222" i="3" s="1"/>
  <c r="I1204" i="3"/>
  <c r="J1204" i="3" s="1"/>
  <c r="I1181" i="3"/>
  <c r="J1181" i="3" s="1"/>
  <c r="I1159" i="3"/>
  <c r="J1159" i="3" s="1"/>
  <c r="I1127" i="3"/>
  <c r="J1127" i="3" s="1"/>
  <c r="I1104" i="3"/>
  <c r="J1104" i="3" s="1"/>
  <c r="I1076" i="3"/>
  <c r="J1076" i="3" s="1"/>
  <c r="I1050" i="3"/>
  <c r="J1050" i="3" s="1"/>
  <c r="I1025" i="3"/>
  <c r="J1025" i="3" s="1"/>
  <c r="I971" i="3"/>
  <c r="J971" i="3" s="1"/>
  <c r="I936" i="3"/>
  <c r="J936" i="3" s="1"/>
  <c r="I903" i="3"/>
  <c r="J903" i="3" s="1"/>
  <c r="I869" i="3"/>
  <c r="J869" i="3" s="1"/>
  <c r="I835" i="3"/>
  <c r="J835" i="3" s="1"/>
  <c r="I808" i="3"/>
  <c r="J808" i="3" s="1"/>
  <c r="I769" i="3"/>
  <c r="J769" i="3" s="1"/>
  <c r="I726" i="3"/>
  <c r="J726" i="3" s="1"/>
  <c r="I682" i="3"/>
  <c r="J682" i="3" s="1"/>
  <c r="I635" i="3"/>
  <c r="J635" i="3" s="1"/>
  <c r="I592" i="3"/>
  <c r="J592" i="3" s="1"/>
  <c r="I560" i="3"/>
  <c r="J560" i="3" s="1"/>
  <c r="I475" i="3"/>
  <c r="J475" i="3" s="1"/>
  <c r="I433" i="3"/>
  <c r="J433" i="3" s="1"/>
  <c r="I377" i="3"/>
  <c r="J377" i="3" s="1"/>
  <c r="I334" i="3"/>
  <c r="J334" i="3" s="1"/>
  <c r="I296" i="3"/>
  <c r="J296" i="3" s="1"/>
  <c r="I263" i="3"/>
  <c r="J263" i="3" s="1"/>
  <c r="I211" i="3"/>
  <c r="J211" i="3" s="1"/>
  <c r="I171" i="3"/>
  <c r="J171" i="3" s="1"/>
  <c r="I139" i="3"/>
  <c r="J139" i="3" s="1"/>
  <c r="I91" i="3"/>
  <c r="J91" i="3" s="1"/>
  <c r="I50" i="3"/>
  <c r="J50" i="3" s="1"/>
  <c r="I518" i="3"/>
  <c r="J518" i="3" s="1"/>
  <c r="I311" i="3"/>
  <c r="J311" i="3" s="1"/>
  <c r="I1273" i="3"/>
  <c r="J1273" i="3" s="1"/>
  <c r="I948" i="3"/>
  <c r="J948" i="3" s="1"/>
  <c r="I445" i="3"/>
  <c r="J445" i="3" s="1"/>
  <c r="I834" i="3"/>
  <c r="J834" i="3" s="1"/>
  <c r="I935" i="3"/>
  <c r="I919" i="3"/>
  <c r="I1791" i="3"/>
  <c r="J1791" i="3" s="1"/>
  <c r="I1692" i="3"/>
  <c r="J1692" i="3" s="1"/>
  <c r="I1618" i="3"/>
  <c r="J1618" i="3" s="1"/>
  <c r="I1535" i="3"/>
  <c r="J1535" i="3" s="1"/>
  <c r="I1465" i="3"/>
  <c r="J1465" i="3" s="1"/>
  <c r="I1389" i="3"/>
  <c r="J1389" i="3" s="1"/>
  <c r="I1315" i="3"/>
  <c r="J1315" i="3" s="1"/>
  <c r="I1236" i="3"/>
  <c r="J1236" i="3" s="1"/>
  <c r="I1172" i="3"/>
  <c r="J1172" i="3" s="1"/>
  <c r="I1679" i="3"/>
  <c r="J1679" i="3" s="1"/>
  <c r="I1353" i="3"/>
  <c r="J1353" i="3" s="1"/>
  <c r="I1059" i="3"/>
  <c r="J1059" i="3" s="1"/>
  <c r="I604" i="3"/>
  <c r="J604" i="3" s="1"/>
  <c r="I64" i="3"/>
  <c r="J64" i="3" s="1"/>
  <c r="I648" i="3"/>
  <c r="J648" i="3" s="1"/>
  <c r="I106" i="3"/>
  <c r="J106" i="3" s="1"/>
  <c r="I1707" i="3"/>
  <c r="J1707" i="3" s="1"/>
  <c r="I1640" i="3"/>
  <c r="J1640" i="3" s="1"/>
  <c r="I1555" i="3"/>
  <c r="J1555" i="3" s="1"/>
  <c r="I1491" i="3"/>
  <c r="J1491" i="3" s="1"/>
  <c r="I956" i="3"/>
  <c r="J956" i="3" s="1"/>
  <c r="I851" i="3"/>
  <c r="J851" i="3" s="1"/>
  <c r="I749" i="3"/>
  <c r="J749" i="3" s="1"/>
  <c r="I614" i="3"/>
  <c r="J614" i="3" s="1"/>
  <c r="I444" i="3"/>
  <c r="J444" i="3" s="1"/>
  <c r="I1728" i="3"/>
  <c r="J1728" i="3" s="1"/>
  <c r="I1258" i="3"/>
  <c r="J1258" i="3" s="1"/>
  <c r="I1763" i="3"/>
  <c r="J1763" i="3" s="1"/>
  <c r="I1636" i="3"/>
  <c r="J1636" i="3" s="1"/>
  <c r="I1490" i="3"/>
  <c r="J1490" i="3" s="1"/>
  <c r="I1407" i="3"/>
  <c r="J1407" i="3" s="1"/>
  <c r="I1332" i="3"/>
  <c r="J1332" i="3" s="1"/>
  <c r="I1863" i="3"/>
  <c r="J1863" i="3" s="1"/>
  <c r="I1639" i="3"/>
  <c r="J1639" i="3" s="1"/>
  <c r="I1066" i="3"/>
  <c r="J1066" i="3" s="1"/>
  <c r="I955" i="3"/>
  <c r="J955" i="3" s="1"/>
  <c r="I850" i="3"/>
  <c r="J850" i="3" s="1"/>
  <c r="I748" i="3"/>
  <c r="J748" i="3" s="1"/>
  <c r="I613" i="3"/>
  <c r="J613" i="3" s="1"/>
  <c r="I559" i="3"/>
  <c r="J559" i="3" s="1"/>
  <c r="I454" i="3"/>
  <c r="J454" i="3" s="1"/>
  <c r="I310" i="3"/>
  <c r="J310" i="3" s="1"/>
  <c r="I1479" i="3"/>
  <c r="J1479" i="3" s="1"/>
  <c r="I1719" i="3"/>
  <c r="J1719" i="3" s="1"/>
  <c r="I1425" i="3"/>
  <c r="J1425" i="3" s="1"/>
  <c r="I1137" i="3"/>
  <c r="J1137" i="3" s="1"/>
  <c r="I740" i="3"/>
  <c r="J740" i="3" s="1"/>
  <c r="I1602" i="3"/>
  <c r="J1602" i="3" s="1"/>
  <c r="I1301" i="3"/>
  <c r="J1301" i="3" s="1"/>
  <c r="I1607" i="3"/>
  <c r="J1607" i="3" s="1"/>
  <c r="I1484" i="3"/>
  <c r="J1484" i="3" s="1"/>
  <c r="I1300" i="3"/>
  <c r="J1300" i="3" s="1"/>
  <c r="I991" i="3"/>
  <c r="J991" i="3" s="1"/>
  <c r="I990" i="3"/>
  <c r="J990" i="3" s="1"/>
  <c r="I492" i="3"/>
  <c r="J492" i="3" s="1"/>
  <c r="I170" i="3"/>
  <c r="J170" i="3" s="1"/>
  <c r="I842" i="3"/>
  <c r="J842" i="3" s="1"/>
  <c r="I304" i="3"/>
  <c r="J304" i="3" s="1"/>
  <c r="I807" i="3"/>
  <c r="J807" i="3" s="1"/>
  <c r="I768" i="3"/>
  <c r="J768" i="3" s="1"/>
  <c r="I725" i="3"/>
  <c r="J725" i="3" s="1"/>
  <c r="I681" i="3"/>
  <c r="J681" i="3" s="1"/>
  <c r="I634" i="3"/>
  <c r="J634" i="3" s="1"/>
  <c r="I591" i="3"/>
  <c r="J591" i="3" s="1"/>
  <c r="I517" i="3"/>
  <c r="J517" i="3" s="1"/>
  <c r="I230" i="3"/>
  <c r="J230" i="3" s="1"/>
  <c r="I13" i="3"/>
  <c r="J13" i="3" s="1"/>
  <c r="I1841" i="3"/>
  <c r="J1841" i="3" s="1"/>
  <c r="I1601" i="3"/>
  <c r="J1601" i="3" s="1"/>
  <c r="I1299" i="3"/>
  <c r="J1299" i="3" s="1"/>
  <c r="I989" i="3"/>
  <c r="J989" i="3" s="1"/>
  <c r="I1751" i="3"/>
  <c r="J1751" i="3" s="1"/>
  <c r="I1691" i="3"/>
  <c r="J1691" i="3" s="1"/>
  <c r="I1617" i="3"/>
  <c r="J1617" i="3" s="1"/>
  <c r="I1534" i="3"/>
  <c r="J1534" i="3" s="1"/>
  <c r="I1464" i="3"/>
  <c r="J1464" i="3" s="1"/>
  <c r="I1388" i="3"/>
  <c r="J1388" i="3" s="1"/>
  <c r="I1314" i="3"/>
  <c r="J1314" i="3" s="1"/>
  <c r="I1235" i="3"/>
  <c r="J1235" i="3" s="1"/>
  <c r="I538" i="3"/>
  <c r="J538" i="3" s="1"/>
  <c r="I412" i="3"/>
  <c r="J412" i="3" s="1"/>
  <c r="I1855" i="3"/>
  <c r="J1855" i="3" s="1"/>
  <c r="I1827" i="3"/>
  <c r="J1827" i="3" s="1"/>
  <c r="I1816" i="3"/>
  <c r="J1816" i="3" s="1"/>
  <c r="I1799" i="3"/>
  <c r="J1799" i="3" s="1"/>
  <c r="I1782" i="3"/>
  <c r="J1782" i="3" s="1"/>
  <c r="I1772" i="3"/>
  <c r="J1772" i="3" s="1"/>
  <c r="I1757" i="3"/>
  <c r="J1757" i="3" s="1"/>
  <c r="I1732" i="3"/>
  <c r="J1732" i="3" s="1"/>
  <c r="I1713" i="3"/>
  <c r="J1713" i="3" s="1"/>
  <c r="I1698" i="3"/>
  <c r="J1698" i="3" s="1"/>
  <c r="I1662" i="3"/>
  <c r="J1662" i="3" s="1"/>
  <c r="I1645" i="3"/>
  <c r="J1645" i="3" s="1"/>
  <c r="I1625" i="3"/>
  <c r="J1625" i="3" s="1"/>
  <c r="I1583" i="3"/>
  <c r="J1583" i="3" s="1"/>
  <c r="I1565" i="3"/>
  <c r="J1565" i="3" s="1"/>
  <c r="I1540" i="3"/>
  <c r="J1540" i="3" s="1"/>
  <c r="I1516" i="3"/>
  <c r="J1516" i="3" s="1"/>
  <c r="I1502" i="3"/>
  <c r="J1502" i="3" s="1"/>
  <c r="I1472" i="3"/>
  <c r="J1472" i="3" s="1"/>
  <c r="I1444" i="3"/>
  <c r="J1444" i="3" s="1"/>
  <c r="I1417" i="3"/>
  <c r="J1417" i="3" s="1"/>
  <c r="I1395" i="3"/>
  <c r="J1395" i="3" s="1"/>
  <c r="I1362" i="3"/>
  <c r="J1362" i="3" s="1"/>
  <c r="I1343" i="3"/>
  <c r="J1343" i="3" s="1"/>
  <c r="I1322" i="3"/>
  <c r="J1322" i="3" s="1"/>
  <c r="I1282" i="3"/>
  <c r="J1282" i="3" s="1"/>
  <c r="I1265" i="3"/>
  <c r="J1265" i="3" s="1"/>
  <c r="I1243" i="3"/>
  <c r="J1243" i="3" s="1"/>
  <c r="I1221" i="3"/>
  <c r="J1221" i="3" s="1"/>
  <c r="I1203" i="3"/>
  <c r="J1203" i="3" s="1"/>
  <c r="I1180" i="3"/>
  <c r="J1180" i="3" s="1"/>
  <c r="I1158" i="3"/>
  <c r="J1158" i="3" s="1"/>
  <c r="I1126" i="3"/>
  <c r="J1126" i="3" s="1"/>
  <c r="I1103" i="3"/>
  <c r="J1103" i="3" s="1"/>
  <c r="I1075" i="3"/>
  <c r="J1075" i="3" s="1"/>
  <c r="I1049" i="3"/>
  <c r="J1049" i="3" s="1"/>
  <c r="I1024" i="3"/>
  <c r="J1024" i="3" s="1"/>
  <c r="I970" i="3"/>
  <c r="J970" i="3" s="1"/>
  <c r="I934" i="3"/>
  <c r="J934" i="3" s="1"/>
  <c r="I902" i="3"/>
  <c r="J902" i="3" s="1"/>
  <c r="I868" i="3"/>
  <c r="J868" i="3" s="1"/>
  <c r="I833" i="3"/>
  <c r="J833" i="3" s="1"/>
  <c r="I806" i="3"/>
  <c r="J806" i="3" s="1"/>
  <c r="I767" i="3"/>
  <c r="J767" i="3" s="1"/>
  <c r="I724" i="3"/>
  <c r="J724" i="3" s="1"/>
  <c r="I680" i="3"/>
  <c r="J680" i="3" s="1"/>
  <c r="I633" i="3"/>
  <c r="J633" i="3" s="1"/>
  <c r="I603" i="3"/>
  <c r="J603" i="3" s="1"/>
  <c r="I590" i="3"/>
  <c r="J590" i="3" s="1"/>
  <c r="I558" i="3"/>
  <c r="J558" i="3" s="1"/>
  <c r="I474" i="3"/>
  <c r="J474" i="3" s="1"/>
  <c r="I432" i="3"/>
  <c r="J432" i="3" s="1"/>
  <c r="I376" i="3"/>
  <c r="J376" i="3" s="1"/>
  <c r="I333" i="3"/>
  <c r="J333" i="3" s="1"/>
  <c r="I295" i="3"/>
  <c r="J295" i="3" s="1"/>
  <c r="I262" i="3"/>
  <c r="J262" i="3" s="1"/>
  <c r="I210" i="3"/>
  <c r="J210" i="3" s="1"/>
  <c r="I169" i="3"/>
  <c r="J169" i="3" s="1"/>
  <c r="I138" i="3"/>
  <c r="J138" i="3" s="1"/>
  <c r="I90" i="3"/>
  <c r="J90" i="3" s="1"/>
  <c r="I63" i="3"/>
  <c r="J63" i="3" s="1"/>
  <c r="I49" i="3"/>
  <c r="J49" i="3" s="1"/>
  <c r="I1875" i="3"/>
  <c r="J1875" i="3" s="1"/>
  <c r="I1654" i="3"/>
  <c r="J1654" i="3" s="1"/>
  <c r="I1352" i="3"/>
  <c r="J1352" i="3" s="1"/>
  <c r="I1212" i="3"/>
  <c r="J1212" i="3" s="1"/>
  <c r="I1150" i="3"/>
  <c r="J1150" i="3" s="1"/>
  <c r="I1065" i="3"/>
  <c r="J1065" i="3" s="1"/>
  <c r="I954" i="3"/>
  <c r="J954" i="3" s="1"/>
  <c r="I612" i="3"/>
  <c r="J612" i="3" s="1"/>
  <c r="I453" i="3"/>
  <c r="J453" i="3" s="1"/>
  <c r="I309" i="3"/>
  <c r="J309" i="3" s="1"/>
  <c r="I188" i="3"/>
  <c r="J188" i="3" s="1"/>
  <c r="I68" i="3"/>
  <c r="J68" i="3" s="1"/>
  <c r="I1149" i="3"/>
  <c r="J1149" i="3" s="1"/>
  <c r="I565" i="3"/>
  <c r="J565" i="3" s="1"/>
  <c r="I473" i="3"/>
  <c r="J473" i="3" s="1"/>
  <c r="I48" i="3"/>
  <c r="J48" i="3" s="1"/>
  <c r="I1151" i="3"/>
  <c r="J1151" i="3" s="1"/>
  <c r="I491" i="3"/>
  <c r="J491" i="3" s="1"/>
  <c r="I1874" i="3"/>
  <c r="J1874" i="3" s="1"/>
  <c r="I1653" i="3"/>
  <c r="J1653" i="3" s="1"/>
  <c r="I1351" i="3"/>
  <c r="J1351" i="3" s="1"/>
  <c r="I1058" i="3"/>
  <c r="J1058" i="3" s="1"/>
  <c r="I632" i="3"/>
  <c r="J632" i="3" s="1"/>
  <c r="I589" i="3"/>
  <c r="J589" i="3" s="1"/>
  <c r="I557" i="3"/>
  <c r="J557" i="3" s="1"/>
  <c r="I472" i="3"/>
  <c r="J472" i="3" s="1"/>
  <c r="I431" i="3"/>
  <c r="J431" i="3" s="1"/>
  <c r="I375" i="3"/>
  <c r="J375" i="3" s="1"/>
  <c r="I332" i="3"/>
  <c r="J332" i="3" s="1"/>
  <c r="I294" i="3"/>
  <c r="J294" i="3" s="1"/>
  <c r="I261" i="3"/>
  <c r="J261" i="3" s="1"/>
  <c r="I209" i="3"/>
  <c r="J209" i="3" s="1"/>
  <c r="I168" i="3"/>
  <c r="J168" i="3" s="1"/>
  <c r="I137" i="3"/>
  <c r="J137" i="3" s="1"/>
  <c r="I1220" i="3"/>
  <c r="J1220" i="3" s="1"/>
  <c r="I1202" i="3"/>
  <c r="J1202" i="3" s="1"/>
  <c r="I1179" i="3"/>
  <c r="J1179" i="3" s="1"/>
  <c r="I1157" i="3"/>
  <c r="J1157" i="3" s="1"/>
  <c r="I1125" i="3"/>
  <c r="J1125" i="3" s="1"/>
  <c r="I1102" i="3"/>
  <c r="J1102" i="3" s="1"/>
  <c r="I1074" i="3"/>
  <c r="J1074" i="3" s="1"/>
  <c r="I1048" i="3"/>
  <c r="J1048" i="3" s="1"/>
  <c r="I1023" i="3"/>
  <c r="J1023" i="3" s="1"/>
  <c r="I969" i="3"/>
  <c r="J969" i="3" s="1"/>
  <c r="I933" i="3"/>
  <c r="J933" i="3" s="1"/>
  <c r="I901" i="3"/>
  <c r="J901" i="3" s="1"/>
  <c r="I867" i="3"/>
  <c r="J867" i="3" s="1"/>
  <c r="I832" i="3"/>
  <c r="J832" i="3" s="1"/>
  <c r="I805" i="3"/>
  <c r="J805" i="3" s="1"/>
  <c r="I766" i="3"/>
  <c r="J766" i="3" s="1"/>
  <c r="I723" i="3"/>
  <c r="J723" i="3" s="1"/>
  <c r="I679" i="3"/>
  <c r="J679" i="3" s="1"/>
  <c r="I631" i="3"/>
  <c r="J631" i="3" s="1"/>
  <c r="I588" i="3"/>
  <c r="J588" i="3" s="1"/>
  <c r="I556" i="3"/>
  <c r="J556" i="3" s="1"/>
  <c r="I471" i="3"/>
  <c r="J471" i="3" s="1"/>
  <c r="I430" i="3"/>
  <c r="J430" i="3" s="1"/>
  <c r="I374" i="3"/>
  <c r="J374" i="3" s="1"/>
  <c r="I307" i="3"/>
  <c r="J307" i="3" s="1"/>
  <c r="I66" i="3"/>
  <c r="J66" i="3" s="1"/>
  <c r="I1690" i="3"/>
  <c r="J1690" i="3" s="1"/>
  <c r="I1616" i="3"/>
  <c r="J1616" i="3" s="1"/>
  <c r="I1533" i="3"/>
  <c r="J1533" i="3" s="1"/>
  <c r="I1463" i="3"/>
  <c r="J1463" i="3" s="1"/>
  <c r="I1387" i="3"/>
  <c r="J1387" i="3" s="1"/>
  <c r="I1313" i="3"/>
  <c r="J1313" i="3" s="1"/>
  <c r="I1234" i="3"/>
  <c r="J1234" i="3" s="1"/>
  <c r="I1171" i="3"/>
  <c r="J1171" i="3" s="1"/>
  <c r="I1101" i="3"/>
  <c r="J1101" i="3" s="1"/>
  <c r="I1073" i="3"/>
  <c r="J1073" i="3" s="1"/>
  <c r="I1047" i="3"/>
  <c r="J1047" i="3" s="1"/>
  <c r="I1022" i="3"/>
  <c r="J1022" i="3" s="1"/>
  <c r="I968" i="3"/>
  <c r="J968" i="3" s="1"/>
  <c r="I932" i="3"/>
  <c r="J932" i="3" s="1"/>
  <c r="I900" i="3"/>
  <c r="J900" i="3" s="1"/>
  <c r="I866" i="3"/>
  <c r="J866" i="3" s="1"/>
  <c r="I831" i="3"/>
  <c r="J831" i="3" s="1"/>
  <c r="I804" i="3"/>
  <c r="J804" i="3" s="1"/>
  <c r="I765" i="3"/>
  <c r="J765" i="3" s="1"/>
  <c r="I722" i="3"/>
  <c r="J722" i="3" s="1"/>
  <c r="I678" i="3"/>
  <c r="J678" i="3" s="1"/>
  <c r="I630" i="3"/>
  <c r="J630" i="3" s="1"/>
  <c r="I587" i="3"/>
  <c r="J587" i="3" s="1"/>
  <c r="I555" i="3"/>
  <c r="J555" i="3" s="1"/>
  <c r="I470" i="3"/>
  <c r="J470" i="3" s="1"/>
  <c r="I429" i="3"/>
  <c r="J429" i="3" s="1"/>
  <c r="I373" i="3"/>
  <c r="J373" i="3" s="1"/>
  <c r="I331" i="3"/>
  <c r="J331" i="3" s="1"/>
  <c r="I293" i="3"/>
  <c r="J293" i="3" s="1"/>
  <c r="I260" i="3"/>
  <c r="J260" i="3" s="1"/>
  <c r="I208" i="3"/>
  <c r="J208" i="3" s="1"/>
  <c r="I167" i="3"/>
  <c r="J167" i="3" s="1"/>
  <c r="I136" i="3"/>
  <c r="J136" i="3" s="1"/>
  <c r="I89" i="3"/>
  <c r="J89" i="3" s="1"/>
  <c r="I47" i="3"/>
  <c r="J47" i="3" s="1"/>
  <c r="I1675" i="3"/>
  <c r="J1675" i="3" s="1"/>
  <c r="I1377" i="3"/>
  <c r="J1377" i="3" s="1"/>
  <c r="I1424" i="3"/>
  <c r="J1424" i="3" s="1"/>
  <c r="I1136" i="3"/>
  <c r="J1136" i="3" s="1"/>
  <c r="I1398" i="3"/>
  <c r="J1398" i="3" s="1"/>
  <c r="I1057" i="3"/>
  <c r="J1057" i="3" s="1"/>
  <c r="I617" i="3"/>
  <c r="J617" i="3" s="1"/>
  <c r="I537" i="3"/>
  <c r="J537" i="3" s="1"/>
  <c r="I411" i="3"/>
  <c r="J411" i="3" s="1"/>
  <c r="I315" i="3"/>
  <c r="J315" i="3" s="1"/>
  <c r="I243" i="3"/>
  <c r="J243" i="3" s="1"/>
  <c r="I150" i="3"/>
  <c r="J150" i="3" s="1"/>
  <c r="I1600" i="3"/>
  <c r="J1600" i="3" s="1"/>
  <c r="I1298" i="3"/>
  <c r="J1298" i="3" s="1"/>
  <c r="I988" i="3"/>
  <c r="J988" i="3" s="1"/>
  <c r="I865" i="3"/>
  <c r="J865" i="3" s="1"/>
  <c r="I490" i="3"/>
  <c r="J490" i="3" s="1"/>
  <c r="I240" i="3"/>
  <c r="J240" i="3" s="1"/>
  <c r="I1822" i="3"/>
  <c r="J1822" i="3" s="1"/>
  <c r="I1568" i="3"/>
  <c r="J1568" i="3" s="1"/>
  <c r="I1088" i="3"/>
  <c r="J1088" i="3" s="1"/>
  <c r="I1308" i="3"/>
  <c r="J1308" i="3" s="1"/>
  <c r="I1776" i="3"/>
  <c r="J1776" i="3" s="1"/>
  <c r="I1508" i="3"/>
  <c r="J1508" i="3" s="1"/>
  <c r="I1206" i="3"/>
  <c r="J1206" i="3" s="1"/>
  <c r="I822" i="3"/>
  <c r="J822" i="3" s="1"/>
  <c r="I611" i="3"/>
  <c r="J611" i="3" s="1"/>
  <c r="I452" i="3"/>
  <c r="J452" i="3" s="1"/>
  <c r="I1840" i="3"/>
  <c r="J1840" i="3" s="1"/>
  <c r="I1599" i="3"/>
  <c r="J1599" i="3" s="1"/>
  <c r="I1297" i="3"/>
  <c r="J1297" i="3" s="1"/>
  <c r="I1897" i="3"/>
  <c r="J1897" i="3" s="1"/>
  <c r="I1788" i="3"/>
  <c r="J1788" i="3" s="1"/>
  <c r="I1523" i="3"/>
  <c r="J1523" i="3" s="1"/>
  <c r="I1225" i="3"/>
  <c r="J1225" i="3" s="1"/>
  <c r="I987" i="3"/>
  <c r="J987" i="3" s="1"/>
  <c r="I1851" i="3"/>
  <c r="J1851" i="3" s="1"/>
  <c r="I1794" i="3"/>
  <c r="J1794" i="3" s="1"/>
  <c r="I1750" i="3"/>
  <c r="J1750" i="3" s="1"/>
  <c r="I1689" i="3"/>
  <c r="J1689" i="3" s="1"/>
  <c r="I1615" i="3"/>
  <c r="J1615" i="3" s="1"/>
  <c r="I1526" i="3"/>
  <c r="J1526" i="3" s="1"/>
  <c r="I1433" i="3"/>
  <c r="J1433" i="3" s="1"/>
  <c r="I1296" i="3"/>
  <c r="J1296" i="3" s="1"/>
  <c r="I1009" i="3"/>
  <c r="J1009" i="3" s="1"/>
  <c r="I883" i="3"/>
  <c r="J883" i="3" s="1"/>
  <c r="I790" i="3"/>
  <c r="J790" i="3" s="1"/>
  <c r="I658" i="3"/>
  <c r="J658" i="3" s="1"/>
  <c r="I530" i="3"/>
  <c r="J530" i="3" s="1"/>
  <c r="I351" i="3"/>
  <c r="J351" i="3" s="1"/>
  <c r="I239" i="3"/>
  <c r="J239" i="3" s="1"/>
  <c r="I116" i="3"/>
  <c r="J116" i="3" s="1"/>
  <c r="I1087" i="3"/>
  <c r="J1087" i="3" s="1"/>
  <c r="I647" i="3"/>
  <c r="J647" i="3" s="1"/>
  <c r="I401" i="3"/>
  <c r="J401" i="3" s="1"/>
  <c r="I105" i="3"/>
  <c r="J105" i="3" s="1"/>
  <c r="I1665" i="3"/>
  <c r="J1665" i="3" s="1"/>
  <c r="I1312" i="3"/>
  <c r="J1312" i="3" s="1"/>
  <c r="I1233" i="3"/>
  <c r="J1233" i="3" s="1"/>
  <c r="I1170" i="3"/>
  <c r="J1170" i="3" s="1"/>
  <c r="I1091" i="3"/>
  <c r="J1091" i="3" s="1"/>
  <c r="I1008" i="3"/>
  <c r="J1008" i="3" s="1"/>
  <c r="I1839" i="3"/>
  <c r="J1839" i="3" s="1"/>
  <c r="I1598" i="3"/>
  <c r="J1598" i="3" s="1"/>
  <c r="I1295" i="3"/>
  <c r="J1295" i="3" s="1"/>
  <c r="I1001" i="3"/>
  <c r="J1001" i="3" s="1"/>
  <c r="I931" i="3"/>
  <c r="J931" i="3" s="1"/>
  <c r="I782" i="3"/>
  <c r="J782" i="3" s="1"/>
  <c r="I489" i="3"/>
  <c r="J489" i="3" s="1"/>
  <c r="I1227" i="3"/>
  <c r="I967" i="3"/>
  <c r="I930" i="3"/>
  <c r="J930" i="3" s="1"/>
  <c r="I874" i="3"/>
  <c r="J874" i="3" s="1"/>
  <c r="I439" i="3"/>
  <c r="J439" i="3" s="1"/>
  <c r="I1815" i="3"/>
  <c r="J1815" i="3" s="1"/>
  <c r="I1798" i="3"/>
  <c r="J1798" i="3" s="1"/>
  <c r="I1781" i="3"/>
  <c r="J1781" i="3" s="1"/>
  <c r="I1771" i="3"/>
  <c r="J1771" i="3" s="1"/>
  <c r="I1756" i="3"/>
  <c r="J1756" i="3" s="1"/>
  <c r="I1731" i="3"/>
  <c r="J1731" i="3" s="1"/>
  <c r="I1712" i="3"/>
  <c r="J1712" i="3" s="1"/>
  <c r="I1697" i="3"/>
  <c r="J1697" i="3" s="1"/>
  <c r="I1661" i="3"/>
  <c r="J1661" i="3" s="1"/>
  <c r="I1644" i="3"/>
  <c r="J1644" i="3" s="1"/>
  <c r="I1624" i="3"/>
  <c r="J1624" i="3" s="1"/>
  <c r="I1582" i="3"/>
  <c r="J1582" i="3" s="1"/>
  <c r="I1501" i="3"/>
  <c r="J1501" i="3" s="1"/>
  <c r="I488" i="3"/>
  <c r="J488" i="3" s="1"/>
  <c r="I392" i="3"/>
  <c r="J392" i="3" s="1"/>
  <c r="I391" i="3"/>
  <c r="J391" i="3" s="1"/>
  <c r="I1342" i="3"/>
  <c r="J1342" i="3" s="1"/>
  <c r="I1321" i="3"/>
  <c r="J1321" i="3" s="1"/>
  <c r="I1219" i="3"/>
  <c r="J1219" i="3" s="1"/>
  <c r="I1201" i="3"/>
  <c r="J1201" i="3" s="1"/>
  <c r="I1178" i="3"/>
  <c r="J1178" i="3" s="1"/>
  <c r="I1156" i="3"/>
  <c r="J1156" i="3" s="1"/>
  <c r="I1124" i="3"/>
  <c r="J1124" i="3" s="1"/>
  <c r="I1100" i="3"/>
  <c r="J1100" i="3" s="1"/>
  <c r="I1072" i="3"/>
  <c r="J1072" i="3" s="1"/>
  <c r="I1046" i="3"/>
  <c r="J1046" i="3" s="1"/>
  <c r="I1021" i="3"/>
  <c r="J1021" i="3" s="1"/>
  <c r="I966" i="3"/>
  <c r="J966" i="3" s="1"/>
  <c r="I929" i="3"/>
  <c r="J929" i="3" s="1"/>
  <c r="I899" i="3"/>
  <c r="J899" i="3" s="1"/>
  <c r="I882" i="3"/>
  <c r="J882" i="3" s="1"/>
  <c r="I789" i="3"/>
  <c r="J789" i="3" s="1"/>
  <c r="I657" i="3"/>
  <c r="J657" i="3" s="1"/>
  <c r="I529" i="3"/>
  <c r="J529" i="3" s="1"/>
  <c r="I1550" i="3"/>
  <c r="J1550" i="3" s="1"/>
  <c r="I1200" i="3"/>
  <c r="J1200" i="3" s="1"/>
  <c r="I986" i="3"/>
  <c r="J986" i="3" s="1"/>
  <c r="I818" i="3"/>
  <c r="J818" i="3" s="1"/>
  <c r="I487" i="3"/>
  <c r="J487" i="3" s="1"/>
  <c r="I1419" i="3"/>
  <c r="J1419" i="3" s="1"/>
  <c r="I1704" i="3"/>
  <c r="J1704" i="3" s="1"/>
  <c r="I1401" i="3"/>
  <c r="J1401" i="3" s="1"/>
  <c r="I1113" i="3"/>
  <c r="J1113" i="3" s="1"/>
  <c r="I693" i="3"/>
  <c r="J693" i="3" s="1"/>
  <c r="I586" i="3"/>
  <c r="J586" i="3" s="1"/>
  <c r="I1403" i="3"/>
  <c r="J1403" i="3" s="1"/>
  <c r="I1790" i="3"/>
  <c r="J1790" i="3" s="1"/>
  <c r="I1674" i="3"/>
  <c r="J1674" i="3" s="1"/>
  <c r="I1376" i="3"/>
  <c r="J1376" i="3" s="1"/>
  <c r="I1037" i="3"/>
  <c r="J1037" i="3" s="1"/>
  <c r="I1000" i="3"/>
  <c r="J1000" i="3" s="1"/>
  <c r="I918" i="3"/>
  <c r="J918" i="3" s="1"/>
  <c r="I821" i="3"/>
  <c r="J821" i="3" s="1"/>
  <c r="I697" i="3"/>
  <c r="J697" i="3" s="1"/>
  <c r="I696" i="3"/>
  <c r="J696" i="3" s="1"/>
  <c r="I695" i="3"/>
  <c r="J695" i="3" s="1"/>
  <c r="I694" i="3"/>
  <c r="J694" i="3" s="1"/>
  <c r="I259" i="3"/>
  <c r="J259" i="3" s="1"/>
  <c r="I207" i="3"/>
  <c r="J207" i="3" s="1"/>
  <c r="I166" i="3"/>
  <c r="J166" i="3" s="1"/>
  <c r="I135" i="3"/>
  <c r="J135" i="3" s="1"/>
  <c r="I88" i="3"/>
  <c r="J88" i="3" s="1"/>
  <c r="I46" i="3"/>
  <c r="J46" i="3" s="1"/>
  <c r="I1787" i="3"/>
  <c r="J1787" i="3" s="1"/>
  <c r="I1522" i="3"/>
  <c r="J1522" i="3" s="1"/>
  <c r="I1116" i="3"/>
  <c r="J1116" i="3" s="1"/>
  <c r="I1112" i="3"/>
  <c r="J1112" i="3" s="1"/>
  <c r="I947" i="3"/>
  <c r="J947" i="3" s="1"/>
  <c r="I692" i="3"/>
  <c r="J692" i="3" s="1"/>
  <c r="I1821" i="3"/>
  <c r="J1821" i="3" s="1"/>
  <c r="I1574" i="3"/>
  <c r="J1574" i="3" s="1"/>
  <c r="I1281" i="3"/>
  <c r="J1281" i="3" s="1"/>
  <c r="I1264" i="3"/>
  <c r="J1264" i="3" s="1"/>
  <c r="I1242" i="3"/>
  <c r="J1242" i="3" s="1"/>
  <c r="I1218" i="3"/>
  <c r="J1218" i="3" s="1"/>
  <c r="I1199" i="3"/>
  <c r="J1199" i="3" s="1"/>
  <c r="I1177" i="3"/>
  <c r="J1177" i="3" s="1"/>
  <c r="I1155" i="3"/>
  <c r="J1155" i="3" s="1"/>
  <c r="I1123" i="3"/>
  <c r="J1123" i="3" s="1"/>
  <c r="I1099" i="3"/>
  <c r="J1099" i="3" s="1"/>
  <c r="I1071" i="3"/>
  <c r="J1071" i="3" s="1"/>
  <c r="I1045" i="3"/>
  <c r="J1045" i="3" s="1"/>
  <c r="I1020" i="3"/>
  <c r="J1020" i="3" s="1"/>
  <c r="I965" i="3"/>
  <c r="J965" i="3" s="1"/>
  <c r="I946" i="3"/>
  <c r="J946" i="3" s="1"/>
  <c r="I928" i="3"/>
  <c r="J928" i="3" s="1"/>
  <c r="I898" i="3"/>
  <c r="J898" i="3" s="1"/>
  <c r="I864" i="3"/>
  <c r="J864" i="3" s="1"/>
  <c r="I830" i="3"/>
  <c r="J830" i="3" s="1"/>
  <c r="I803" i="3"/>
  <c r="J803" i="3" s="1"/>
  <c r="I764" i="3"/>
  <c r="J764" i="3" s="1"/>
  <c r="I721" i="3"/>
  <c r="J721" i="3" s="1"/>
  <c r="I677" i="3"/>
  <c r="J677" i="3" s="1"/>
  <c r="I629" i="3"/>
  <c r="J629" i="3" s="1"/>
  <c r="I585" i="3"/>
  <c r="J585" i="3" s="1"/>
  <c r="I554" i="3"/>
  <c r="J554" i="3" s="1"/>
  <c r="I469" i="3"/>
  <c r="J469" i="3" s="1"/>
  <c r="I443" i="3"/>
  <c r="J443" i="3" s="1"/>
  <c r="I428" i="3"/>
  <c r="J428" i="3" s="1"/>
  <c r="I372" i="3"/>
  <c r="J372" i="3" s="1"/>
  <c r="I330" i="3"/>
  <c r="J330" i="3" s="1"/>
  <c r="I292" i="3"/>
  <c r="J292" i="3" s="1"/>
  <c r="I258" i="3"/>
  <c r="J258" i="3" s="1"/>
  <c r="I206" i="3"/>
  <c r="J206" i="3" s="1"/>
  <c r="I165" i="3"/>
  <c r="J165" i="3" s="1"/>
  <c r="I134" i="3"/>
  <c r="J134" i="3" s="1"/>
  <c r="I87" i="3"/>
  <c r="J87" i="3" s="1"/>
  <c r="I45" i="3"/>
  <c r="J45" i="3" s="1"/>
  <c r="I22" i="3"/>
  <c r="J22" i="3" s="1"/>
  <c r="I1375" i="3"/>
  <c r="J1375" i="3" s="1"/>
  <c r="I21" i="3"/>
  <c r="J21" i="3" s="1"/>
  <c r="I12" i="3"/>
  <c r="J12" i="3" s="1"/>
  <c r="I10" i="3"/>
  <c r="J10" i="3" s="1"/>
  <c r="I9" i="3"/>
  <c r="J9" i="3" s="1"/>
  <c r="I8" i="3"/>
  <c r="J8" i="3" s="1"/>
  <c r="I7" i="3"/>
  <c r="J7" i="3" s="1"/>
  <c r="I5" i="3"/>
  <c r="J5" i="3" s="1"/>
  <c r="I4" i="3"/>
  <c r="J4" i="3" s="1"/>
  <c r="I3" i="3"/>
  <c r="J3" i="3" s="1"/>
  <c r="I1382" i="3"/>
  <c r="J1382" i="3" s="1"/>
  <c r="I1838" i="3"/>
  <c r="J1838" i="3" s="1"/>
  <c r="I1597" i="3"/>
  <c r="J1597" i="3" s="1"/>
  <c r="I1305" i="3"/>
  <c r="J1305" i="3" s="1"/>
  <c r="I1086" i="3"/>
  <c r="J1086" i="3" s="1"/>
  <c r="I1007" i="3"/>
  <c r="J1007" i="3" s="1"/>
  <c r="I897" i="3"/>
  <c r="J897" i="3" s="1"/>
  <c r="I646" i="3"/>
  <c r="J646" i="3" s="1"/>
  <c r="I371" i="3"/>
  <c r="J371" i="3" s="1"/>
  <c r="I329" i="3"/>
  <c r="J329" i="3" s="1"/>
  <c r="I291" i="3"/>
  <c r="J291" i="3" s="1"/>
  <c r="I257" i="3"/>
  <c r="J257" i="3" s="1"/>
  <c r="I205" i="3"/>
  <c r="J205" i="3" s="1"/>
  <c r="I164" i="3"/>
  <c r="J164" i="3" s="1"/>
  <c r="I133" i="3"/>
  <c r="J133" i="3" s="1"/>
  <c r="I107" i="3"/>
  <c r="J107" i="3" s="1"/>
  <c r="I104" i="3"/>
  <c r="J104" i="3" s="1"/>
  <c r="I86" i="3"/>
  <c r="J86" i="3" s="1"/>
  <c r="I44" i="3"/>
  <c r="J44" i="3" s="1"/>
  <c r="I1673" i="3"/>
  <c r="J1673" i="3" s="1"/>
  <c r="I1374" i="3"/>
  <c r="J1374" i="3" s="1"/>
  <c r="I964" i="3"/>
  <c r="J964" i="3" s="1"/>
  <c r="I896" i="3"/>
  <c r="J896" i="3" s="1"/>
  <c r="I863" i="3"/>
  <c r="J863" i="3" s="1"/>
  <c r="I829" i="3"/>
  <c r="J829" i="3" s="1"/>
  <c r="I802" i="3"/>
  <c r="J802" i="3" s="1"/>
  <c r="I763" i="3"/>
  <c r="J763" i="3" s="1"/>
  <c r="I720" i="3"/>
  <c r="J720" i="3" s="1"/>
  <c r="I676" i="3"/>
  <c r="J676" i="3" s="1"/>
  <c r="I628" i="3"/>
  <c r="J628" i="3" s="1"/>
  <c r="I584" i="3"/>
  <c r="J584" i="3" s="1"/>
  <c r="I553" i="3"/>
  <c r="J553" i="3" s="1"/>
  <c r="I468" i="3"/>
  <c r="J468" i="3" s="1"/>
  <c r="I427" i="3"/>
  <c r="J427" i="3" s="1"/>
  <c r="I370" i="3"/>
  <c r="J370" i="3" s="1"/>
  <c r="I328" i="3"/>
  <c r="J328" i="3" s="1"/>
  <c r="I290" i="3"/>
  <c r="J290" i="3" s="1"/>
  <c r="I256" i="3"/>
  <c r="J256" i="3" s="1"/>
  <c r="I204" i="3"/>
  <c r="J204" i="3" s="1"/>
  <c r="I163" i="3"/>
  <c r="J163" i="3" s="1"/>
  <c r="I132" i="3"/>
  <c r="J132" i="3" s="1"/>
  <c r="I85" i="3"/>
  <c r="J85" i="3" s="1"/>
  <c r="I43" i="3"/>
  <c r="J43" i="3" s="1"/>
  <c r="I1672" i="3"/>
  <c r="J1672" i="3" s="1"/>
  <c r="I1381" i="3"/>
  <c r="J1381" i="3" s="1"/>
  <c r="I1272" i="3"/>
  <c r="J1272" i="3" s="1"/>
  <c r="I945" i="3"/>
  <c r="J945" i="3" s="1"/>
  <c r="I42" i="3"/>
  <c r="J42" i="3" s="1"/>
  <c r="I1373" i="3"/>
  <c r="J1373" i="3" s="1"/>
  <c r="I1671" i="3"/>
  <c r="J1671" i="3" s="1"/>
  <c r="I1372" i="3"/>
  <c r="J1372" i="3" s="1"/>
  <c r="I1275" i="3"/>
  <c r="J1275" i="3" s="1"/>
  <c r="I1573" i="3"/>
  <c r="J1573" i="3" s="1"/>
  <c r="I1271" i="3"/>
  <c r="J1271" i="3" s="1"/>
  <c r="I944" i="3"/>
  <c r="J944" i="3" s="1"/>
  <c r="I442" i="3"/>
  <c r="J442" i="3" s="1"/>
  <c r="I131" i="3"/>
  <c r="J131" i="3" s="1"/>
  <c r="I84" i="3"/>
  <c r="J84" i="3" s="1"/>
  <c r="I41" i="3"/>
  <c r="J41" i="3" s="1"/>
  <c r="I1820" i="3"/>
  <c r="J1820" i="3" s="1"/>
  <c r="I1572" i="3"/>
  <c r="J1572" i="3" s="1"/>
  <c r="I1270" i="3"/>
  <c r="J1270" i="3" s="1"/>
  <c r="I1715" i="3"/>
  <c r="J1715" i="3" s="1"/>
  <c r="I675" i="3"/>
  <c r="J675" i="3" s="1"/>
  <c r="I627" i="3"/>
  <c r="J627" i="3" s="1"/>
  <c r="I583" i="3"/>
  <c r="J583" i="3" s="1"/>
  <c r="I552" i="3"/>
  <c r="J552" i="3" s="1"/>
  <c r="I467" i="3"/>
  <c r="J467" i="3" s="1"/>
  <c r="I426" i="3"/>
  <c r="J426" i="3" s="1"/>
  <c r="I369" i="3"/>
  <c r="J369" i="3" s="1"/>
  <c r="I327" i="3"/>
  <c r="J327" i="3" s="1"/>
  <c r="I289" i="3"/>
  <c r="J289" i="3" s="1"/>
  <c r="I255" i="3"/>
  <c r="J255" i="3" s="1"/>
  <c r="I203" i="3"/>
  <c r="J203" i="3" s="1"/>
  <c r="I162" i="3"/>
  <c r="J162" i="3" s="1"/>
  <c r="I130" i="3"/>
  <c r="J130" i="3" s="1"/>
  <c r="I83" i="3"/>
  <c r="J83" i="3" s="1"/>
  <c r="I40" i="3"/>
  <c r="J40" i="3" s="1"/>
  <c r="I20" i="3"/>
  <c r="J20" i="3" s="1"/>
  <c r="I788" i="3"/>
  <c r="J788" i="3" s="1"/>
  <c r="I719" i="3"/>
  <c r="J719" i="3" s="1"/>
  <c r="I656" i="3"/>
  <c r="J656" i="3" s="1"/>
  <c r="I528" i="3"/>
  <c r="J528" i="3" s="1"/>
  <c r="I350" i="3"/>
  <c r="J350" i="3" s="1"/>
  <c r="I238" i="3"/>
  <c r="J238" i="3" s="1"/>
  <c r="I115" i="3"/>
  <c r="J115" i="3" s="1"/>
  <c r="I39" i="3"/>
  <c r="J39" i="3" s="1"/>
  <c r="I958" i="3"/>
  <c r="J958" i="3" s="1"/>
  <c r="I1142" i="3"/>
  <c r="J1142" i="3" s="1"/>
  <c r="I1718" i="3"/>
  <c r="J1718" i="3" s="1"/>
  <c r="I1423" i="3"/>
  <c r="J1423" i="3" s="1"/>
  <c r="I1135" i="3"/>
  <c r="J1135" i="3" s="1"/>
  <c r="I344" i="3"/>
  <c r="J344" i="3" s="1"/>
  <c r="I72" i="3"/>
  <c r="J72" i="3" s="1"/>
  <c r="I1657" i="3"/>
  <c r="J1657" i="3" s="1"/>
  <c r="I664" i="3"/>
  <c r="J664" i="3" s="1"/>
  <c r="I1019" i="3"/>
  <c r="J1019" i="3" s="1"/>
  <c r="I1148" i="3"/>
  <c r="J1148" i="3" s="1"/>
  <c r="I841" i="3"/>
  <c r="J841" i="3" s="1"/>
  <c r="I303" i="3"/>
  <c r="J303" i="3" s="1"/>
  <c r="I288" i="3"/>
  <c r="J288" i="3" s="1"/>
  <c r="I913" i="3"/>
  <c r="J913" i="3" s="1"/>
  <c r="I699" i="3"/>
  <c r="J699" i="3" s="1"/>
  <c r="I1739" i="3"/>
  <c r="J1739" i="3" s="1"/>
  <c r="I1452" i="3"/>
  <c r="J1452" i="3" s="1"/>
  <c r="I1166" i="3"/>
  <c r="J1166" i="3" s="1"/>
  <c r="I778" i="3"/>
  <c r="J778" i="3" s="1"/>
  <c r="I1738" i="3"/>
  <c r="J1738" i="3" s="1"/>
  <c r="I1451" i="3"/>
  <c r="J1451" i="3" s="1"/>
  <c r="I1165" i="3"/>
  <c r="J1165" i="3" s="1"/>
  <c r="I777" i="3"/>
  <c r="J777" i="3" s="1"/>
  <c r="I1737" i="3"/>
  <c r="J1737" i="3" s="1"/>
  <c r="I1450" i="3"/>
  <c r="J1450" i="3" s="1"/>
  <c r="I1164" i="3"/>
  <c r="J1164" i="3" s="1"/>
  <c r="I776" i="3"/>
  <c r="J776" i="3" s="1"/>
  <c r="I228" i="3"/>
  <c r="J228" i="3" s="1"/>
  <c r="I237" i="3"/>
  <c r="J237" i="3" s="1"/>
  <c r="I1519" i="3"/>
  <c r="J1519" i="3" s="1"/>
  <c r="I1134" i="3"/>
  <c r="J1134" i="3" s="1"/>
  <c r="I739" i="3"/>
  <c r="J739" i="3" s="1"/>
  <c r="I425" i="3"/>
  <c r="J425" i="3" s="1"/>
  <c r="I368" i="3"/>
  <c r="J368" i="3" s="1"/>
  <c r="I326" i="3"/>
  <c r="J326" i="3" s="1"/>
  <c r="I287" i="3"/>
  <c r="J287" i="3" s="1"/>
  <c r="I254" i="3"/>
  <c r="J254" i="3" s="1"/>
  <c r="I202" i="3"/>
  <c r="J202" i="3" s="1"/>
  <c r="I161" i="3"/>
  <c r="J161" i="3" s="1"/>
  <c r="I129" i="3"/>
  <c r="J129" i="3" s="1"/>
  <c r="I82" i="3"/>
  <c r="J82" i="3" s="1"/>
  <c r="I38" i="3"/>
  <c r="J38" i="3" s="1"/>
  <c r="I1854" i="3"/>
  <c r="J1854" i="3" s="1"/>
  <c r="I1826" i="3"/>
  <c r="J1826" i="3" s="1"/>
  <c r="I1814" i="3"/>
  <c r="J1814" i="3" s="1"/>
  <c r="I1797" i="3"/>
  <c r="J1797" i="3" s="1"/>
  <c r="I1780" i="3"/>
  <c r="J1780" i="3" s="1"/>
  <c r="I1770" i="3"/>
  <c r="J1770" i="3" s="1"/>
  <c r="I1755" i="3"/>
  <c r="J1755" i="3" s="1"/>
  <c r="I1730" i="3"/>
  <c r="J1730" i="3" s="1"/>
  <c r="I1711" i="3"/>
  <c r="J1711" i="3" s="1"/>
  <c r="I1696" i="3"/>
  <c r="J1696" i="3" s="1"/>
  <c r="I1660" i="3"/>
  <c r="J1660" i="3" s="1"/>
  <c r="I1643" i="3"/>
  <c r="J1643" i="3" s="1"/>
  <c r="I1623" i="3"/>
  <c r="J1623" i="3" s="1"/>
  <c r="I1581" i="3"/>
  <c r="J1581" i="3" s="1"/>
  <c r="I1564" i="3"/>
  <c r="J1564" i="3" s="1"/>
  <c r="I1539" i="3"/>
  <c r="J1539" i="3" s="1"/>
  <c r="I1515" i="3"/>
  <c r="J1515" i="3" s="1"/>
  <c r="I1500" i="3"/>
  <c r="J1500" i="3" s="1"/>
  <c r="I1471" i="3"/>
  <c r="J1471" i="3" s="1"/>
  <c r="I1443" i="3"/>
  <c r="J1443" i="3" s="1"/>
  <c r="I1416" i="3"/>
  <c r="J1416" i="3" s="1"/>
  <c r="I1394" i="3"/>
  <c r="J1394" i="3" s="1"/>
  <c r="I1361" i="3"/>
  <c r="J1361" i="3" s="1"/>
  <c r="I1341" i="3"/>
  <c r="J1341" i="3" s="1"/>
  <c r="I1320" i="3"/>
  <c r="J1320" i="3" s="1"/>
  <c r="I1280" i="3"/>
  <c r="J1280" i="3" s="1"/>
  <c r="I1263" i="3"/>
  <c r="J1263" i="3" s="1"/>
  <c r="I1241" i="3"/>
  <c r="J1241" i="3" s="1"/>
  <c r="I1217" i="3"/>
  <c r="J1217" i="3" s="1"/>
  <c r="I1198" i="3"/>
  <c r="J1198" i="3" s="1"/>
  <c r="I1176" i="3"/>
  <c r="J1176" i="3" s="1"/>
  <c r="I1154" i="3"/>
  <c r="J1154" i="3" s="1"/>
  <c r="I1122" i="3"/>
  <c r="J1122" i="3" s="1"/>
  <c r="I1098" i="3"/>
  <c r="J1098" i="3" s="1"/>
  <c r="I1070" i="3"/>
  <c r="J1070" i="3" s="1"/>
  <c r="I1044" i="3"/>
  <c r="J1044" i="3" s="1"/>
  <c r="I1018" i="3"/>
  <c r="J1018" i="3" s="1"/>
  <c r="I963" i="3"/>
  <c r="J963" i="3" s="1"/>
  <c r="I927" i="3"/>
  <c r="J927" i="3" s="1"/>
  <c r="I895" i="3"/>
  <c r="J895" i="3" s="1"/>
  <c r="I862" i="3"/>
  <c r="J862" i="3" s="1"/>
  <c r="I828" i="3"/>
  <c r="J828" i="3" s="1"/>
  <c r="I801" i="3"/>
  <c r="J801" i="3" s="1"/>
  <c r="I762" i="3"/>
  <c r="J762" i="3" s="1"/>
  <c r="I718" i="3"/>
  <c r="J718" i="3" s="1"/>
  <c r="I674" i="3"/>
  <c r="J674" i="3" s="1"/>
  <c r="I626" i="3"/>
  <c r="J626" i="3" s="1"/>
  <c r="I582" i="3"/>
  <c r="J582" i="3" s="1"/>
  <c r="I551" i="3"/>
  <c r="J551" i="3" s="1"/>
  <c r="I466" i="3"/>
  <c r="J466" i="3" s="1"/>
  <c r="I424" i="3"/>
  <c r="J424" i="3" s="1"/>
  <c r="I367" i="3"/>
  <c r="J367" i="3" s="1"/>
  <c r="I325" i="3"/>
  <c r="J325" i="3" s="1"/>
  <c r="I286" i="3"/>
  <c r="J286" i="3" s="1"/>
  <c r="I253" i="3"/>
  <c r="J253" i="3" s="1"/>
  <c r="I201" i="3"/>
  <c r="J201" i="3" s="1"/>
  <c r="I160" i="3"/>
  <c r="J160" i="3" s="1"/>
  <c r="I128" i="3"/>
  <c r="J128" i="3" s="1"/>
  <c r="I81" i="3"/>
  <c r="J81" i="3" s="1"/>
  <c r="I37" i="3"/>
  <c r="J37" i="3" s="1"/>
  <c r="I1862" i="3"/>
  <c r="J1862" i="3" s="1"/>
  <c r="I1837" i="3"/>
  <c r="J1837" i="3" s="1"/>
  <c r="I486" i="3"/>
  <c r="J486" i="3" s="1"/>
  <c r="I1807" i="3"/>
  <c r="J1807" i="3" s="1"/>
  <c r="I1543" i="3"/>
  <c r="J1543" i="3" s="1"/>
  <c r="I103" i="3"/>
  <c r="J103" i="3" s="1"/>
  <c r="I800" i="3"/>
  <c r="J800" i="3" s="1"/>
  <c r="I761" i="3"/>
  <c r="J761" i="3" s="1"/>
  <c r="I717" i="3"/>
  <c r="J717" i="3" s="1"/>
  <c r="I673" i="3"/>
  <c r="J673" i="3" s="1"/>
  <c r="I625" i="3"/>
  <c r="J625" i="3" s="1"/>
  <c r="I581" i="3"/>
  <c r="J581" i="3" s="1"/>
  <c r="I550" i="3"/>
  <c r="J550" i="3" s="1"/>
  <c r="I465" i="3"/>
  <c r="J465" i="3" s="1"/>
  <c r="I423" i="3"/>
  <c r="J423" i="3" s="1"/>
  <c r="I366" i="3"/>
  <c r="J366" i="3" s="1"/>
  <c r="I324" i="3"/>
  <c r="J324" i="3" s="1"/>
  <c r="I285" i="3"/>
  <c r="J285" i="3" s="1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1163" i="3"/>
  <c r="J1163" i="3" s="1"/>
  <c r="I775" i="3"/>
  <c r="J775" i="3" s="1"/>
  <c r="I1703" i="3"/>
  <c r="J1703" i="3" s="1"/>
  <c r="I1400" i="3"/>
  <c r="J1400" i="3" s="1"/>
  <c r="I1111" i="3"/>
  <c r="J1111" i="3" s="1"/>
  <c r="I480" i="3"/>
  <c r="J480" i="3" s="1"/>
  <c r="I1085" i="3"/>
  <c r="J1085" i="3" s="1"/>
  <c r="I645" i="3"/>
  <c r="J645" i="3" s="1"/>
  <c r="I102" i="3"/>
  <c r="J102" i="3" s="1"/>
  <c r="I1850" i="3"/>
  <c r="I1793" i="3"/>
  <c r="I1749" i="3"/>
  <c r="I1688" i="3"/>
  <c r="J1688" i="3" s="1"/>
  <c r="I1563" i="3"/>
  <c r="J1563" i="3" s="1"/>
  <c r="I181" i="3"/>
  <c r="J181" i="3" s="1"/>
  <c r="I36" i="3"/>
  <c r="J36" i="3" s="1"/>
  <c r="I14" i="3"/>
  <c r="J14" i="3" s="1"/>
  <c r="I1873" i="3"/>
  <c r="J1873" i="3" s="1"/>
  <c r="I1652" i="3"/>
  <c r="J1652" i="3" s="1"/>
  <c r="I1350" i="3"/>
  <c r="J1350" i="3" s="1"/>
  <c r="I877" i="3"/>
  <c r="J877" i="3" s="1"/>
  <c r="I1806" i="3"/>
  <c r="J1806" i="3" s="1"/>
  <c r="I343" i="3"/>
  <c r="J343" i="3" s="1"/>
  <c r="I1900" i="3"/>
  <c r="J1900" i="3" s="1"/>
  <c r="I738" i="3"/>
  <c r="J738" i="3" s="1"/>
  <c r="I180" i="3"/>
  <c r="J180" i="3" s="1"/>
  <c r="I1805" i="3"/>
  <c r="J1805" i="3" s="1"/>
  <c r="I1549" i="3"/>
  <c r="J1549" i="3" s="1"/>
  <c r="I1254" i="3"/>
  <c r="J1254" i="3" s="1"/>
  <c r="I1186" i="3"/>
  <c r="J1186" i="3" s="1"/>
  <c r="I876" i="3"/>
  <c r="J876" i="3" s="1"/>
  <c r="I342" i="3"/>
  <c r="J342" i="3" s="1"/>
  <c r="I1224" i="3"/>
  <c r="J1224" i="3" s="1"/>
  <c r="I875" i="3"/>
  <c r="J875" i="3" s="1"/>
  <c r="I1485" i="3"/>
  <c r="J1485" i="3" s="1"/>
  <c r="I1371" i="3"/>
  <c r="J1371" i="3" s="1"/>
  <c r="I1084" i="3"/>
  <c r="J1084" i="3" s="1"/>
  <c r="I894" i="3"/>
  <c r="J894" i="3" s="1"/>
  <c r="I1006" i="3"/>
  <c r="J1006" i="3" s="1"/>
  <c r="I1867" i="3"/>
  <c r="J1867" i="3" s="1"/>
  <c r="I1622" i="3"/>
  <c r="J1622" i="3" s="1"/>
  <c r="I1580" i="3"/>
  <c r="J1580" i="3" s="1"/>
  <c r="I1562" i="3"/>
  <c r="J1562" i="3" s="1"/>
  <c r="I1538" i="3"/>
  <c r="J1538" i="3" s="1"/>
  <c r="I1514" i="3"/>
  <c r="J1514" i="3" s="1"/>
  <c r="I1499" i="3"/>
  <c r="J1499" i="3" s="1"/>
  <c r="I1470" i="3"/>
  <c r="J1470" i="3" s="1"/>
  <c r="I1442" i="3"/>
  <c r="J1442" i="3" s="1"/>
  <c r="I1415" i="3"/>
  <c r="J1415" i="3" s="1"/>
  <c r="I1393" i="3"/>
  <c r="J1393" i="3" s="1"/>
  <c r="I1360" i="3"/>
  <c r="J1360" i="3" s="1"/>
  <c r="I1340" i="3"/>
  <c r="J1340" i="3" s="1"/>
  <c r="I1319" i="3"/>
  <c r="J1319" i="3" s="1"/>
  <c r="I1279" i="3"/>
  <c r="J1279" i="3" s="1"/>
  <c r="I1262" i="3"/>
  <c r="J1262" i="3" s="1"/>
  <c r="I1240" i="3"/>
  <c r="J1240" i="3" s="1"/>
  <c r="I1216" i="3"/>
  <c r="J1216" i="3" s="1"/>
  <c r="I1197" i="3"/>
  <c r="J1197" i="3" s="1"/>
  <c r="I1175" i="3"/>
  <c r="J1175" i="3" s="1"/>
  <c r="I1153" i="3"/>
  <c r="J1153" i="3" s="1"/>
  <c r="I1121" i="3"/>
  <c r="J1121" i="3" s="1"/>
  <c r="I1097" i="3"/>
  <c r="J1097" i="3" s="1"/>
  <c r="I1069" i="3"/>
  <c r="J1069" i="3" s="1"/>
  <c r="I1043" i="3"/>
  <c r="J1043" i="3" s="1"/>
  <c r="I1017" i="3"/>
  <c r="J1017" i="3" s="1"/>
  <c r="I962" i="3"/>
  <c r="J962" i="3" s="1"/>
  <c r="I926" i="3"/>
  <c r="J926" i="3" s="1"/>
  <c r="I893" i="3"/>
  <c r="J893" i="3" s="1"/>
  <c r="I861" i="3"/>
  <c r="J861" i="3" s="1"/>
  <c r="I827" i="3"/>
  <c r="J827" i="3" s="1"/>
  <c r="I799" i="3"/>
  <c r="J799" i="3" s="1"/>
  <c r="I760" i="3"/>
  <c r="J760" i="3" s="1"/>
  <c r="I716" i="3"/>
  <c r="J716" i="3" s="1"/>
  <c r="I672" i="3"/>
  <c r="J672" i="3" s="1"/>
  <c r="I624" i="3"/>
  <c r="J624" i="3" s="1"/>
  <c r="I580" i="3"/>
  <c r="J580" i="3" s="1"/>
  <c r="I549" i="3"/>
  <c r="J549" i="3" s="1"/>
  <c r="I464" i="3"/>
  <c r="J464" i="3" s="1"/>
  <c r="I422" i="3"/>
  <c r="J422" i="3" s="1"/>
  <c r="I365" i="3"/>
  <c r="J365" i="3" s="1"/>
  <c r="I323" i="3"/>
  <c r="J323" i="3" s="1"/>
  <c r="I284" i="3"/>
  <c r="J284" i="3" s="1"/>
  <c r="I252" i="3"/>
  <c r="J252" i="3" s="1"/>
  <c r="I200" i="3"/>
  <c r="J200" i="3" s="1"/>
  <c r="I159" i="3"/>
  <c r="J159" i="3" s="1"/>
  <c r="I127" i="3"/>
  <c r="J127" i="3" s="1"/>
  <c r="I80" i="3"/>
  <c r="J80" i="3" s="1"/>
  <c r="I35" i="3"/>
  <c r="J35" i="3" s="1"/>
  <c r="I1681" i="3"/>
  <c r="J1681" i="3" s="1"/>
  <c r="I1532" i="3"/>
  <c r="J1532" i="3" s="1"/>
  <c r="I1462" i="3"/>
  <c r="J1462" i="3" s="1"/>
  <c r="I1386" i="3"/>
  <c r="J1386" i="3" s="1"/>
  <c r="I1311" i="3"/>
  <c r="J1311" i="3" s="1"/>
  <c r="I1232" i="3"/>
  <c r="J1232" i="3" s="1"/>
  <c r="I1169" i="3"/>
  <c r="J1169" i="3" s="1"/>
  <c r="I1775" i="3"/>
  <c r="J1775" i="3" s="1"/>
  <c r="I1507" i="3"/>
  <c r="J1507" i="3" s="1"/>
  <c r="I1895" i="3"/>
  <c r="J1895" i="3" s="1"/>
  <c r="I1804" i="3"/>
  <c r="J1804" i="3" s="1"/>
  <c r="I527" i="3"/>
  <c r="J527" i="3" s="1"/>
  <c r="I1005" i="3"/>
  <c r="J1005" i="3" s="1"/>
  <c r="I881" i="3"/>
  <c r="J881" i="3" s="1"/>
  <c r="I787" i="3"/>
  <c r="J787" i="3" s="1"/>
  <c r="I655" i="3"/>
  <c r="J655" i="3" s="1"/>
  <c r="I526" i="3"/>
  <c r="J526" i="3" s="1"/>
  <c r="I349" i="3"/>
  <c r="J349" i="3" s="1"/>
  <c r="I236" i="3"/>
  <c r="J236" i="3" s="1"/>
  <c r="I114" i="3"/>
  <c r="J114" i="3" s="1"/>
  <c r="I113" i="3"/>
  <c r="J113" i="3" s="1"/>
  <c r="I1269" i="3"/>
  <c r="J1269" i="3" s="1"/>
  <c r="I271" i="3"/>
  <c r="J271" i="3" s="1"/>
  <c r="I26" i="3"/>
  <c r="J26" i="3" s="1"/>
  <c r="I1844" i="3"/>
  <c r="J1844" i="3" s="1"/>
  <c r="I786" i="3"/>
  <c r="J786" i="3" s="1"/>
  <c r="I654" i="3"/>
  <c r="J654" i="3" s="1"/>
  <c r="I516" i="3"/>
  <c r="J516" i="3" s="1"/>
  <c r="I515" i="3"/>
  <c r="J515" i="3" s="1"/>
  <c r="I514" i="3"/>
  <c r="J514" i="3" s="1"/>
  <c r="I1870" i="3"/>
  <c r="J1870" i="3" s="1"/>
  <c r="I1810" i="3"/>
  <c r="J1810" i="3" s="1"/>
  <c r="I1766" i="3"/>
  <c r="J1766" i="3" s="1"/>
  <c r="I1706" i="3"/>
  <c r="J1706" i="3" s="1"/>
  <c r="I1638" i="3"/>
  <c r="J1638" i="3" s="1"/>
  <c r="I1554" i="3"/>
  <c r="J1554" i="3" s="1"/>
  <c r="I1489" i="3"/>
  <c r="J1489" i="3" s="1"/>
  <c r="I1406" i="3"/>
  <c r="J1406" i="3" s="1"/>
  <c r="I1328" i="3"/>
  <c r="J1328" i="3" s="1"/>
  <c r="I1891" i="3"/>
  <c r="J1891" i="3" s="1"/>
  <c r="I1726" i="3"/>
  <c r="J1726" i="3" s="1"/>
  <c r="I1432" i="3"/>
  <c r="J1432" i="3" s="1"/>
  <c r="I1144" i="3"/>
  <c r="J1144" i="3" s="1"/>
  <c r="I1890" i="3"/>
  <c r="J1890" i="3" s="1"/>
  <c r="I1725" i="3"/>
  <c r="J1725" i="3" s="1"/>
  <c r="I1431" i="3"/>
  <c r="J1431" i="3" s="1"/>
  <c r="I1889" i="3"/>
  <c r="J1889" i="3" s="1"/>
  <c r="I1724" i="3"/>
  <c r="J1724" i="3" s="1"/>
  <c r="I1430" i="3"/>
  <c r="J1430" i="3" s="1"/>
  <c r="I1143" i="3"/>
  <c r="J1143" i="3" s="1"/>
  <c r="I1327" i="3"/>
  <c r="J1327" i="3" s="1"/>
  <c r="I62" i="3"/>
  <c r="J62" i="3" s="1"/>
  <c r="I1819" i="3"/>
  <c r="J1819" i="3" s="1"/>
  <c r="I1571" i="3"/>
  <c r="J1571" i="3" s="1"/>
  <c r="I1294" i="3"/>
  <c r="J1294" i="3" s="1"/>
  <c r="I1836" i="3"/>
  <c r="J1836" i="3" s="1"/>
  <c r="I1670" i="3"/>
  <c r="J1670" i="3" s="1"/>
  <c r="I1370" i="3"/>
  <c r="J1370" i="3" s="1"/>
  <c r="I1083" i="3"/>
  <c r="J1083" i="3" s="1"/>
  <c r="I408" i="3"/>
  <c r="J408" i="3" s="1"/>
  <c r="I1669" i="3"/>
  <c r="J1669" i="3" s="1"/>
  <c r="I1369" i="3"/>
  <c r="J1369" i="3" s="1"/>
  <c r="I1082" i="3"/>
  <c r="J1082" i="3" s="1"/>
  <c r="I1885" i="3"/>
  <c r="J1885" i="3" s="1"/>
  <c r="I1869" i="3"/>
  <c r="J1869" i="3" s="1"/>
  <c r="I1809" i="3"/>
  <c r="J1809" i="3" s="1"/>
  <c r="I1765" i="3"/>
  <c r="J1765" i="3" s="1"/>
  <c r="I1596" i="3"/>
  <c r="J1596" i="3" s="1"/>
  <c r="I1056" i="3"/>
  <c r="J1056" i="3" s="1"/>
  <c r="I602" i="3"/>
  <c r="J602" i="3" s="1"/>
  <c r="I61" i="3"/>
  <c r="J61" i="3" s="1"/>
  <c r="I1385" i="3"/>
  <c r="J1385" i="3" s="1"/>
  <c r="I1310" i="3"/>
  <c r="J1310" i="3" s="1"/>
  <c r="I1231" i="3"/>
  <c r="J1231" i="3" s="1"/>
  <c r="I1168" i="3"/>
  <c r="J1168" i="3" s="1"/>
  <c r="I1090" i="3"/>
  <c r="J1090" i="3" s="1"/>
  <c r="I1004" i="3"/>
  <c r="J1004" i="3" s="1"/>
  <c r="I880" i="3"/>
  <c r="J880" i="3" s="1"/>
  <c r="I785" i="3"/>
  <c r="J785" i="3" s="1"/>
  <c r="I451" i="3"/>
  <c r="J451" i="3" s="1"/>
  <c r="I1478" i="3"/>
  <c r="J1478" i="3" s="1"/>
  <c r="I1062" i="3"/>
  <c r="J1062" i="3" s="1"/>
  <c r="I548" i="3"/>
  <c r="J548" i="3" s="1"/>
  <c r="I447" i="3"/>
  <c r="J447" i="3" s="1"/>
  <c r="I186" i="3"/>
  <c r="J186" i="3" s="1"/>
  <c r="I6" i="3"/>
  <c r="J6" i="3" s="1"/>
  <c r="I579" i="3"/>
  <c r="J579" i="3" s="1"/>
  <c r="I525" i="3"/>
  <c r="J525" i="3" s="1"/>
  <c r="I356" i="3"/>
  <c r="J356" i="3" s="1"/>
  <c r="I274" i="3"/>
  <c r="J274" i="3" s="1"/>
  <c r="I1614" i="3"/>
  <c r="J1614" i="3" s="1"/>
  <c r="I1525" i="3"/>
  <c r="J1525" i="3" s="1"/>
  <c r="I1252" i="3"/>
  <c r="J1252" i="3" s="1"/>
  <c r="I1687" i="3"/>
  <c r="J1687" i="3" s="1"/>
  <c r="I1524" i="3"/>
  <c r="J1524" i="3" s="1"/>
  <c r="I1211" i="3"/>
  <c r="J1211" i="3" s="1"/>
  <c r="I1147" i="3"/>
  <c r="J1147" i="3" s="1"/>
  <c r="I1064" i="3"/>
  <c r="J1064" i="3" s="1"/>
  <c r="I953" i="3"/>
  <c r="J953" i="3" s="1"/>
  <c r="I1748" i="3"/>
  <c r="J1748" i="3" s="1"/>
  <c r="I1686" i="3"/>
  <c r="J1686" i="3" s="1"/>
  <c r="I1613" i="3"/>
  <c r="J1613" i="3" s="1"/>
  <c r="I1531" i="3"/>
  <c r="I1747" i="3"/>
  <c r="J1747" i="3" s="1"/>
  <c r="I1685" i="3"/>
  <c r="J1685" i="3" s="1"/>
  <c r="I1612" i="3"/>
  <c r="J1612" i="3" s="1"/>
  <c r="I1530" i="3"/>
  <c r="J1530" i="3" s="1"/>
  <c r="I1457" i="3"/>
  <c r="J1457" i="3" s="1"/>
  <c r="I1306" i="3"/>
  <c r="J1306" i="3" s="1"/>
  <c r="I1162" i="3"/>
  <c r="J1162" i="3" s="1"/>
  <c r="I798" i="3"/>
  <c r="J798" i="3" s="1"/>
  <c r="I759" i="3"/>
  <c r="J759" i="3" s="1"/>
  <c r="I715" i="3"/>
  <c r="J715" i="3" s="1"/>
  <c r="I671" i="3"/>
  <c r="J671" i="3" s="1"/>
  <c r="I623" i="3"/>
  <c r="J623" i="3" s="1"/>
  <c r="I578" i="3"/>
  <c r="J578" i="3" s="1"/>
  <c r="I547" i="3"/>
  <c r="J547" i="3" s="1"/>
  <c r="I463" i="3"/>
  <c r="J463" i="3" s="1"/>
  <c r="I421" i="3"/>
  <c r="J421" i="3" s="1"/>
  <c r="I364" i="3"/>
  <c r="J364" i="3" s="1"/>
  <c r="I322" i="3"/>
  <c r="J322" i="3" s="1"/>
  <c r="I283" i="3"/>
  <c r="J283" i="3" s="1"/>
  <c r="I251" i="3"/>
  <c r="J251" i="3" s="1"/>
  <c r="I199" i="3"/>
  <c r="J199" i="3" s="1"/>
  <c r="I158" i="3"/>
  <c r="J158" i="3" s="1"/>
  <c r="I126" i="3"/>
  <c r="J126" i="3" s="1"/>
  <c r="I79" i="3"/>
  <c r="J79" i="3" s="1"/>
  <c r="I34" i="3"/>
  <c r="J34" i="3" s="1"/>
  <c r="I714" i="3"/>
  <c r="J714" i="3" s="1"/>
  <c r="I670" i="3"/>
  <c r="J670" i="3" s="1"/>
  <c r="I622" i="3"/>
  <c r="J622" i="3" s="1"/>
  <c r="I577" i="3"/>
  <c r="J577" i="3" s="1"/>
  <c r="I546" i="3"/>
  <c r="J546" i="3" s="1"/>
  <c r="I462" i="3"/>
  <c r="J462" i="3" s="1"/>
  <c r="I420" i="3"/>
  <c r="J420" i="3" s="1"/>
  <c r="I363" i="3"/>
  <c r="J363" i="3" s="1"/>
  <c r="I321" i="3"/>
  <c r="J321" i="3" s="1"/>
  <c r="I282" i="3"/>
  <c r="J282" i="3" s="1"/>
  <c r="I250" i="3"/>
  <c r="J250" i="3" s="1"/>
  <c r="I198" i="3"/>
  <c r="J198" i="3" s="1"/>
  <c r="I197" i="3"/>
  <c r="J197" i="3" s="1"/>
  <c r="I157" i="3"/>
  <c r="J157" i="3" s="1"/>
  <c r="I125" i="3"/>
  <c r="J125" i="3" s="1"/>
  <c r="I78" i="3"/>
  <c r="J78" i="3" s="1"/>
  <c r="I33" i="3"/>
  <c r="J33" i="3" s="1"/>
  <c r="I1553" i="3"/>
  <c r="J1553" i="3" s="1"/>
  <c r="I1488" i="3"/>
  <c r="J1488" i="3" s="1"/>
  <c r="I1384" i="3"/>
  <c r="J1384" i="3" s="1"/>
  <c r="I1309" i="3"/>
  <c r="J1309" i="3" s="1"/>
  <c r="I1469" i="3"/>
  <c r="J1469" i="3" s="1"/>
  <c r="I1441" i="3"/>
  <c r="J1441" i="3" s="1"/>
  <c r="I1414" i="3"/>
  <c r="J1414" i="3" s="1"/>
  <c r="I1392" i="3"/>
  <c r="J1392" i="3" s="1"/>
  <c r="I1359" i="3"/>
  <c r="J1359" i="3" s="1"/>
  <c r="I1339" i="3"/>
  <c r="J1339" i="3" s="1"/>
  <c r="I1318" i="3"/>
  <c r="J1318" i="3" s="1"/>
  <c r="I1278" i="3"/>
  <c r="J1278" i="3" s="1"/>
  <c r="I1261" i="3"/>
  <c r="J1261" i="3" s="1"/>
  <c r="I1239" i="3"/>
  <c r="J1239" i="3" s="1"/>
  <c r="I1215" i="3"/>
  <c r="J1215" i="3" s="1"/>
  <c r="I1196" i="3"/>
  <c r="J1196" i="3" s="1"/>
  <c r="I1174" i="3"/>
  <c r="J1174" i="3" s="1"/>
  <c r="I1871" i="3"/>
  <c r="J1871" i="3" s="1"/>
  <c r="I1853" i="3"/>
  <c r="J1853" i="3" s="1"/>
  <c r="I1825" i="3"/>
  <c r="J1825" i="3" s="1"/>
  <c r="I1813" i="3"/>
  <c r="J1813" i="3" s="1"/>
  <c r="I1796" i="3"/>
  <c r="J1796" i="3" s="1"/>
  <c r="I1779" i="3"/>
  <c r="J1779" i="3" s="1"/>
  <c r="I1769" i="3"/>
  <c r="J1769" i="3" s="1"/>
  <c r="I1754" i="3"/>
  <c r="J1754" i="3" s="1"/>
  <c r="I1729" i="3"/>
  <c r="J1729" i="3" s="1"/>
  <c r="I1710" i="3"/>
  <c r="J1710" i="3" s="1"/>
  <c r="I1695" i="3"/>
  <c r="J1695" i="3" s="1"/>
  <c r="I1659" i="3"/>
  <c r="J1659" i="3" s="1"/>
  <c r="I1642" i="3"/>
  <c r="J1642" i="3" s="1"/>
  <c r="I1621" i="3"/>
  <c r="J1621" i="3" s="1"/>
  <c r="I1579" i="3"/>
  <c r="J1579" i="3" s="1"/>
  <c r="I1561" i="3"/>
  <c r="J1561" i="3" s="1"/>
  <c r="I1537" i="3"/>
  <c r="J1537" i="3" s="1"/>
  <c r="I1513" i="3"/>
  <c r="J1513" i="3" s="1"/>
  <c r="I1498" i="3"/>
  <c r="J1498" i="3" s="1"/>
  <c r="I1468" i="3"/>
  <c r="J1468" i="3" s="1"/>
  <c r="I1440" i="3"/>
  <c r="J1440" i="3" s="1"/>
  <c r="I1413" i="3"/>
  <c r="J1413" i="3" s="1"/>
  <c r="I1391" i="3"/>
  <c r="J1391" i="3" s="1"/>
  <c r="I1358" i="3"/>
  <c r="J1358" i="3" s="1"/>
  <c r="I1338" i="3"/>
  <c r="J1338" i="3" s="1"/>
  <c r="I1317" i="3"/>
  <c r="J1317" i="3" s="1"/>
  <c r="I1277" i="3"/>
  <c r="J1277" i="3" s="1"/>
  <c r="I1260" i="3"/>
  <c r="J1260" i="3" s="1"/>
  <c r="I1238" i="3"/>
  <c r="J1238" i="3" s="1"/>
  <c r="I1214" i="3"/>
  <c r="J1214" i="3" s="1"/>
  <c r="I1195" i="3"/>
  <c r="J1195" i="3" s="1"/>
  <c r="I1173" i="3"/>
  <c r="J1173" i="3" s="1"/>
  <c r="I1152" i="3"/>
  <c r="J1152" i="3" s="1"/>
  <c r="I1120" i="3"/>
  <c r="J1120" i="3" s="1"/>
  <c r="I1096" i="3"/>
  <c r="J1096" i="3" s="1"/>
  <c r="I1068" i="3"/>
  <c r="J1068" i="3" s="1"/>
  <c r="I1003" i="3"/>
  <c r="J1003" i="3" s="1"/>
  <c r="I879" i="3"/>
  <c r="J879" i="3" s="1"/>
  <c r="I784" i="3"/>
  <c r="J784" i="3" s="1"/>
  <c r="I653" i="3"/>
  <c r="J653" i="3" s="1"/>
  <c r="I524" i="3"/>
  <c r="J524" i="3" s="1"/>
  <c r="I348" i="3"/>
  <c r="J348" i="3" s="1"/>
  <c r="I235" i="3"/>
  <c r="J235" i="3" s="1"/>
  <c r="I112" i="3"/>
  <c r="J112" i="3" s="1"/>
  <c r="I1784" i="3"/>
  <c r="J1784" i="3" s="1"/>
  <c r="I925" i="3"/>
  <c r="J925" i="3" s="1"/>
  <c r="I860" i="3"/>
  <c r="J860" i="3" s="1"/>
  <c r="I1576" i="3"/>
  <c r="J1576" i="3" s="1"/>
  <c r="I1437" i="3"/>
  <c r="J1437" i="3" s="1"/>
  <c r="I1356" i="3"/>
  <c r="J1356" i="3" s="1"/>
  <c r="I1210" i="3"/>
  <c r="J1210" i="3" s="1"/>
  <c r="I1146" i="3"/>
  <c r="J1146" i="3" s="1"/>
  <c r="I1063" i="3"/>
  <c r="J1063" i="3" s="1"/>
  <c r="I952" i="3"/>
  <c r="J952" i="3" s="1"/>
  <c r="I849" i="3"/>
  <c r="J849" i="3" s="1"/>
  <c r="I747" i="3"/>
  <c r="J747" i="3" s="1"/>
  <c r="I610" i="3"/>
  <c r="J610" i="3" s="1"/>
  <c r="I450" i="3"/>
  <c r="J450" i="3" s="1"/>
  <c r="I308" i="3"/>
  <c r="J308" i="3" s="1"/>
  <c r="I187" i="3"/>
  <c r="J187" i="3" s="1"/>
  <c r="I1656" i="3"/>
  <c r="J1656" i="3" s="1"/>
  <c r="I1436" i="3"/>
  <c r="J1436" i="3" s="1"/>
  <c r="I1355" i="3"/>
  <c r="J1355" i="3" s="1"/>
  <c r="I1209" i="3"/>
  <c r="J1209" i="3" s="1"/>
  <c r="I1145" i="3"/>
  <c r="J1145" i="3" s="1"/>
  <c r="I219" i="3"/>
  <c r="J219" i="3" s="1"/>
  <c r="I190" i="3"/>
  <c r="J190" i="3" s="1"/>
  <c r="I111" i="3"/>
  <c r="J111" i="3" s="1"/>
  <c r="I1477" i="3"/>
  <c r="J1477" i="3" s="1"/>
  <c r="I1192" i="3"/>
  <c r="J1192" i="3" s="1"/>
  <c r="I1110" i="3"/>
  <c r="J1110" i="3" s="1"/>
  <c r="I691" i="3"/>
  <c r="J691" i="3" s="1"/>
  <c r="I146" i="3"/>
  <c r="J146" i="3" s="1"/>
  <c r="I737" i="3"/>
  <c r="J737" i="3" s="1"/>
  <c r="I179" i="3"/>
  <c r="J179" i="3" s="1"/>
  <c r="I797" i="3"/>
  <c r="J797" i="3" s="1"/>
  <c r="I758" i="3"/>
  <c r="J758" i="3" s="1"/>
  <c r="I713" i="3"/>
  <c r="J713" i="3" s="1"/>
  <c r="I669" i="3"/>
  <c r="J669" i="3" s="1"/>
  <c r="I621" i="3"/>
  <c r="J621" i="3" s="1"/>
  <c r="I576" i="3"/>
  <c r="J576" i="3" s="1"/>
  <c r="I545" i="3"/>
  <c r="J545" i="3" s="1"/>
  <c r="I461" i="3"/>
  <c r="J461" i="3" s="1"/>
  <c r="I419" i="3"/>
  <c r="J419" i="3" s="1"/>
  <c r="I362" i="3"/>
  <c r="J362" i="3" s="1"/>
  <c r="I320" i="3"/>
  <c r="J320" i="3" s="1"/>
  <c r="I281" i="3"/>
  <c r="J281" i="3" s="1"/>
  <c r="I1512" i="3"/>
  <c r="J1512" i="3" s="1"/>
  <c r="I1497" i="3"/>
  <c r="J1497" i="3" s="1"/>
  <c r="I1467" i="3"/>
  <c r="J1467" i="3" s="1"/>
  <c r="I1439" i="3"/>
  <c r="J1439" i="3" s="1"/>
  <c r="I1412" i="3"/>
  <c r="J1412" i="3" s="1"/>
  <c r="I1390" i="3"/>
  <c r="J1390" i="3" s="1"/>
  <c r="I1357" i="3"/>
  <c r="J1357" i="3" s="1"/>
  <c r="I1337" i="3"/>
  <c r="J1337" i="3" s="1"/>
  <c r="I1316" i="3"/>
  <c r="J1316" i="3" s="1"/>
  <c r="I1276" i="3"/>
  <c r="J1276" i="3" s="1"/>
  <c r="I1259" i="3"/>
  <c r="J1259" i="3" s="1"/>
  <c r="I1237" i="3"/>
  <c r="J1237" i="3" s="1"/>
  <c r="I1213" i="3"/>
  <c r="J1213" i="3" s="1"/>
  <c r="I1036" i="3"/>
  <c r="J1036" i="3" s="1"/>
  <c r="I979" i="3"/>
  <c r="J979" i="3" s="1"/>
  <c r="I978" i="3"/>
  <c r="J978" i="3" s="1"/>
  <c r="I410" i="3"/>
  <c r="J410" i="3" s="1"/>
  <c r="I485" i="3"/>
  <c r="J485" i="3" s="1"/>
  <c r="I1762" i="3"/>
  <c r="J1762" i="3" s="1"/>
  <c r="I1635" i="3"/>
  <c r="J1635" i="3" s="1"/>
  <c r="I1476" i="3"/>
  <c r="J1476" i="3" s="1"/>
  <c r="I1185" i="3"/>
  <c r="J1185" i="3" s="1"/>
  <c r="I814" i="3"/>
  <c r="J814" i="3" s="1"/>
  <c r="I1880" i="3"/>
  <c r="J1880" i="3" s="1"/>
  <c r="I1668" i="3"/>
  <c r="J1668" i="3" s="1"/>
  <c r="I1368" i="3"/>
  <c r="J1368" i="3" s="1"/>
  <c r="I1081" i="3"/>
  <c r="J1081" i="3" s="1"/>
  <c r="I644" i="3"/>
  <c r="J644" i="3" s="1"/>
  <c r="I643" i="3"/>
  <c r="J643" i="3" s="1"/>
  <c r="I101" i="3"/>
  <c r="J101" i="3" s="1"/>
  <c r="I100" i="3"/>
  <c r="J100" i="3" s="1"/>
  <c r="I60" i="3"/>
  <c r="J60" i="3" s="1"/>
  <c r="I848" i="3"/>
  <c r="J848" i="3" s="1"/>
  <c r="I746" i="3"/>
  <c r="J746" i="3" s="1"/>
  <c r="I609" i="3"/>
  <c r="J609" i="3" s="1"/>
  <c r="I449" i="3"/>
  <c r="J449" i="3" s="1"/>
  <c r="I712" i="3"/>
  <c r="J712" i="3" s="1"/>
  <c r="I1349" i="3"/>
  <c r="J1349" i="3" s="1"/>
  <c r="I1651" i="3"/>
  <c r="J1651" i="3" s="1"/>
  <c r="I1650" i="3"/>
  <c r="J1650" i="3" s="1"/>
  <c r="I1348" i="3"/>
  <c r="J1348" i="3" s="1"/>
  <c r="I1055" i="3"/>
  <c r="J1055" i="3" s="1"/>
  <c r="I917" i="3"/>
  <c r="J917" i="3" s="1"/>
  <c r="I859" i="3"/>
  <c r="J859" i="3" s="1"/>
  <c r="I601" i="3"/>
  <c r="J601" i="3" s="1"/>
  <c r="I110" i="3"/>
  <c r="J110" i="3" s="1"/>
  <c r="I71" i="3"/>
  <c r="I19" i="3"/>
  <c r="I1483" i="3"/>
  <c r="J1483" i="3" s="1"/>
  <c r="I1223" i="3"/>
  <c r="J1223" i="3" s="1"/>
  <c r="I924" i="3"/>
  <c r="J924" i="3" s="1"/>
  <c r="I826" i="3"/>
  <c r="J826" i="3" s="1"/>
  <c r="I796" i="3"/>
  <c r="J796" i="3" s="1"/>
  <c r="I757" i="3"/>
  <c r="J757" i="3" s="1"/>
  <c r="I711" i="3"/>
  <c r="J711" i="3" s="1"/>
  <c r="I668" i="3"/>
  <c r="J668" i="3" s="1"/>
  <c r="I620" i="3"/>
  <c r="J620" i="3" s="1"/>
  <c r="I575" i="3"/>
  <c r="J575" i="3" s="1"/>
  <c r="I544" i="3"/>
  <c r="J544" i="3" s="1"/>
  <c r="I543" i="3"/>
  <c r="J543" i="3" s="1"/>
  <c r="I484" i="3"/>
  <c r="J484" i="3" s="1"/>
  <c r="I460" i="3"/>
  <c r="J460" i="3" s="1"/>
  <c r="I418" i="3"/>
  <c r="J418" i="3" s="1"/>
  <c r="I361" i="3"/>
  <c r="J361" i="3" s="1"/>
  <c r="I319" i="3"/>
  <c r="J319" i="3" s="1"/>
  <c r="I280" i="3"/>
  <c r="J280" i="3" s="1"/>
  <c r="I249" i="3"/>
  <c r="J249" i="3" s="1"/>
  <c r="I196" i="3"/>
  <c r="J196" i="3" s="1"/>
  <c r="I156" i="3"/>
  <c r="J156" i="3" s="1"/>
  <c r="I124" i="3"/>
  <c r="J124" i="3" s="1"/>
  <c r="I77" i="3"/>
  <c r="J77" i="3" s="1"/>
  <c r="I32" i="3"/>
  <c r="J32" i="3" s="1"/>
  <c r="I795" i="3"/>
  <c r="J795" i="3" s="1"/>
  <c r="I756" i="3"/>
  <c r="J756" i="3" s="1"/>
  <c r="I710" i="3"/>
  <c r="J710" i="3" s="1"/>
  <c r="I667" i="3"/>
  <c r="J667" i="3" s="1"/>
  <c r="I619" i="3"/>
  <c r="J619" i="3" s="1"/>
  <c r="I574" i="3"/>
  <c r="J574" i="3" s="1"/>
  <c r="I513" i="3"/>
  <c r="J513" i="3" s="1"/>
  <c r="I248" i="3"/>
  <c r="J248" i="3" s="1"/>
  <c r="I195" i="3"/>
  <c r="J195" i="3" s="1"/>
  <c r="I155" i="3"/>
  <c r="J155" i="3" s="1"/>
  <c r="I123" i="3"/>
  <c r="J123" i="3" s="1"/>
  <c r="I76" i="3"/>
  <c r="J76" i="3" s="1"/>
  <c r="I31" i="3"/>
  <c r="J31" i="3" s="1"/>
  <c r="I1487" i="3"/>
  <c r="J1487" i="3" s="1"/>
  <c r="I781" i="3"/>
  <c r="J781" i="3" s="1"/>
  <c r="I407" i="3"/>
  <c r="J407" i="3" s="1"/>
  <c r="I709" i="3"/>
  <c r="J709" i="3" s="1"/>
  <c r="I536" i="3"/>
  <c r="J536" i="3" s="1"/>
  <c r="I1786" i="3"/>
  <c r="J1786" i="3" s="1"/>
  <c r="I1521" i="3"/>
  <c r="J1521" i="3" s="1"/>
  <c r="I535" i="3"/>
  <c r="J535" i="3" s="1"/>
  <c r="I302" i="3"/>
  <c r="J302" i="3" s="1"/>
  <c r="I1039" i="3"/>
  <c r="J1039" i="3" s="1"/>
  <c r="I943" i="3"/>
  <c r="J943" i="3" s="1"/>
  <c r="I441" i="3"/>
  <c r="J441" i="3" s="1"/>
  <c r="I279" i="3"/>
  <c r="J279" i="3" s="1"/>
  <c r="I247" i="3"/>
  <c r="J247" i="3" s="1"/>
  <c r="I194" i="3"/>
  <c r="J194" i="3" s="1"/>
  <c r="I1506" i="3"/>
  <c r="J1506" i="3" s="1"/>
  <c r="I1548" i="3"/>
  <c r="J1548" i="3" s="1"/>
  <c r="I1249" i="3"/>
  <c r="J1249" i="3" s="1"/>
  <c r="I1803" i="3"/>
  <c r="J1803" i="3" s="1"/>
  <c r="I1547" i="3"/>
  <c r="J1547" i="3" s="1"/>
  <c r="I1248" i="3"/>
  <c r="J1248" i="3" s="1"/>
  <c r="I1012" i="3"/>
  <c r="J1012" i="3" s="1"/>
  <c r="I1011" i="3"/>
  <c r="J1011" i="3" s="1"/>
  <c r="I951" i="3"/>
  <c r="J951" i="3" s="1"/>
  <c r="I950" i="3"/>
  <c r="J950" i="3" s="1"/>
  <c r="I923" i="3"/>
  <c r="J923" i="3" s="1"/>
  <c r="I915" i="3"/>
  <c r="J915" i="3" s="1"/>
  <c r="I914" i="3"/>
  <c r="J914" i="3" s="1"/>
  <c r="I910" i="3"/>
  <c r="J910" i="3" s="1"/>
  <c r="I886" i="3"/>
  <c r="J886" i="3" s="1"/>
  <c r="I885" i="3"/>
  <c r="J885" i="3" s="1"/>
  <c r="I855" i="3"/>
  <c r="J855" i="3" s="1"/>
  <c r="I854" i="3"/>
  <c r="J854" i="3" s="1"/>
  <c r="I752" i="3"/>
  <c r="J752" i="3" s="1"/>
  <c r="I751" i="3"/>
  <c r="J751" i="3" s="1"/>
  <c r="I705" i="3"/>
  <c r="J705" i="3" s="1"/>
  <c r="I704" i="3"/>
  <c r="J704" i="3" s="1"/>
  <c r="I703" i="3"/>
  <c r="J703" i="3" s="1"/>
  <c r="I702" i="3"/>
  <c r="J702" i="3" s="1"/>
  <c r="I663" i="3"/>
  <c r="J663" i="3" s="1"/>
  <c r="I662" i="3"/>
  <c r="J662" i="3" s="1"/>
  <c r="I661" i="3"/>
  <c r="J661" i="3" s="1"/>
  <c r="I571" i="3"/>
  <c r="J571" i="3" s="1"/>
  <c r="I570" i="3"/>
  <c r="J570" i="3" s="1"/>
  <c r="I523" i="3"/>
  <c r="J523" i="3" s="1"/>
  <c r="I347" i="3"/>
  <c r="J347" i="3" s="1"/>
  <c r="I234" i="3"/>
  <c r="J234" i="3" s="1"/>
  <c r="I109" i="3"/>
  <c r="J109" i="3" s="1"/>
  <c r="I1611" i="3"/>
  <c r="J1611" i="3" s="1"/>
  <c r="I1461" i="3"/>
  <c r="J1461" i="3" s="1"/>
  <c r="I1367" i="3"/>
  <c r="J1367" i="3" s="1"/>
  <c r="I1080" i="3"/>
  <c r="J1080" i="3" s="1"/>
  <c r="I1684" i="3"/>
  <c r="J1684" i="3" s="1"/>
  <c r="I1529" i="3"/>
  <c r="J1529" i="3" s="1"/>
  <c r="I1383" i="3"/>
  <c r="J1383" i="3" s="1"/>
  <c r="I1089" i="3"/>
  <c r="J1089" i="3" s="1"/>
  <c r="I1595" i="3"/>
  <c r="J1595" i="3" s="1"/>
  <c r="I1293" i="3"/>
  <c r="J1293" i="3" s="1"/>
  <c r="I985" i="3"/>
  <c r="J985" i="3" s="1"/>
  <c r="I1268" i="3"/>
  <c r="J1268" i="3" s="1"/>
  <c r="I942" i="3"/>
  <c r="J942" i="3" s="1"/>
  <c r="I406" i="3"/>
  <c r="J406" i="3" s="1"/>
  <c r="I1184" i="3"/>
  <c r="J1184" i="3" s="1"/>
  <c r="I1109" i="3"/>
  <c r="J1109" i="3" s="1"/>
  <c r="I690" i="3"/>
  <c r="J690" i="3" s="1"/>
  <c r="I355" i="3"/>
  <c r="J355" i="3" s="1"/>
  <c r="I154" i="3"/>
  <c r="J154" i="3" s="1"/>
  <c r="I99" i="3"/>
  <c r="J99" i="3" s="1"/>
  <c r="I1835" i="3"/>
  <c r="J1835" i="3" s="1"/>
  <c r="I1594" i="3"/>
  <c r="J1594" i="3" s="1"/>
  <c r="I1286" i="3"/>
  <c r="J1286" i="3" s="1"/>
  <c r="I1593" i="3"/>
  <c r="J1593" i="3" s="1"/>
  <c r="I1285" i="3"/>
  <c r="J1285" i="3" s="1"/>
  <c r="I1899" i="3"/>
  <c r="J1899" i="3" s="1"/>
  <c r="I1802" i="3"/>
  <c r="J1802" i="3" s="1"/>
  <c r="I1546" i="3"/>
  <c r="J1546" i="3" s="1"/>
  <c r="I1247" i="3"/>
  <c r="J1247" i="3" s="1"/>
  <c r="I909" i="3"/>
  <c r="J909" i="3" s="1"/>
  <c r="I417" i="3"/>
  <c r="J417" i="3" s="1"/>
  <c r="I390" i="3"/>
  <c r="J390" i="3" s="1"/>
  <c r="I278" i="3"/>
  <c r="J278" i="3" s="1"/>
  <c r="I1002" i="3"/>
  <c r="J1002" i="3" s="1"/>
  <c r="I1545" i="3"/>
  <c r="J1545" i="3" s="1"/>
  <c r="I1246" i="3"/>
  <c r="J1246" i="3" s="1"/>
  <c r="I1717" i="3"/>
  <c r="J1717" i="3" s="1"/>
  <c r="I1422" i="3"/>
  <c r="J1422" i="3" s="1"/>
  <c r="I1133" i="3"/>
  <c r="J1133" i="3" s="1"/>
  <c r="I642" i="3"/>
  <c r="J642" i="3" s="1"/>
  <c r="I1818" i="3"/>
  <c r="J1818" i="3" s="1"/>
  <c r="I1570" i="3"/>
  <c r="J1570" i="3" s="1"/>
  <c r="I1736" i="3"/>
  <c r="J1736" i="3" s="1"/>
  <c r="I1449" i="3"/>
  <c r="J1449" i="3" s="1"/>
  <c r="I1801" i="3"/>
  <c r="J1801" i="3" s="1"/>
  <c r="I1544" i="3"/>
  <c r="J1544" i="3" s="1"/>
  <c r="I1245" i="3"/>
  <c r="J1245" i="3" s="1"/>
  <c r="I1132" i="3"/>
  <c r="J1132" i="3" s="1"/>
  <c r="I736" i="3"/>
  <c r="J736" i="3" s="1"/>
  <c r="I185" i="3"/>
  <c r="J185" i="3" s="1"/>
  <c r="I1824" i="3"/>
  <c r="J1824" i="3" s="1"/>
  <c r="I1778" i="3"/>
  <c r="J1778" i="3" s="1"/>
  <c r="I1727" i="3"/>
  <c r="J1727" i="3" s="1"/>
  <c r="I1658" i="3"/>
  <c r="J1658" i="3" s="1"/>
  <c r="I1577" i="3"/>
  <c r="J1577" i="3" s="1"/>
  <c r="I1510" i="3"/>
  <c r="J1510" i="3" s="1"/>
  <c r="I1435" i="3"/>
  <c r="J1435" i="3" s="1"/>
  <c r="I389" i="3"/>
  <c r="J389" i="3" s="1"/>
  <c r="I1705" i="3"/>
  <c r="J1705" i="3" s="1"/>
  <c r="I1702" i="3"/>
  <c r="J1702" i="3" s="1"/>
  <c r="I1399" i="3"/>
  <c r="J1399" i="3" s="1"/>
  <c r="I1108" i="3"/>
  <c r="J1108" i="3" s="1"/>
  <c r="I689" i="3"/>
  <c r="J689" i="3" s="1"/>
  <c r="I1292" i="3"/>
  <c r="J1292" i="3" s="1"/>
  <c r="I984" i="3"/>
  <c r="J984" i="3" s="1"/>
  <c r="I983" i="3"/>
  <c r="J983" i="3" s="1"/>
  <c r="I512" i="3"/>
  <c r="J512" i="3" s="1"/>
  <c r="I511" i="3"/>
  <c r="J511" i="3" s="1"/>
  <c r="I510" i="3"/>
  <c r="J510" i="3" s="1"/>
  <c r="I483" i="3"/>
  <c r="J483" i="3" s="1"/>
  <c r="I853" i="3"/>
  <c r="J853" i="3" s="1"/>
  <c r="I755" i="3"/>
  <c r="J755" i="3" s="1"/>
  <c r="I708" i="3"/>
  <c r="J708" i="3" s="1"/>
  <c r="I666" i="3"/>
  <c r="J666" i="3" s="1"/>
  <c r="I388" i="3"/>
  <c r="J388" i="3" s="1"/>
  <c r="I387" i="3"/>
  <c r="J387" i="3" s="1"/>
  <c r="I386" i="3"/>
  <c r="J386" i="3" s="1"/>
  <c r="I385" i="3"/>
  <c r="J385" i="3" s="1"/>
  <c r="I384" i="3"/>
  <c r="J384" i="3" s="1"/>
  <c r="I383" i="3"/>
  <c r="J383" i="3" s="1"/>
  <c r="I218" i="3"/>
  <c r="J218" i="3" s="1"/>
  <c r="I1847" i="3"/>
  <c r="J1847" i="3" s="1"/>
  <c r="I1743" i="3"/>
  <c r="J1743" i="3" s="1"/>
  <c r="I1605" i="3"/>
  <c r="J1605" i="3" s="1"/>
  <c r="I1456" i="3"/>
  <c r="J1456" i="3" s="1"/>
  <c r="I1637" i="3"/>
  <c r="J1637" i="3" s="1"/>
  <c r="I1552" i="3"/>
  <c r="J1552" i="3" s="1"/>
  <c r="I1486" i="3"/>
  <c r="J1486" i="3" s="1"/>
  <c r="I1405" i="3"/>
  <c r="J1405" i="3" s="1"/>
  <c r="I1331" i="3"/>
  <c r="J1331" i="3" s="1"/>
  <c r="I1253" i="3"/>
  <c r="J1253" i="3" s="1"/>
  <c r="I1191" i="3"/>
  <c r="J1191" i="3" s="1"/>
  <c r="I1115" i="3"/>
  <c r="J1115" i="3" s="1"/>
  <c r="I1035" i="3"/>
  <c r="J1035" i="3" s="1"/>
  <c r="I916" i="3"/>
  <c r="J916" i="3" s="1"/>
  <c r="I820" i="3"/>
  <c r="J820" i="3" s="1"/>
  <c r="I701" i="3"/>
  <c r="J701" i="3" s="1"/>
  <c r="I569" i="3"/>
  <c r="J569" i="3" s="1"/>
  <c r="I405" i="3"/>
  <c r="J405" i="3" s="1"/>
  <c r="I272" i="3"/>
  <c r="J272" i="3" s="1"/>
  <c r="I148" i="3"/>
  <c r="J148" i="3" s="1"/>
  <c r="I145" i="3"/>
  <c r="J145" i="3" s="1"/>
  <c r="I1861" i="3"/>
  <c r="J1861" i="3" s="1"/>
  <c r="I1631" i="3"/>
  <c r="J1631" i="3" s="1"/>
  <c r="I1326" i="3"/>
  <c r="J1326" i="3" s="1"/>
  <c r="I1034" i="3"/>
  <c r="J1034" i="3" s="1"/>
  <c r="I817" i="3"/>
  <c r="J817" i="3" s="1"/>
  <c r="I542" i="3"/>
  <c r="J542" i="3" s="1"/>
  <c r="I459" i="3"/>
  <c r="J459" i="3" s="1"/>
  <c r="I416" i="3"/>
  <c r="J416" i="3" s="1"/>
  <c r="I360" i="3"/>
  <c r="J360" i="3" s="1"/>
  <c r="I318" i="3"/>
  <c r="J318" i="3" s="1"/>
  <c r="I277" i="3"/>
  <c r="J277" i="3" s="1"/>
  <c r="I246" i="3"/>
  <c r="J246" i="3" s="1"/>
  <c r="I193" i="3"/>
  <c r="J193" i="3" s="1"/>
  <c r="I153" i="3"/>
  <c r="J153" i="3" s="1"/>
  <c r="I122" i="3"/>
  <c r="J122" i="3" s="1"/>
  <c r="I75" i="3"/>
  <c r="J75" i="3" s="1"/>
  <c r="I30" i="3"/>
  <c r="J30" i="3" s="1"/>
  <c r="I1857" i="3"/>
  <c r="J1857" i="3" s="1"/>
  <c r="I458" i="3"/>
  <c r="J458" i="3" s="1"/>
  <c r="I415" i="3"/>
  <c r="J415" i="3" s="1"/>
  <c r="I359" i="3"/>
  <c r="J359" i="3" s="1"/>
  <c r="I317" i="3"/>
  <c r="J317" i="3" s="1"/>
  <c r="I276" i="3"/>
  <c r="J276" i="3" s="1"/>
  <c r="I245" i="3"/>
  <c r="J245" i="3" s="1"/>
  <c r="I192" i="3"/>
  <c r="J192" i="3" s="1"/>
  <c r="I152" i="3"/>
  <c r="J152" i="3" s="1"/>
  <c r="I121" i="3"/>
  <c r="J121" i="3" s="1"/>
  <c r="I74" i="3"/>
  <c r="J74" i="3" s="1"/>
  <c r="I29" i="3"/>
  <c r="J29" i="3" s="1"/>
  <c r="I18" i="3"/>
  <c r="J18" i="3" s="1"/>
  <c r="I908" i="3"/>
  <c r="J908" i="3" s="1"/>
  <c r="I382" i="3"/>
  <c r="J382" i="3" s="1"/>
  <c r="I1774" i="3"/>
  <c r="J1774" i="3" s="1"/>
  <c r="I1505" i="3"/>
  <c r="J1505" i="3" s="1"/>
  <c r="I1667" i="3"/>
  <c r="J1667" i="3" s="1"/>
  <c r="I1366" i="3"/>
  <c r="J1366" i="3" s="1"/>
  <c r="I1095" i="3"/>
  <c r="J1095" i="3" s="1"/>
  <c r="I1067" i="3"/>
  <c r="J1067" i="3" s="1"/>
  <c r="I1042" i="3"/>
  <c r="J1042" i="3" s="1"/>
  <c r="I1016" i="3"/>
  <c r="J1016" i="3" s="1"/>
  <c r="I961" i="3"/>
  <c r="J961" i="3" s="1"/>
  <c r="I922" i="3"/>
  <c r="J922" i="3" s="1"/>
  <c r="I892" i="3"/>
  <c r="J892" i="3" s="1"/>
  <c r="I858" i="3"/>
  <c r="J858" i="3" s="1"/>
  <c r="I825" i="3"/>
  <c r="J825" i="3" s="1"/>
  <c r="I794" i="3"/>
  <c r="J794" i="3" s="1"/>
  <c r="I754" i="3"/>
  <c r="J754" i="3" s="1"/>
  <c r="I707" i="3"/>
  <c r="J707" i="3" s="1"/>
  <c r="I665" i="3"/>
  <c r="J665" i="3" s="1"/>
  <c r="I618" i="3"/>
  <c r="J618" i="3" s="1"/>
  <c r="I573" i="3"/>
  <c r="J573" i="3" s="1"/>
  <c r="I541" i="3"/>
  <c r="J541" i="3" s="1"/>
  <c r="I457" i="3"/>
  <c r="J457" i="3" s="1"/>
  <c r="I414" i="3"/>
  <c r="J414" i="3" s="1"/>
  <c r="I358" i="3"/>
  <c r="J358" i="3" s="1"/>
  <c r="I572" i="3"/>
  <c r="J572" i="3" s="1"/>
  <c r="I540" i="3"/>
  <c r="J540" i="3" s="1"/>
  <c r="I456" i="3"/>
  <c r="J456" i="3" s="1"/>
  <c r="I413" i="3"/>
  <c r="J413" i="3" s="1"/>
  <c r="I357" i="3"/>
  <c r="J357" i="3" s="1"/>
  <c r="I316" i="3"/>
  <c r="J316" i="3" s="1"/>
  <c r="I275" i="3"/>
  <c r="J275" i="3" s="1"/>
  <c r="I244" i="3"/>
  <c r="J244" i="3" s="1"/>
  <c r="I191" i="3"/>
  <c r="J191" i="3" s="1"/>
  <c r="I151" i="3"/>
  <c r="J151" i="3" s="1"/>
  <c r="I120" i="3"/>
  <c r="J120" i="3" s="1"/>
  <c r="I73" i="3"/>
  <c r="J73" i="3" s="1"/>
  <c r="I28" i="3"/>
  <c r="J28" i="3" s="1"/>
  <c r="I1701" i="3"/>
  <c r="J1701" i="3" s="1"/>
  <c r="I1402" i="3"/>
  <c r="J1402" i="3" s="1"/>
  <c r="I1190" i="3"/>
  <c r="J1190" i="3" s="1"/>
  <c r="I1114" i="3"/>
  <c r="J1114" i="3" s="1"/>
  <c r="I819" i="3"/>
  <c r="J819" i="3" s="1"/>
  <c r="I178" i="3"/>
  <c r="J178" i="3" s="1"/>
  <c r="I813" i="3"/>
  <c r="J813" i="3" s="1"/>
  <c r="I534" i="3"/>
  <c r="J534" i="3" s="1"/>
  <c r="I400" i="3"/>
  <c r="J400" i="3" s="1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17" i="3"/>
  <c r="J17" i="3" s="1"/>
  <c r="I11" i="3"/>
  <c r="J11" i="3" s="1"/>
  <c r="I522" i="3"/>
  <c r="J522" i="3" s="1"/>
  <c r="I346" i="3"/>
  <c r="J346" i="3" s="1"/>
  <c r="I233" i="3"/>
  <c r="J233" i="3" s="1"/>
  <c r="I1849" i="3"/>
  <c r="J1849" i="3" s="1"/>
  <c r="I1792" i="3"/>
  <c r="J1792" i="3" s="1"/>
  <c r="I1746" i="3"/>
  <c r="J1746" i="3" s="1"/>
  <c r="I1683" i="3"/>
  <c r="J1683" i="3" s="1"/>
  <c r="I1620" i="3"/>
  <c r="J1620" i="3" s="1"/>
  <c r="I98" i="3"/>
  <c r="J98" i="3" s="1"/>
  <c r="I1119" i="3"/>
  <c r="J1119" i="3" s="1"/>
  <c r="I1094" i="3"/>
  <c r="J1094" i="3" s="1"/>
  <c r="I1735" i="3"/>
  <c r="J1735" i="3" s="1"/>
  <c r="I1448" i="3"/>
  <c r="J1448" i="3" s="1"/>
  <c r="I1649" i="3"/>
  <c r="J1649" i="3" s="1"/>
  <c r="I1569" i="3"/>
  <c r="J1569" i="3" s="1"/>
  <c r="I1267" i="3"/>
  <c r="J1267" i="3" s="1"/>
  <c r="I941" i="3"/>
  <c r="J941" i="3" s="1"/>
  <c r="I438" i="3"/>
  <c r="J438" i="3" s="1"/>
  <c r="I641" i="3"/>
  <c r="J641" i="3" s="1"/>
  <c r="I652" i="3"/>
  <c r="J652" i="3" s="1"/>
  <c r="I521" i="3"/>
  <c r="J521" i="3" s="1"/>
  <c r="I345" i="3"/>
  <c r="J345" i="3" s="1"/>
  <c r="I232" i="3"/>
  <c r="J232" i="3" s="1"/>
  <c r="I108" i="3"/>
  <c r="J108" i="3" s="1"/>
  <c r="I1592" i="3"/>
  <c r="J1592" i="3" s="1"/>
  <c r="I1291" i="3"/>
  <c r="J1291" i="3" s="1"/>
  <c r="I982" i="3"/>
  <c r="J982" i="3" s="1"/>
  <c r="I533" i="3"/>
  <c r="J533" i="3" s="1"/>
  <c r="I1834" i="3"/>
  <c r="J1834" i="3" s="1"/>
  <c r="I1591" i="3"/>
  <c r="J1591" i="3" s="1"/>
  <c r="I1290" i="3"/>
  <c r="J1290" i="3" s="1"/>
  <c r="I981" i="3"/>
  <c r="J981" i="3" s="1"/>
  <c r="I482" i="3"/>
  <c r="J482" i="3" s="1"/>
  <c r="I1833" i="3"/>
  <c r="J1833" i="3" s="1"/>
  <c r="I1590" i="3"/>
  <c r="J1590" i="3" s="1"/>
  <c r="I1289" i="3"/>
  <c r="J1289" i="3" s="1"/>
  <c r="I1447" i="3"/>
  <c r="J1447" i="3" s="1"/>
  <c r="I1860" i="3"/>
  <c r="J1860" i="3" s="1"/>
  <c r="I1630" i="3"/>
  <c r="J1630" i="3" s="1"/>
  <c r="I1325" i="3"/>
  <c r="J1325" i="3" s="1"/>
  <c r="I1032" i="3"/>
  <c r="J1032" i="3" s="1"/>
  <c r="I1859" i="3"/>
  <c r="J1859" i="3" s="1"/>
  <c r="I1629" i="3"/>
  <c r="J1629" i="3" s="1"/>
  <c r="I1324" i="3"/>
  <c r="J1324" i="3" s="1"/>
  <c r="I1031" i="3"/>
  <c r="J1031" i="3" s="1"/>
  <c r="I1015" i="3"/>
  <c r="J1015" i="3" s="1"/>
  <c r="I960" i="3"/>
  <c r="J960" i="3" s="1"/>
  <c r="I921" i="3"/>
  <c r="J921" i="3" s="1"/>
  <c r="I891" i="3"/>
  <c r="J891" i="3" s="1"/>
  <c r="I890" i="3"/>
  <c r="J890" i="3" s="1"/>
  <c r="I857" i="3"/>
  <c r="J857" i="3" s="1"/>
  <c r="I856" i="3"/>
  <c r="J856" i="3" s="1"/>
  <c r="I824" i="3"/>
  <c r="J824" i="3" s="1"/>
  <c r="I793" i="3"/>
  <c r="J793" i="3" s="1"/>
  <c r="I753" i="3"/>
  <c r="J753" i="3" s="1"/>
  <c r="I706" i="3"/>
  <c r="J706" i="3" s="1"/>
  <c r="I1347" i="3"/>
  <c r="J1347" i="3" s="1"/>
  <c r="I1054" i="3"/>
  <c r="J1054" i="3" s="1"/>
  <c r="I1832" i="3"/>
  <c r="J1832" i="3" s="1"/>
  <c r="I1589" i="3"/>
  <c r="J1589" i="3" s="1"/>
  <c r="I1831" i="3"/>
  <c r="J1831" i="3" s="1"/>
  <c r="I1588" i="3"/>
  <c r="J1588" i="3" s="1"/>
  <c r="I1846" i="3"/>
  <c r="J1846" i="3" s="1"/>
  <c r="I1742" i="3"/>
  <c r="J1742" i="3" s="1"/>
  <c r="I1587" i="3"/>
  <c r="J1587" i="3" s="1"/>
  <c r="I1288" i="3"/>
  <c r="J1288" i="3" s="1"/>
  <c r="I1830" i="3"/>
  <c r="J1830" i="3" s="1"/>
  <c r="I1586" i="3"/>
  <c r="J1586" i="3" s="1"/>
  <c r="I1287" i="3"/>
  <c r="J1287" i="3" s="1"/>
  <c r="I1014" i="3"/>
  <c r="J1014" i="3" s="1"/>
  <c r="I959" i="3"/>
  <c r="J959" i="3" s="1"/>
  <c r="I920" i="3"/>
  <c r="J920" i="3" s="1"/>
  <c r="I889" i="3"/>
  <c r="J889" i="3" s="1"/>
  <c r="I847" i="3"/>
  <c r="J847" i="3" s="1"/>
  <c r="I1904" i="3"/>
  <c r="J1904" i="3" s="1"/>
  <c r="I1845" i="3"/>
  <c r="J1845" i="3" s="1"/>
  <c r="I1789" i="3"/>
  <c r="J1789" i="3" s="1"/>
  <c r="I1680" i="3"/>
  <c r="J1680" i="3" s="1"/>
  <c r="I1520" i="3"/>
  <c r="J1520" i="3" s="1"/>
  <c r="I1230" i="3"/>
  <c r="J1230" i="3" s="1"/>
  <c r="I1482" i="3"/>
  <c r="J1482" i="3" s="1"/>
  <c r="I1868" i="3"/>
  <c r="J1868" i="3" s="1"/>
  <c r="I1716" i="3"/>
  <c r="J1716" i="3" s="1"/>
  <c r="I1421" i="3"/>
  <c r="J1421" i="3" s="1"/>
  <c r="I1131" i="3"/>
  <c r="J1131" i="3" s="1"/>
  <c r="I735" i="3"/>
  <c r="J735" i="3" s="1"/>
  <c r="I177" i="3"/>
  <c r="J177" i="3" s="1"/>
  <c r="I1420" i="3"/>
  <c r="J1420" i="3" s="1"/>
  <c r="I1858" i="3"/>
  <c r="J1858" i="3" s="1"/>
  <c r="I440" i="3"/>
  <c r="J440" i="3" s="1"/>
  <c r="I217" i="3"/>
  <c r="J217" i="3" s="1"/>
  <c r="I1745" i="3"/>
  <c r="J1745" i="3" s="1"/>
  <c r="I1682" i="3"/>
  <c r="J1682" i="3" s="1"/>
  <c r="I1610" i="3"/>
  <c r="J1610" i="3" s="1"/>
  <c r="I1528" i="3"/>
  <c r="J1528" i="3" s="1"/>
  <c r="I1446" i="3"/>
  <c r="J1446" i="3" s="1"/>
  <c r="I1734" i="3"/>
  <c r="J1734" i="3" s="1"/>
  <c r="I1619" i="3"/>
  <c r="J1619" i="3" s="1"/>
  <c r="I1578" i="3"/>
  <c r="J1578" i="3" s="1"/>
  <c r="I1560" i="3"/>
  <c r="J1560" i="3" s="1"/>
  <c r="I1536" i="3"/>
  <c r="J1536" i="3" s="1"/>
  <c r="I1511" i="3"/>
  <c r="J1511" i="3" s="1"/>
  <c r="I1496" i="3"/>
  <c r="J1496" i="3" s="1"/>
  <c r="I1466" i="3"/>
  <c r="J1466" i="3" s="1"/>
  <c r="I1438" i="3"/>
  <c r="J1438" i="3" s="1"/>
  <c r="I1404" i="3"/>
  <c r="J1404" i="3" s="1"/>
  <c r="I59" i="3"/>
  <c r="J59" i="3" s="1"/>
  <c r="I600" i="3"/>
  <c r="J600" i="3" s="1"/>
  <c r="I58" i="3"/>
  <c r="J58" i="3" s="1"/>
  <c r="I1829" i="3"/>
  <c r="J1829" i="3" s="1"/>
  <c r="J919" i="3" l="1"/>
  <c r="J1793" i="3"/>
  <c r="J1749" i="3"/>
  <c r="J19" i="3"/>
  <c r="J1531" i="3"/>
  <c r="J967" i="3"/>
  <c r="J1632" i="3"/>
  <c r="J1850" i="3"/>
  <c r="J71" i="3"/>
  <c r="J935" i="3"/>
  <c r="J1227" i="3"/>
  <c r="I1911" i="2" l="1"/>
  <c r="J1911" i="2" s="1"/>
  <c r="I1910" i="2"/>
  <c r="J1910" i="2" s="1"/>
  <c r="I1909" i="2"/>
  <c r="J1909" i="2" s="1"/>
  <c r="I1908" i="2"/>
  <c r="J1908" i="2" s="1"/>
  <c r="I1907" i="2"/>
  <c r="J1907" i="2" s="1"/>
  <c r="I1906" i="2"/>
  <c r="J1906" i="2" s="1"/>
  <c r="I1905" i="2"/>
  <c r="J1905" i="2" s="1"/>
  <c r="I1904" i="2"/>
  <c r="J1904" i="2" s="1"/>
  <c r="I1903" i="2"/>
  <c r="J1903" i="2" s="1"/>
  <c r="I1902" i="2"/>
  <c r="J1902" i="2" s="1"/>
  <c r="I1901" i="2"/>
  <c r="J1901" i="2" s="1"/>
  <c r="I1900" i="2"/>
  <c r="J1900" i="2" s="1"/>
  <c r="I1899" i="2"/>
  <c r="J1899" i="2" s="1"/>
  <c r="I1898" i="2"/>
  <c r="J1898" i="2" s="1"/>
  <c r="I1897" i="2"/>
  <c r="J1897" i="2" s="1"/>
  <c r="I1896" i="2"/>
  <c r="J1896" i="2" s="1"/>
  <c r="I1895" i="2"/>
  <c r="J1895" i="2" s="1"/>
  <c r="I1894" i="2"/>
  <c r="J1894" i="2" s="1"/>
  <c r="I1893" i="2"/>
  <c r="J1893" i="2" s="1"/>
  <c r="I1892" i="2"/>
  <c r="J1892" i="2" s="1"/>
  <c r="I1891" i="2"/>
  <c r="J1891" i="2" s="1"/>
  <c r="I1890" i="2"/>
  <c r="J1890" i="2" s="1"/>
  <c r="I1889" i="2"/>
  <c r="J1889" i="2" s="1"/>
  <c r="I1888" i="2"/>
  <c r="J1888" i="2" s="1"/>
  <c r="I1887" i="2"/>
  <c r="J1887" i="2" s="1"/>
  <c r="I1886" i="2"/>
  <c r="J1886" i="2" s="1"/>
  <c r="I1885" i="2"/>
  <c r="J1885" i="2" s="1"/>
  <c r="I1884" i="2"/>
  <c r="J1884" i="2" s="1"/>
  <c r="I1883" i="2"/>
  <c r="J1883" i="2" s="1"/>
  <c r="I1882" i="2"/>
  <c r="J1882" i="2" s="1"/>
  <c r="I1881" i="2"/>
  <c r="J1881" i="2" s="1"/>
  <c r="I1880" i="2"/>
  <c r="J1880" i="2" s="1"/>
  <c r="I1879" i="2"/>
  <c r="J1879" i="2" s="1"/>
  <c r="I1878" i="2"/>
  <c r="J1878" i="2" s="1"/>
  <c r="I1877" i="2"/>
  <c r="J1877" i="2" s="1"/>
  <c r="I1876" i="2"/>
  <c r="J1876" i="2" s="1"/>
  <c r="I1875" i="2"/>
  <c r="J1875" i="2" s="1"/>
  <c r="I1874" i="2"/>
  <c r="J1874" i="2" s="1"/>
  <c r="I1873" i="2"/>
  <c r="J1873" i="2" s="1"/>
  <c r="I1872" i="2"/>
  <c r="J1872" i="2" s="1"/>
  <c r="I1871" i="2"/>
  <c r="J1871" i="2" s="1"/>
  <c r="I1870" i="2"/>
  <c r="J1870" i="2" s="1"/>
  <c r="I1869" i="2"/>
  <c r="J1869" i="2" s="1"/>
  <c r="I1868" i="2"/>
  <c r="J1868" i="2" s="1"/>
  <c r="I1867" i="2"/>
  <c r="J1867" i="2" s="1"/>
  <c r="I1866" i="2"/>
  <c r="J1866" i="2" s="1"/>
  <c r="I1865" i="2"/>
  <c r="J1865" i="2" s="1"/>
  <c r="I1864" i="2"/>
  <c r="J1864" i="2" s="1"/>
  <c r="I1863" i="2"/>
  <c r="J1863" i="2" s="1"/>
  <c r="I1862" i="2"/>
  <c r="J1862" i="2" s="1"/>
  <c r="I1861" i="2"/>
  <c r="J1861" i="2" s="1"/>
  <c r="I1860" i="2"/>
  <c r="J1860" i="2" s="1"/>
  <c r="I1859" i="2"/>
  <c r="J1859" i="2" s="1"/>
  <c r="I1858" i="2"/>
  <c r="J1858" i="2" s="1"/>
  <c r="I1857" i="2"/>
  <c r="J1857" i="2" s="1"/>
  <c r="I1856" i="2"/>
  <c r="J1856" i="2" s="1"/>
  <c r="I1855" i="2"/>
  <c r="J1855" i="2" s="1"/>
  <c r="I1854" i="2"/>
  <c r="J1854" i="2" s="1"/>
  <c r="I1853" i="2"/>
  <c r="J1853" i="2" s="1"/>
  <c r="I1852" i="2"/>
  <c r="J1852" i="2" s="1"/>
  <c r="I1851" i="2"/>
  <c r="J1851" i="2" s="1"/>
  <c r="I1850" i="2"/>
  <c r="J1850" i="2" s="1"/>
  <c r="I1849" i="2"/>
  <c r="J1849" i="2" s="1"/>
  <c r="I1848" i="2"/>
  <c r="J1848" i="2" s="1"/>
  <c r="I1847" i="2"/>
  <c r="J1847" i="2" s="1"/>
  <c r="I1846" i="2"/>
  <c r="J1846" i="2" s="1"/>
  <c r="I1845" i="2"/>
  <c r="J1845" i="2" s="1"/>
  <c r="I1844" i="2"/>
  <c r="J1844" i="2" s="1"/>
  <c r="I1843" i="2"/>
  <c r="J1843" i="2" s="1"/>
  <c r="I1842" i="2"/>
  <c r="J1842" i="2" s="1"/>
  <c r="I1841" i="2"/>
  <c r="J1841" i="2" s="1"/>
  <c r="I1840" i="2"/>
  <c r="J1840" i="2" s="1"/>
  <c r="I1839" i="2"/>
  <c r="J1839" i="2" s="1"/>
  <c r="I1838" i="2"/>
  <c r="J1838" i="2" s="1"/>
  <c r="I1837" i="2"/>
  <c r="J1837" i="2" s="1"/>
  <c r="I1836" i="2"/>
  <c r="J1836" i="2" s="1"/>
  <c r="I1835" i="2"/>
  <c r="J1835" i="2" s="1"/>
  <c r="I1834" i="2"/>
  <c r="J1834" i="2" s="1"/>
  <c r="I1833" i="2"/>
  <c r="J1833" i="2" s="1"/>
  <c r="I1832" i="2"/>
  <c r="J1832" i="2" s="1"/>
  <c r="I1831" i="2"/>
  <c r="J1831" i="2" s="1"/>
  <c r="I1830" i="2"/>
  <c r="J1830" i="2" s="1"/>
  <c r="I1829" i="2"/>
  <c r="J1829" i="2" s="1"/>
  <c r="I1828" i="2"/>
  <c r="J1828" i="2" s="1"/>
  <c r="I1827" i="2"/>
  <c r="J1827" i="2" s="1"/>
  <c r="I1826" i="2"/>
  <c r="J1826" i="2" s="1"/>
  <c r="I1825" i="2"/>
  <c r="J1825" i="2" s="1"/>
  <c r="I1824" i="2"/>
  <c r="J1824" i="2" s="1"/>
  <c r="I1823" i="2"/>
  <c r="J1823" i="2" s="1"/>
  <c r="I1822" i="2"/>
  <c r="J1822" i="2" s="1"/>
  <c r="I1821" i="2"/>
  <c r="J1821" i="2" s="1"/>
  <c r="I1820" i="2"/>
  <c r="J1820" i="2" s="1"/>
  <c r="I1819" i="2"/>
  <c r="J1819" i="2" s="1"/>
  <c r="I1818" i="2"/>
  <c r="J1818" i="2" s="1"/>
  <c r="I1817" i="2"/>
  <c r="J1817" i="2" s="1"/>
  <c r="I1816" i="2"/>
  <c r="J1816" i="2" s="1"/>
  <c r="I1815" i="2"/>
  <c r="J1815" i="2" s="1"/>
  <c r="I1814" i="2"/>
  <c r="J1814" i="2" s="1"/>
  <c r="I1813" i="2"/>
  <c r="J1813" i="2" s="1"/>
  <c r="I1812" i="2"/>
  <c r="J1812" i="2" s="1"/>
  <c r="I1811" i="2"/>
  <c r="J1811" i="2" s="1"/>
  <c r="I1810" i="2"/>
  <c r="J1810" i="2" s="1"/>
  <c r="I1809" i="2"/>
  <c r="J1809" i="2" s="1"/>
  <c r="I1808" i="2"/>
  <c r="J1808" i="2" s="1"/>
  <c r="I1807" i="2"/>
  <c r="J1807" i="2" s="1"/>
  <c r="I1806" i="2"/>
  <c r="J1806" i="2" s="1"/>
  <c r="I1805" i="2"/>
  <c r="J1805" i="2" s="1"/>
  <c r="I1804" i="2"/>
  <c r="J1804" i="2" s="1"/>
  <c r="I1803" i="2"/>
  <c r="J1803" i="2" s="1"/>
  <c r="I1802" i="2"/>
  <c r="J1802" i="2" s="1"/>
  <c r="I1801" i="2"/>
  <c r="J1801" i="2" s="1"/>
  <c r="I1800" i="2"/>
  <c r="J1800" i="2" s="1"/>
  <c r="I1799" i="2"/>
  <c r="J1799" i="2" s="1"/>
  <c r="I1798" i="2"/>
  <c r="J1798" i="2" s="1"/>
  <c r="I1797" i="2"/>
  <c r="J1797" i="2" s="1"/>
  <c r="I1796" i="2"/>
  <c r="J1796" i="2" s="1"/>
  <c r="I1795" i="2"/>
  <c r="J1795" i="2" s="1"/>
  <c r="I1794" i="2"/>
  <c r="J1794" i="2" s="1"/>
  <c r="I1793" i="2"/>
  <c r="J1793" i="2" s="1"/>
  <c r="I1792" i="2"/>
  <c r="J1792" i="2" s="1"/>
  <c r="I1791" i="2"/>
  <c r="J1791" i="2" s="1"/>
  <c r="I1790" i="2"/>
  <c r="J1790" i="2" s="1"/>
  <c r="I1789" i="2"/>
  <c r="J1789" i="2" s="1"/>
  <c r="I1788" i="2"/>
  <c r="J1788" i="2" s="1"/>
  <c r="I1787" i="2"/>
  <c r="J1787" i="2" s="1"/>
  <c r="I1786" i="2"/>
  <c r="J1786" i="2" s="1"/>
  <c r="I1785" i="2"/>
  <c r="J1785" i="2" s="1"/>
  <c r="I1784" i="2"/>
  <c r="J1784" i="2" s="1"/>
  <c r="I1783" i="2"/>
  <c r="J1783" i="2" s="1"/>
  <c r="I1782" i="2"/>
  <c r="J1782" i="2" s="1"/>
  <c r="I1781" i="2"/>
  <c r="J1781" i="2" s="1"/>
  <c r="I1780" i="2"/>
  <c r="J1780" i="2" s="1"/>
  <c r="I1779" i="2"/>
  <c r="J1779" i="2" s="1"/>
  <c r="I1778" i="2"/>
  <c r="J1778" i="2" s="1"/>
  <c r="I1777" i="2"/>
  <c r="J1777" i="2" s="1"/>
  <c r="I1776" i="2"/>
  <c r="J1776" i="2" s="1"/>
  <c r="I1775" i="2"/>
  <c r="J1775" i="2" s="1"/>
  <c r="I1774" i="2"/>
  <c r="J1774" i="2" s="1"/>
  <c r="I1773" i="2"/>
  <c r="J1773" i="2" s="1"/>
  <c r="I1772" i="2"/>
  <c r="J1772" i="2" s="1"/>
  <c r="I1771" i="2"/>
  <c r="J1771" i="2" s="1"/>
  <c r="I1770" i="2"/>
  <c r="J1770" i="2" s="1"/>
  <c r="I1769" i="2"/>
  <c r="J1769" i="2" s="1"/>
  <c r="I1768" i="2"/>
  <c r="J1768" i="2" s="1"/>
  <c r="I1767" i="2"/>
  <c r="J1767" i="2" s="1"/>
  <c r="I1766" i="2"/>
  <c r="J1766" i="2" s="1"/>
  <c r="I1765" i="2"/>
  <c r="J1765" i="2" s="1"/>
  <c r="I1764" i="2"/>
  <c r="J1764" i="2" s="1"/>
  <c r="I1763" i="2"/>
  <c r="J1763" i="2" s="1"/>
  <c r="I1762" i="2"/>
  <c r="J1762" i="2" s="1"/>
  <c r="I1761" i="2"/>
  <c r="J1761" i="2" s="1"/>
  <c r="I1760" i="2"/>
  <c r="J1760" i="2" s="1"/>
  <c r="I1759" i="2"/>
  <c r="J1759" i="2" s="1"/>
  <c r="I1758" i="2"/>
  <c r="J1758" i="2" s="1"/>
  <c r="I1757" i="2"/>
  <c r="J1757" i="2" s="1"/>
  <c r="I1756" i="2"/>
  <c r="J1756" i="2" s="1"/>
  <c r="I1755" i="2"/>
  <c r="J1755" i="2" s="1"/>
  <c r="I1754" i="2"/>
  <c r="J1754" i="2" s="1"/>
  <c r="I1753" i="2"/>
  <c r="J1753" i="2" s="1"/>
  <c r="I1752" i="2"/>
  <c r="J1752" i="2" s="1"/>
  <c r="I1751" i="2"/>
  <c r="J1751" i="2" s="1"/>
  <c r="I1750" i="2"/>
  <c r="J1750" i="2" s="1"/>
  <c r="I1749" i="2"/>
  <c r="J1749" i="2" s="1"/>
  <c r="I1748" i="2"/>
  <c r="J1748" i="2" s="1"/>
  <c r="I1747" i="2"/>
  <c r="J1747" i="2" s="1"/>
  <c r="I1746" i="2"/>
  <c r="J1746" i="2" s="1"/>
  <c r="I1745" i="2"/>
  <c r="J1745" i="2" s="1"/>
  <c r="I1744" i="2"/>
  <c r="J1744" i="2" s="1"/>
  <c r="I1743" i="2"/>
  <c r="J1743" i="2" s="1"/>
  <c r="I1742" i="2"/>
  <c r="J1742" i="2" s="1"/>
  <c r="I1741" i="2"/>
  <c r="J1741" i="2" s="1"/>
  <c r="I1740" i="2"/>
  <c r="J1740" i="2" s="1"/>
  <c r="I1739" i="2"/>
  <c r="J1739" i="2" s="1"/>
  <c r="I1738" i="2"/>
  <c r="J1738" i="2" s="1"/>
  <c r="I1737" i="2"/>
  <c r="J1737" i="2" s="1"/>
  <c r="I1736" i="2"/>
  <c r="J1736" i="2" s="1"/>
  <c r="I1735" i="2"/>
  <c r="J1735" i="2" s="1"/>
  <c r="I1734" i="2"/>
  <c r="J1734" i="2" s="1"/>
  <c r="I1733" i="2"/>
  <c r="J1733" i="2" s="1"/>
  <c r="I1732" i="2"/>
  <c r="J1732" i="2" s="1"/>
  <c r="I1731" i="2"/>
  <c r="J1731" i="2" s="1"/>
  <c r="I1730" i="2"/>
  <c r="J1730" i="2" s="1"/>
  <c r="I1729" i="2"/>
  <c r="J1729" i="2" s="1"/>
  <c r="I1728" i="2"/>
  <c r="J1728" i="2" s="1"/>
  <c r="I1727" i="2"/>
  <c r="J1727" i="2" s="1"/>
  <c r="I1726" i="2"/>
  <c r="J1726" i="2" s="1"/>
  <c r="I1725" i="2"/>
  <c r="J1725" i="2" s="1"/>
  <c r="I1724" i="2"/>
  <c r="J1724" i="2" s="1"/>
  <c r="I1723" i="2"/>
  <c r="J1723" i="2" s="1"/>
  <c r="I1722" i="2"/>
  <c r="J1722" i="2" s="1"/>
  <c r="I1721" i="2"/>
  <c r="J1721" i="2" s="1"/>
  <c r="I1720" i="2"/>
  <c r="J1720" i="2" s="1"/>
  <c r="I1719" i="2"/>
  <c r="J1719" i="2" s="1"/>
  <c r="I1718" i="2"/>
  <c r="J1718" i="2" s="1"/>
  <c r="I1717" i="2"/>
  <c r="J1717" i="2" s="1"/>
  <c r="I1716" i="2"/>
  <c r="J1716" i="2" s="1"/>
  <c r="I1715" i="2"/>
  <c r="J1715" i="2" s="1"/>
  <c r="I1714" i="2"/>
  <c r="J1714" i="2" s="1"/>
  <c r="I1713" i="2"/>
  <c r="J1713" i="2" s="1"/>
  <c r="I1712" i="2"/>
  <c r="J1712" i="2" s="1"/>
  <c r="I1711" i="2"/>
  <c r="J1711" i="2" s="1"/>
  <c r="I1710" i="2"/>
  <c r="J1710" i="2" s="1"/>
  <c r="I1709" i="2"/>
  <c r="J1709" i="2" s="1"/>
  <c r="I1708" i="2"/>
  <c r="J1708" i="2" s="1"/>
  <c r="I1707" i="2"/>
  <c r="J1707" i="2" s="1"/>
  <c r="I1706" i="2"/>
  <c r="J1706" i="2" s="1"/>
  <c r="I1705" i="2"/>
  <c r="J1705" i="2" s="1"/>
  <c r="I1704" i="2"/>
  <c r="J1704" i="2" s="1"/>
  <c r="I1703" i="2"/>
  <c r="J1703" i="2" s="1"/>
  <c r="I1702" i="2"/>
  <c r="J1702" i="2" s="1"/>
  <c r="I1701" i="2"/>
  <c r="J1701" i="2" s="1"/>
  <c r="I1700" i="2"/>
  <c r="J1700" i="2" s="1"/>
  <c r="I1699" i="2"/>
  <c r="J1699" i="2" s="1"/>
  <c r="I1698" i="2"/>
  <c r="J1698" i="2" s="1"/>
  <c r="I1697" i="2"/>
  <c r="J1697" i="2" s="1"/>
  <c r="I1696" i="2"/>
  <c r="J1696" i="2" s="1"/>
  <c r="I1695" i="2"/>
  <c r="J1695" i="2" s="1"/>
  <c r="I1694" i="2"/>
  <c r="J1694" i="2" s="1"/>
  <c r="I1693" i="2"/>
  <c r="J1693" i="2" s="1"/>
  <c r="I1692" i="2"/>
  <c r="J1692" i="2" s="1"/>
  <c r="I1691" i="2"/>
  <c r="J1691" i="2" s="1"/>
  <c r="I1690" i="2"/>
  <c r="J1690" i="2" s="1"/>
  <c r="I1689" i="2"/>
  <c r="J1689" i="2" s="1"/>
  <c r="I1688" i="2"/>
  <c r="J1688" i="2" s="1"/>
  <c r="I1687" i="2"/>
  <c r="J1687" i="2" s="1"/>
  <c r="I1686" i="2"/>
  <c r="J1686" i="2" s="1"/>
  <c r="I1685" i="2"/>
  <c r="J1685" i="2" s="1"/>
  <c r="I1684" i="2"/>
  <c r="J1684" i="2" s="1"/>
  <c r="I1683" i="2"/>
  <c r="J1683" i="2" s="1"/>
  <c r="I1682" i="2"/>
  <c r="J1682" i="2" s="1"/>
  <c r="I1681" i="2"/>
  <c r="J1681" i="2" s="1"/>
  <c r="I1680" i="2"/>
  <c r="J1680" i="2" s="1"/>
  <c r="I1679" i="2"/>
  <c r="J1679" i="2" s="1"/>
  <c r="I1678" i="2"/>
  <c r="J1678" i="2" s="1"/>
  <c r="I1677" i="2"/>
  <c r="J1677" i="2" s="1"/>
  <c r="I1676" i="2"/>
  <c r="J1676" i="2" s="1"/>
  <c r="I1675" i="2"/>
  <c r="J1675" i="2" s="1"/>
  <c r="I1674" i="2"/>
  <c r="J1674" i="2" s="1"/>
  <c r="I1673" i="2"/>
  <c r="J1673" i="2" s="1"/>
  <c r="I1672" i="2"/>
  <c r="J1672" i="2" s="1"/>
  <c r="I1671" i="2"/>
  <c r="J1671" i="2" s="1"/>
  <c r="I1670" i="2"/>
  <c r="J1670" i="2" s="1"/>
  <c r="I1669" i="2"/>
  <c r="J1669" i="2" s="1"/>
  <c r="I1668" i="2"/>
  <c r="J1668" i="2" s="1"/>
  <c r="I1667" i="2"/>
  <c r="J1667" i="2" s="1"/>
  <c r="I1666" i="2"/>
  <c r="J1666" i="2" s="1"/>
  <c r="I1665" i="2"/>
  <c r="J1665" i="2" s="1"/>
  <c r="I1664" i="2"/>
  <c r="J1664" i="2" s="1"/>
  <c r="I1663" i="2"/>
  <c r="J1663" i="2" s="1"/>
  <c r="I1662" i="2"/>
  <c r="J1662" i="2" s="1"/>
  <c r="I1661" i="2"/>
  <c r="J1661" i="2" s="1"/>
  <c r="I1660" i="2"/>
  <c r="J1660" i="2" s="1"/>
  <c r="I1659" i="2"/>
  <c r="J1659" i="2" s="1"/>
  <c r="I1658" i="2"/>
  <c r="J1658" i="2" s="1"/>
  <c r="I1657" i="2"/>
  <c r="J1657" i="2" s="1"/>
  <c r="I1656" i="2"/>
  <c r="J1656" i="2" s="1"/>
  <c r="I1655" i="2"/>
  <c r="J1655" i="2" s="1"/>
  <c r="I1654" i="2"/>
  <c r="J1654" i="2" s="1"/>
  <c r="I1653" i="2"/>
  <c r="J1653" i="2" s="1"/>
  <c r="I1652" i="2"/>
  <c r="J1652" i="2" s="1"/>
  <c r="I1651" i="2"/>
  <c r="J1651" i="2" s="1"/>
  <c r="I1650" i="2"/>
  <c r="J1650" i="2" s="1"/>
  <c r="I1649" i="2"/>
  <c r="J1649" i="2" s="1"/>
  <c r="I1648" i="2"/>
  <c r="J1648" i="2" s="1"/>
  <c r="I1647" i="2"/>
  <c r="J1647" i="2" s="1"/>
  <c r="I1646" i="2"/>
  <c r="J1646" i="2" s="1"/>
  <c r="I1645" i="2"/>
  <c r="J1645" i="2" s="1"/>
  <c r="I1644" i="2"/>
  <c r="J1644" i="2" s="1"/>
  <c r="I1643" i="2"/>
  <c r="J1643" i="2" s="1"/>
  <c r="I1642" i="2"/>
  <c r="J1642" i="2" s="1"/>
  <c r="I1641" i="2"/>
  <c r="J1641" i="2" s="1"/>
  <c r="I1640" i="2"/>
  <c r="J1640" i="2" s="1"/>
  <c r="I1639" i="2"/>
  <c r="J1639" i="2" s="1"/>
  <c r="I1638" i="2"/>
  <c r="J1638" i="2" s="1"/>
  <c r="I1637" i="2"/>
  <c r="J1637" i="2" s="1"/>
  <c r="I1636" i="2"/>
  <c r="J1636" i="2" s="1"/>
  <c r="I1635" i="2"/>
  <c r="J1635" i="2" s="1"/>
  <c r="I1634" i="2"/>
  <c r="J1634" i="2" s="1"/>
  <c r="I1633" i="2"/>
  <c r="J1633" i="2" s="1"/>
  <c r="I1632" i="2"/>
  <c r="J1632" i="2" s="1"/>
  <c r="I1631" i="2"/>
  <c r="J1631" i="2" s="1"/>
  <c r="I1630" i="2"/>
  <c r="J1630" i="2" s="1"/>
  <c r="I1629" i="2"/>
  <c r="J1629" i="2" s="1"/>
  <c r="I1628" i="2"/>
  <c r="J1628" i="2" s="1"/>
  <c r="I1627" i="2"/>
  <c r="J1627" i="2" s="1"/>
  <c r="I1626" i="2"/>
  <c r="J1626" i="2" s="1"/>
  <c r="I1625" i="2"/>
  <c r="J1625" i="2" s="1"/>
  <c r="I1624" i="2"/>
  <c r="J1624" i="2" s="1"/>
  <c r="I1623" i="2"/>
  <c r="J1623" i="2" s="1"/>
  <c r="I1622" i="2"/>
  <c r="J1622" i="2" s="1"/>
  <c r="I1621" i="2"/>
  <c r="J1621" i="2" s="1"/>
  <c r="I1620" i="2"/>
  <c r="J1620" i="2" s="1"/>
  <c r="I1619" i="2"/>
  <c r="J1619" i="2" s="1"/>
  <c r="I1618" i="2"/>
  <c r="J1618" i="2" s="1"/>
  <c r="I1617" i="2"/>
  <c r="J1617" i="2" s="1"/>
  <c r="I1616" i="2"/>
  <c r="J1616" i="2" s="1"/>
  <c r="F1616" i="2"/>
  <c r="I1615" i="2"/>
  <c r="J1615" i="2" s="1"/>
  <c r="J1614" i="2"/>
  <c r="I1614" i="2"/>
  <c r="I1613" i="2"/>
  <c r="J1613" i="2" s="1"/>
  <c r="J1612" i="2"/>
  <c r="I1612" i="2"/>
  <c r="I1611" i="2"/>
  <c r="J1611" i="2" s="1"/>
  <c r="J1610" i="2"/>
  <c r="I1610" i="2"/>
  <c r="I1609" i="2"/>
  <c r="J1609" i="2" s="1"/>
  <c r="J1608" i="2"/>
  <c r="I1608" i="2"/>
  <c r="I1607" i="2"/>
  <c r="J1607" i="2" s="1"/>
  <c r="J1606" i="2"/>
  <c r="I1606" i="2"/>
  <c r="I1605" i="2"/>
  <c r="J1605" i="2" s="1"/>
  <c r="J1604" i="2"/>
  <c r="I1604" i="2"/>
  <c r="I1603" i="2"/>
  <c r="J1603" i="2" s="1"/>
  <c r="J1602" i="2"/>
  <c r="I1602" i="2"/>
  <c r="I1601" i="2"/>
  <c r="J1601" i="2" s="1"/>
  <c r="J1600" i="2"/>
  <c r="I1600" i="2"/>
  <c r="I1599" i="2"/>
  <c r="J1599" i="2" s="1"/>
  <c r="J1598" i="2"/>
  <c r="I1598" i="2"/>
  <c r="I1597" i="2"/>
  <c r="J1597" i="2" s="1"/>
  <c r="J1596" i="2"/>
  <c r="I1596" i="2"/>
  <c r="I1595" i="2"/>
  <c r="J1595" i="2" s="1"/>
  <c r="J1594" i="2"/>
  <c r="I1594" i="2"/>
  <c r="I1593" i="2"/>
  <c r="J1593" i="2" s="1"/>
  <c r="J1592" i="2"/>
  <c r="I1592" i="2"/>
  <c r="I1591" i="2"/>
  <c r="J1591" i="2" s="1"/>
  <c r="J1590" i="2"/>
  <c r="I1590" i="2"/>
  <c r="I1589" i="2"/>
  <c r="J1589" i="2" s="1"/>
  <c r="J1588" i="2"/>
  <c r="I1588" i="2"/>
  <c r="I1587" i="2"/>
  <c r="J1587" i="2" s="1"/>
  <c r="J1586" i="2"/>
  <c r="I1586" i="2"/>
  <c r="I1585" i="2"/>
  <c r="J1585" i="2" s="1"/>
  <c r="J1584" i="2"/>
  <c r="I1584" i="2"/>
  <c r="I1583" i="2"/>
  <c r="J1583" i="2" s="1"/>
  <c r="J1582" i="2"/>
  <c r="I1582" i="2"/>
  <c r="I1581" i="2"/>
  <c r="J1581" i="2" s="1"/>
  <c r="J1580" i="2"/>
  <c r="I1580" i="2"/>
  <c r="I1579" i="2"/>
  <c r="J1579" i="2" s="1"/>
  <c r="J1578" i="2"/>
  <c r="I1578" i="2"/>
  <c r="I1577" i="2"/>
  <c r="J1577" i="2" s="1"/>
  <c r="J1576" i="2"/>
  <c r="I1576" i="2"/>
  <c r="I1575" i="2"/>
  <c r="J1575" i="2" s="1"/>
  <c r="J1574" i="2"/>
  <c r="I1574" i="2"/>
  <c r="I1573" i="2"/>
  <c r="J1573" i="2" s="1"/>
  <c r="J1572" i="2"/>
  <c r="I1572" i="2"/>
  <c r="I1571" i="2"/>
  <c r="J1571" i="2" s="1"/>
  <c r="J1570" i="2"/>
  <c r="I1570" i="2"/>
  <c r="I1569" i="2"/>
  <c r="J1569" i="2" s="1"/>
  <c r="J1568" i="2"/>
  <c r="I1568" i="2"/>
  <c r="I1567" i="2"/>
  <c r="J1567" i="2" s="1"/>
  <c r="J1566" i="2"/>
  <c r="I1566" i="2"/>
  <c r="I1565" i="2"/>
  <c r="J1565" i="2" s="1"/>
  <c r="J1564" i="2"/>
  <c r="I1564" i="2"/>
  <c r="I1563" i="2"/>
  <c r="J1563" i="2" s="1"/>
  <c r="J1562" i="2"/>
  <c r="I1562" i="2"/>
  <c r="I1561" i="2"/>
  <c r="J1561" i="2" s="1"/>
  <c r="J1560" i="2"/>
  <c r="I1560" i="2"/>
  <c r="I1559" i="2"/>
  <c r="J1559" i="2" s="1"/>
  <c r="J1558" i="2"/>
  <c r="I1558" i="2"/>
  <c r="I1557" i="2"/>
  <c r="J1557" i="2" s="1"/>
  <c r="J1556" i="2"/>
  <c r="I1556" i="2"/>
  <c r="I1555" i="2"/>
  <c r="J1555" i="2" s="1"/>
  <c r="J1554" i="2"/>
  <c r="I1554" i="2"/>
  <c r="I1553" i="2"/>
  <c r="J1553" i="2" s="1"/>
  <c r="J1552" i="2"/>
  <c r="I1552" i="2"/>
  <c r="I1551" i="2"/>
  <c r="J1551" i="2" s="1"/>
  <c r="J1550" i="2"/>
  <c r="I1550" i="2"/>
  <c r="I1549" i="2"/>
  <c r="J1549" i="2" s="1"/>
  <c r="J1548" i="2"/>
  <c r="I1548" i="2"/>
  <c r="I1547" i="2"/>
  <c r="J1547" i="2" s="1"/>
  <c r="J1546" i="2"/>
  <c r="I1546" i="2"/>
  <c r="I1545" i="2"/>
  <c r="J1545" i="2" s="1"/>
  <c r="J1544" i="2"/>
  <c r="I1544" i="2"/>
  <c r="I1543" i="2"/>
  <c r="J1543" i="2" s="1"/>
  <c r="J1542" i="2"/>
  <c r="I1542" i="2"/>
  <c r="I1541" i="2"/>
  <c r="J1541" i="2" s="1"/>
  <c r="J1540" i="2"/>
  <c r="I1540" i="2"/>
  <c r="I1539" i="2"/>
  <c r="J1539" i="2" s="1"/>
  <c r="J1538" i="2"/>
  <c r="I1538" i="2"/>
  <c r="I1537" i="2"/>
  <c r="J1537" i="2" s="1"/>
  <c r="J1536" i="2"/>
  <c r="I1536" i="2"/>
  <c r="I1535" i="2"/>
  <c r="J1535" i="2" s="1"/>
  <c r="J1534" i="2"/>
  <c r="I1534" i="2"/>
  <c r="I1533" i="2"/>
  <c r="J1533" i="2" s="1"/>
  <c r="J1532" i="2"/>
  <c r="I1532" i="2"/>
  <c r="I1531" i="2"/>
  <c r="J1531" i="2" s="1"/>
  <c r="J1530" i="2"/>
  <c r="I1530" i="2"/>
  <c r="I1529" i="2"/>
  <c r="J1529" i="2" s="1"/>
  <c r="J1528" i="2"/>
  <c r="I1528" i="2"/>
  <c r="I1527" i="2"/>
  <c r="J1527" i="2" s="1"/>
  <c r="J1526" i="2"/>
  <c r="I1526" i="2"/>
  <c r="I1525" i="2"/>
  <c r="J1525" i="2" s="1"/>
  <c r="J1524" i="2"/>
  <c r="I1524" i="2"/>
  <c r="I1523" i="2"/>
  <c r="J1523" i="2" s="1"/>
  <c r="J1522" i="2"/>
  <c r="I1522" i="2"/>
  <c r="I1521" i="2"/>
  <c r="J1521" i="2" s="1"/>
  <c r="J1520" i="2"/>
  <c r="I1520" i="2"/>
  <c r="I1519" i="2"/>
  <c r="J1519" i="2" s="1"/>
  <c r="J1518" i="2"/>
  <c r="I1518" i="2"/>
  <c r="I1517" i="2"/>
  <c r="J1517" i="2" s="1"/>
  <c r="J1516" i="2"/>
  <c r="I1516" i="2"/>
  <c r="I1515" i="2"/>
  <c r="J1515" i="2" s="1"/>
  <c r="J1514" i="2"/>
  <c r="I1514" i="2"/>
  <c r="I1513" i="2"/>
  <c r="J1513" i="2" s="1"/>
  <c r="J1512" i="2"/>
  <c r="I1512" i="2"/>
  <c r="I1511" i="2"/>
  <c r="J1511" i="2" s="1"/>
  <c r="J1510" i="2"/>
  <c r="I1510" i="2"/>
  <c r="I1509" i="2"/>
  <c r="J1509" i="2" s="1"/>
  <c r="J1508" i="2"/>
  <c r="I1508" i="2"/>
  <c r="I1507" i="2"/>
  <c r="J1507" i="2" s="1"/>
  <c r="J1506" i="2"/>
  <c r="I1506" i="2"/>
  <c r="I1505" i="2"/>
  <c r="J1505" i="2" s="1"/>
  <c r="J1504" i="2"/>
  <c r="I1504" i="2"/>
  <c r="I1503" i="2"/>
  <c r="J1503" i="2" s="1"/>
  <c r="J1502" i="2"/>
  <c r="I1502" i="2"/>
  <c r="I1501" i="2"/>
  <c r="J1501" i="2" s="1"/>
  <c r="J1500" i="2"/>
  <c r="I1500" i="2"/>
  <c r="I1499" i="2"/>
  <c r="J1499" i="2" s="1"/>
  <c r="J1498" i="2"/>
  <c r="I1498" i="2"/>
  <c r="I1497" i="2"/>
  <c r="J1497" i="2" s="1"/>
  <c r="I1496" i="2"/>
  <c r="J1496" i="2" s="1"/>
  <c r="I1495" i="2"/>
  <c r="J1495" i="2" s="1"/>
  <c r="I1494" i="2"/>
  <c r="J1494" i="2" s="1"/>
  <c r="J1493" i="2"/>
  <c r="I1493" i="2"/>
  <c r="I1492" i="2"/>
  <c r="J1492" i="2" s="1"/>
  <c r="J1491" i="2"/>
  <c r="I1491" i="2"/>
  <c r="I1490" i="2"/>
  <c r="J1490" i="2" s="1"/>
  <c r="I1489" i="2"/>
  <c r="J1489" i="2" s="1"/>
  <c r="I1488" i="2"/>
  <c r="J1488" i="2" s="1"/>
  <c r="I1487" i="2"/>
  <c r="J1487" i="2" s="1"/>
  <c r="I1486" i="2"/>
  <c r="J1486" i="2" s="1"/>
  <c r="J1485" i="2"/>
  <c r="I1485" i="2"/>
  <c r="I1484" i="2"/>
  <c r="J1484" i="2" s="1"/>
  <c r="J1483" i="2"/>
  <c r="I1483" i="2"/>
  <c r="I1482" i="2"/>
  <c r="J1482" i="2" s="1"/>
  <c r="I1481" i="2"/>
  <c r="J1481" i="2" s="1"/>
  <c r="I1480" i="2"/>
  <c r="J1480" i="2" s="1"/>
  <c r="I1479" i="2"/>
  <c r="J1479" i="2" s="1"/>
  <c r="I1478" i="2"/>
  <c r="J1478" i="2" s="1"/>
  <c r="I1477" i="2"/>
  <c r="J1477" i="2" s="1"/>
  <c r="I1476" i="2"/>
  <c r="J1476" i="2" s="1"/>
  <c r="I1475" i="2"/>
  <c r="J1475" i="2" s="1"/>
  <c r="I1474" i="2"/>
  <c r="J1474" i="2" s="1"/>
  <c r="J1473" i="2"/>
  <c r="I1473" i="2"/>
  <c r="I1472" i="2"/>
  <c r="J1472" i="2" s="1"/>
  <c r="I1471" i="2"/>
  <c r="J1471" i="2" s="1"/>
  <c r="I1470" i="2"/>
  <c r="J1470" i="2" s="1"/>
  <c r="I1469" i="2"/>
  <c r="J1469" i="2" s="1"/>
  <c r="I1468" i="2"/>
  <c r="J1468" i="2" s="1"/>
  <c r="J1467" i="2"/>
  <c r="I1467" i="2"/>
  <c r="I1466" i="2"/>
  <c r="J1466" i="2" s="1"/>
  <c r="I1465" i="2"/>
  <c r="J1465" i="2" s="1"/>
  <c r="I1464" i="2"/>
  <c r="J1464" i="2" s="1"/>
  <c r="I1463" i="2"/>
  <c r="J1463" i="2" s="1"/>
  <c r="I1462" i="2"/>
  <c r="J1462" i="2" s="1"/>
  <c r="I1461" i="2"/>
  <c r="J1461" i="2" s="1"/>
  <c r="I1460" i="2"/>
  <c r="J1460" i="2" s="1"/>
  <c r="I1459" i="2"/>
  <c r="J1459" i="2" s="1"/>
  <c r="I1458" i="2"/>
  <c r="J1458" i="2" s="1"/>
  <c r="J1457" i="2"/>
  <c r="I1457" i="2"/>
  <c r="I1456" i="2"/>
  <c r="J1456" i="2" s="1"/>
  <c r="I1455" i="2"/>
  <c r="J1455" i="2" s="1"/>
  <c r="I1454" i="2"/>
  <c r="J1454" i="2" s="1"/>
  <c r="I1453" i="2"/>
  <c r="J1453" i="2" s="1"/>
  <c r="I1452" i="2"/>
  <c r="J1452" i="2" s="1"/>
  <c r="J1451" i="2"/>
  <c r="I1451" i="2"/>
  <c r="I1450" i="2"/>
  <c r="J1450" i="2" s="1"/>
  <c r="I1449" i="2"/>
  <c r="J1449" i="2" s="1"/>
  <c r="I1448" i="2"/>
  <c r="J1448" i="2" s="1"/>
  <c r="I1447" i="2"/>
  <c r="J1447" i="2" s="1"/>
  <c r="I1446" i="2"/>
  <c r="J1446" i="2" s="1"/>
  <c r="I1445" i="2"/>
  <c r="J1445" i="2" s="1"/>
  <c r="I1444" i="2"/>
  <c r="J1444" i="2" s="1"/>
  <c r="I1443" i="2"/>
  <c r="J1443" i="2" s="1"/>
  <c r="I1442" i="2"/>
  <c r="J1442" i="2" s="1"/>
  <c r="J1441" i="2"/>
  <c r="I1441" i="2"/>
  <c r="I1440" i="2"/>
  <c r="J1440" i="2" s="1"/>
  <c r="I1439" i="2"/>
  <c r="J1439" i="2" s="1"/>
  <c r="I1438" i="2"/>
  <c r="J1438" i="2" s="1"/>
  <c r="I1437" i="2"/>
  <c r="J1437" i="2" s="1"/>
  <c r="I1436" i="2"/>
  <c r="J1436" i="2" s="1"/>
  <c r="J1435" i="2"/>
  <c r="I1435" i="2"/>
  <c r="I1434" i="2"/>
  <c r="J1434" i="2" s="1"/>
  <c r="I1433" i="2"/>
  <c r="J1433" i="2" s="1"/>
  <c r="I1432" i="2"/>
  <c r="J1432" i="2" s="1"/>
  <c r="I1431" i="2"/>
  <c r="J1431" i="2" s="1"/>
  <c r="I1430" i="2"/>
  <c r="J1430" i="2" s="1"/>
  <c r="I1429" i="2"/>
  <c r="J1429" i="2" s="1"/>
  <c r="I1428" i="2"/>
  <c r="J1428" i="2" s="1"/>
  <c r="I1427" i="2"/>
  <c r="J1427" i="2" s="1"/>
  <c r="I1426" i="2"/>
  <c r="J1426" i="2" s="1"/>
  <c r="J1425" i="2"/>
  <c r="I1425" i="2"/>
  <c r="I1424" i="2"/>
  <c r="J1424" i="2" s="1"/>
  <c r="I1423" i="2"/>
  <c r="J1423" i="2" s="1"/>
  <c r="I1422" i="2"/>
  <c r="J1422" i="2" s="1"/>
  <c r="I1421" i="2"/>
  <c r="J1421" i="2" s="1"/>
  <c r="I1420" i="2"/>
  <c r="J1420" i="2" s="1"/>
  <c r="J1419" i="2"/>
  <c r="I1419" i="2"/>
  <c r="I1418" i="2"/>
  <c r="J1418" i="2" s="1"/>
  <c r="I1417" i="2"/>
  <c r="I1416" i="2"/>
  <c r="F1416" i="2"/>
  <c r="I1415" i="2"/>
  <c r="J1415" i="2" s="1"/>
  <c r="I1414" i="2"/>
  <c r="J1414" i="2" s="1"/>
  <c r="I1413" i="2"/>
  <c r="J1413" i="2" s="1"/>
  <c r="J1412" i="2"/>
  <c r="I1412" i="2"/>
  <c r="I1411" i="2"/>
  <c r="J1411" i="2" s="1"/>
  <c r="J1410" i="2"/>
  <c r="I1410" i="2"/>
  <c r="I1409" i="2"/>
  <c r="J1409" i="2" s="1"/>
  <c r="I1408" i="2"/>
  <c r="J1408" i="2" s="1"/>
  <c r="I1407" i="2"/>
  <c r="J1407" i="2" s="1"/>
  <c r="I1406" i="2"/>
  <c r="J1406" i="2" s="1"/>
  <c r="I1405" i="2"/>
  <c r="J1405" i="2" s="1"/>
  <c r="I1404" i="2"/>
  <c r="J1404" i="2" s="1"/>
  <c r="I1403" i="2"/>
  <c r="J1403" i="2" s="1"/>
  <c r="I1402" i="2"/>
  <c r="J1402" i="2" s="1"/>
  <c r="I1401" i="2"/>
  <c r="J1401" i="2" s="1"/>
  <c r="I1400" i="2"/>
  <c r="J1400" i="2" s="1"/>
  <c r="I1399" i="2"/>
  <c r="J1399" i="2" s="1"/>
  <c r="I1398" i="2"/>
  <c r="J1398" i="2" s="1"/>
  <c r="I1397" i="2"/>
  <c r="J1397" i="2" s="1"/>
  <c r="J1396" i="2"/>
  <c r="I1396" i="2"/>
  <c r="I1395" i="2"/>
  <c r="J1395" i="2" s="1"/>
  <c r="J1394" i="2"/>
  <c r="I1394" i="2"/>
  <c r="I1393" i="2"/>
  <c r="J1393" i="2" s="1"/>
  <c r="I1392" i="2"/>
  <c r="J1392" i="2" s="1"/>
  <c r="I1391" i="2"/>
  <c r="J1391" i="2" s="1"/>
  <c r="I1390" i="2"/>
  <c r="J1390" i="2" s="1"/>
  <c r="I1389" i="2"/>
  <c r="J1389" i="2" s="1"/>
  <c r="I1388" i="2"/>
  <c r="J1388" i="2" s="1"/>
  <c r="I1387" i="2"/>
  <c r="J1387" i="2" s="1"/>
  <c r="I1386" i="2"/>
  <c r="J1386" i="2" s="1"/>
  <c r="I1385" i="2"/>
  <c r="J1385" i="2" s="1"/>
  <c r="I1384" i="2"/>
  <c r="J1384" i="2" s="1"/>
  <c r="I1383" i="2"/>
  <c r="J1383" i="2" s="1"/>
  <c r="I1382" i="2"/>
  <c r="J1382" i="2" s="1"/>
  <c r="I1381" i="2"/>
  <c r="J1381" i="2" s="1"/>
  <c r="J1380" i="2"/>
  <c r="I1380" i="2"/>
  <c r="I1379" i="2"/>
  <c r="J1379" i="2" s="1"/>
  <c r="J1378" i="2"/>
  <c r="I1378" i="2"/>
  <c r="I1377" i="2"/>
  <c r="J1377" i="2" s="1"/>
  <c r="I1376" i="2"/>
  <c r="J1376" i="2" s="1"/>
  <c r="I1375" i="2"/>
  <c r="J1375" i="2" s="1"/>
  <c r="I1374" i="2"/>
  <c r="J1374" i="2" s="1"/>
  <c r="I1373" i="2"/>
  <c r="J1373" i="2" s="1"/>
  <c r="I1372" i="2"/>
  <c r="J1372" i="2" s="1"/>
  <c r="I1371" i="2"/>
  <c r="J1371" i="2" s="1"/>
  <c r="I1370" i="2"/>
  <c r="J1370" i="2" s="1"/>
  <c r="I1369" i="2"/>
  <c r="J1369" i="2" s="1"/>
  <c r="I1368" i="2"/>
  <c r="J1368" i="2" s="1"/>
  <c r="I1367" i="2"/>
  <c r="J1367" i="2" s="1"/>
  <c r="I1366" i="2"/>
  <c r="J1366" i="2" s="1"/>
  <c r="I1365" i="2"/>
  <c r="J1365" i="2" s="1"/>
  <c r="J1364" i="2"/>
  <c r="I1364" i="2"/>
  <c r="I1363" i="2"/>
  <c r="J1363" i="2" s="1"/>
  <c r="J1362" i="2"/>
  <c r="I1362" i="2"/>
  <c r="I1361" i="2"/>
  <c r="J1361" i="2" s="1"/>
  <c r="I1360" i="2"/>
  <c r="J1360" i="2" s="1"/>
  <c r="I1359" i="2"/>
  <c r="J1359" i="2" s="1"/>
  <c r="I1358" i="2"/>
  <c r="J1358" i="2" s="1"/>
  <c r="I1357" i="2"/>
  <c r="J1357" i="2" s="1"/>
  <c r="I1356" i="2"/>
  <c r="J1356" i="2" s="1"/>
  <c r="I1355" i="2"/>
  <c r="J1355" i="2" s="1"/>
  <c r="I1354" i="2"/>
  <c r="J1354" i="2" s="1"/>
  <c r="I1353" i="2"/>
  <c r="J1353" i="2" s="1"/>
  <c r="I1352" i="2"/>
  <c r="J1352" i="2" s="1"/>
  <c r="I1351" i="2"/>
  <c r="J1351" i="2" s="1"/>
  <c r="I1350" i="2"/>
  <c r="J1350" i="2" s="1"/>
  <c r="I1349" i="2"/>
  <c r="J1349" i="2" s="1"/>
  <c r="J1348" i="2"/>
  <c r="I1348" i="2"/>
  <c r="I1347" i="2"/>
  <c r="J1347" i="2" s="1"/>
  <c r="J1346" i="2"/>
  <c r="I1346" i="2"/>
  <c r="I1345" i="2"/>
  <c r="J1345" i="2" s="1"/>
  <c r="I1344" i="2"/>
  <c r="J1344" i="2" s="1"/>
  <c r="I1343" i="2"/>
  <c r="J1343" i="2" s="1"/>
  <c r="I1342" i="2"/>
  <c r="J1342" i="2" s="1"/>
  <c r="I1341" i="2"/>
  <c r="J1341" i="2" s="1"/>
  <c r="I1340" i="2"/>
  <c r="J1340" i="2" s="1"/>
  <c r="I1339" i="2"/>
  <c r="J1339" i="2" s="1"/>
  <c r="I1338" i="2"/>
  <c r="J1338" i="2" s="1"/>
  <c r="I1337" i="2"/>
  <c r="J1337" i="2" s="1"/>
  <c r="I1336" i="2"/>
  <c r="J1336" i="2" s="1"/>
  <c r="I1335" i="2"/>
  <c r="J1335" i="2" s="1"/>
  <c r="I1334" i="2"/>
  <c r="J1334" i="2" s="1"/>
  <c r="I1333" i="2"/>
  <c r="J1333" i="2" s="1"/>
  <c r="J1332" i="2"/>
  <c r="I1332" i="2"/>
  <c r="I1331" i="2"/>
  <c r="J1331" i="2" s="1"/>
  <c r="J1330" i="2"/>
  <c r="I1330" i="2"/>
  <c r="I1329" i="2"/>
  <c r="J1329" i="2" s="1"/>
  <c r="I1328" i="2"/>
  <c r="J1328" i="2" s="1"/>
  <c r="J1327" i="2"/>
  <c r="I1327" i="2"/>
  <c r="I1326" i="2"/>
  <c r="J1326" i="2" s="1"/>
  <c r="I1325" i="2"/>
  <c r="J1325" i="2" s="1"/>
  <c r="I1324" i="2"/>
  <c r="J1324" i="2" s="1"/>
  <c r="I1323" i="2"/>
  <c r="J1323" i="2" s="1"/>
  <c r="I1322" i="2"/>
  <c r="J1322" i="2" s="1"/>
  <c r="J1321" i="2"/>
  <c r="I1321" i="2"/>
  <c r="I1320" i="2"/>
  <c r="J1320" i="2" s="1"/>
  <c r="J1319" i="2"/>
  <c r="I1319" i="2"/>
  <c r="I1318" i="2"/>
  <c r="J1318" i="2" s="1"/>
  <c r="I1317" i="2"/>
  <c r="J1317" i="2" s="1"/>
  <c r="I1316" i="2"/>
  <c r="J1316" i="2" s="1"/>
  <c r="I1315" i="2"/>
  <c r="J1315" i="2" s="1"/>
  <c r="I1314" i="2"/>
  <c r="J1314" i="2" s="1"/>
  <c r="J1313" i="2"/>
  <c r="I1313" i="2"/>
  <c r="I1312" i="2"/>
  <c r="J1312" i="2" s="1"/>
  <c r="J1311" i="2"/>
  <c r="I1311" i="2"/>
  <c r="I1310" i="2"/>
  <c r="J1310" i="2" s="1"/>
  <c r="I1309" i="2"/>
  <c r="J1309" i="2" s="1"/>
  <c r="I1308" i="2"/>
  <c r="J1308" i="2" s="1"/>
  <c r="I1307" i="2"/>
  <c r="J1307" i="2" s="1"/>
  <c r="I1306" i="2"/>
  <c r="J1306" i="2" s="1"/>
  <c r="J1305" i="2"/>
  <c r="I1305" i="2"/>
  <c r="I1304" i="2"/>
  <c r="J1304" i="2" s="1"/>
  <c r="J1303" i="2"/>
  <c r="I1303" i="2"/>
  <c r="I1302" i="2"/>
  <c r="J1302" i="2" s="1"/>
  <c r="I1301" i="2"/>
  <c r="J1301" i="2" s="1"/>
  <c r="I1300" i="2"/>
  <c r="J1300" i="2" s="1"/>
  <c r="I1299" i="2"/>
  <c r="J1299" i="2" s="1"/>
  <c r="I1298" i="2"/>
  <c r="J1298" i="2" s="1"/>
  <c r="J1297" i="2"/>
  <c r="I1297" i="2"/>
  <c r="I1296" i="2"/>
  <c r="J1296" i="2" s="1"/>
  <c r="J1295" i="2"/>
  <c r="I1295" i="2"/>
  <c r="I1294" i="2"/>
  <c r="J1294" i="2" s="1"/>
  <c r="I1293" i="2"/>
  <c r="J1293" i="2" s="1"/>
  <c r="I1292" i="2"/>
  <c r="J1292" i="2" s="1"/>
  <c r="I1291" i="2"/>
  <c r="J1291" i="2" s="1"/>
  <c r="I1290" i="2"/>
  <c r="J1290" i="2" s="1"/>
  <c r="J1289" i="2"/>
  <c r="I1289" i="2"/>
  <c r="I1288" i="2"/>
  <c r="J1288" i="2" s="1"/>
  <c r="J1287" i="2"/>
  <c r="I1287" i="2"/>
  <c r="I1286" i="2"/>
  <c r="J1286" i="2" s="1"/>
  <c r="I1285" i="2"/>
  <c r="J1285" i="2" s="1"/>
  <c r="I1284" i="2"/>
  <c r="J1284" i="2" s="1"/>
  <c r="I1283" i="2"/>
  <c r="J1283" i="2" s="1"/>
  <c r="I1282" i="2"/>
  <c r="J1282" i="2" s="1"/>
  <c r="J1281" i="2"/>
  <c r="I1281" i="2"/>
  <c r="I1280" i="2"/>
  <c r="J1280" i="2" s="1"/>
  <c r="J1279" i="2"/>
  <c r="I1279" i="2"/>
  <c r="I1278" i="2"/>
  <c r="J1278" i="2" s="1"/>
  <c r="I1277" i="2"/>
  <c r="J1277" i="2" s="1"/>
  <c r="I1276" i="2"/>
  <c r="J1276" i="2" s="1"/>
  <c r="I1275" i="2"/>
  <c r="J1275" i="2" s="1"/>
  <c r="I1274" i="2"/>
  <c r="J1274" i="2" s="1"/>
  <c r="J1273" i="2"/>
  <c r="I1273" i="2"/>
  <c r="I1272" i="2"/>
  <c r="J1272" i="2" s="1"/>
  <c r="J1271" i="2"/>
  <c r="I1271" i="2"/>
  <c r="I1270" i="2"/>
  <c r="J1270" i="2" s="1"/>
  <c r="I1269" i="2"/>
  <c r="J1269" i="2" s="1"/>
  <c r="I1268" i="2"/>
  <c r="J1268" i="2" s="1"/>
  <c r="I1267" i="2"/>
  <c r="J1267" i="2" s="1"/>
  <c r="I1266" i="2"/>
  <c r="J1266" i="2" s="1"/>
  <c r="J1265" i="2"/>
  <c r="I1265" i="2"/>
  <c r="I1264" i="2"/>
  <c r="J1264" i="2" s="1"/>
  <c r="I1263" i="2"/>
  <c r="J1263" i="2" s="1"/>
  <c r="I1262" i="2"/>
  <c r="J1262" i="2" s="1"/>
  <c r="I1261" i="2"/>
  <c r="J1261" i="2" s="1"/>
  <c r="I1260" i="2"/>
  <c r="J1260" i="2" s="1"/>
  <c r="I1259" i="2"/>
  <c r="J1259" i="2" s="1"/>
  <c r="I1258" i="2"/>
  <c r="J1258" i="2" s="1"/>
  <c r="I1257" i="2"/>
  <c r="J1257" i="2" s="1"/>
  <c r="I1256" i="2"/>
  <c r="J1256" i="2" s="1"/>
  <c r="I1255" i="2"/>
  <c r="J1255" i="2" s="1"/>
  <c r="I1254" i="2"/>
  <c r="J1254" i="2" s="1"/>
  <c r="I1253" i="2"/>
  <c r="J1253" i="2" s="1"/>
  <c r="I1252" i="2"/>
  <c r="J1252" i="2" s="1"/>
  <c r="I1251" i="2"/>
  <c r="J1251" i="2" s="1"/>
  <c r="I1250" i="2"/>
  <c r="J1250" i="2" s="1"/>
  <c r="I1249" i="2"/>
  <c r="J1249" i="2" s="1"/>
  <c r="I1248" i="2"/>
  <c r="J1248" i="2" s="1"/>
  <c r="I1247" i="2"/>
  <c r="J1247" i="2" s="1"/>
  <c r="I1246" i="2"/>
  <c r="J1246" i="2" s="1"/>
  <c r="I1245" i="2"/>
  <c r="J1245" i="2" s="1"/>
  <c r="I1244" i="2"/>
  <c r="J1244" i="2" s="1"/>
  <c r="I1243" i="2"/>
  <c r="J1243" i="2" s="1"/>
  <c r="I1242" i="2"/>
  <c r="J1242" i="2" s="1"/>
  <c r="I1241" i="2"/>
  <c r="J1241" i="2" s="1"/>
  <c r="I1240" i="2"/>
  <c r="J1240" i="2" s="1"/>
  <c r="I1239" i="2"/>
  <c r="J1239" i="2" s="1"/>
  <c r="I1238" i="2"/>
  <c r="J1238" i="2" s="1"/>
  <c r="I1237" i="2"/>
  <c r="J1237" i="2" s="1"/>
  <c r="I1236" i="2"/>
  <c r="J1236" i="2" s="1"/>
  <c r="I1235" i="2"/>
  <c r="J1235" i="2" s="1"/>
  <c r="I1234" i="2"/>
  <c r="J1234" i="2" s="1"/>
  <c r="I1233" i="2"/>
  <c r="J1233" i="2" s="1"/>
  <c r="I1232" i="2"/>
  <c r="J1232" i="2" s="1"/>
  <c r="I1231" i="2"/>
  <c r="J1231" i="2" s="1"/>
  <c r="I1230" i="2"/>
  <c r="J1230" i="2" s="1"/>
  <c r="I1229" i="2"/>
  <c r="J1229" i="2" s="1"/>
  <c r="I1228" i="2"/>
  <c r="J1228" i="2" s="1"/>
  <c r="I1227" i="2"/>
  <c r="J1227" i="2" s="1"/>
  <c r="I1226" i="2"/>
  <c r="J1226" i="2" s="1"/>
  <c r="I1225" i="2"/>
  <c r="J1225" i="2" s="1"/>
  <c r="I1224" i="2"/>
  <c r="J1224" i="2" s="1"/>
  <c r="I1223" i="2"/>
  <c r="J1223" i="2" s="1"/>
  <c r="I1222" i="2"/>
  <c r="J1222" i="2" s="1"/>
  <c r="I1221" i="2"/>
  <c r="J1221" i="2" s="1"/>
  <c r="I1220" i="2"/>
  <c r="J1220" i="2" s="1"/>
  <c r="I1219" i="2"/>
  <c r="J1219" i="2" s="1"/>
  <c r="I1218" i="2"/>
  <c r="J1218" i="2" s="1"/>
  <c r="I1217" i="2"/>
  <c r="J1217" i="2" s="1"/>
  <c r="I1216" i="2"/>
  <c r="J1216" i="2" s="1"/>
  <c r="I1215" i="2"/>
  <c r="J1215" i="2" s="1"/>
  <c r="I1214" i="2"/>
  <c r="J1214" i="2" s="1"/>
  <c r="I1213" i="2"/>
  <c r="J1213" i="2" s="1"/>
  <c r="I1212" i="2"/>
  <c r="J1212" i="2" s="1"/>
  <c r="I1211" i="2"/>
  <c r="J1211" i="2" s="1"/>
  <c r="I1210" i="2"/>
  <c r="J1210" i="2" s="1"/>
  <c r="I1209" i="2"/>
  <c r="J1209" i="2" s="1"/>
  <c r="I1208" i="2"/>
  <c r="J1208" i="2" s="1"/>
  <c r="I1207" i="2"/>
  <c r="J1207" i="2" s="1"/>
  <c r="I1206" i="2"/>
  <c r="J1206" i="2" s="1"/>
  <c r="I1205" i="2"/>
  <c r="J1205" i="2" s="1"/>
  <c r="I1204" i="2"/>
  <c r="J1204" i="2" s="1"/>
  <c r="I1203" i="2"/>
  <c r="J1203" i="2" s="1"/>
  <c r="I1202" i="2"/>
  <c r="J1202" i="2" s="1"/>
  <c r="I1201" i="2"/>
  <c r="J1201" i="2" s="1"/>
  <c r="I1200" i="2"/>
  <c r="J1200" i="2" s="1"/>
  <c r="I1199" i="2"/>
  <c r="J1199" i="2" s="1"/>
  <c r="I1198" i="2"/>
  <c r="J1198" i="2" s="1"/>
  <c r="I1197" i="2"/>
  <c r="J1197" i="2" s="1"/>
  <c r="I1196" i="2"/>
  <c r="J1196" i="2" s="1"/>
  <c r="I1195" i="2"/>
  <c r="J1195" i="2" s="1"/>
  <c r="I1194" i="2"/>
  <c r="J1194" i="2" s="1"/>
  <c r="I1193" i="2"/>
  <c r="J1193" i="2" s="1"/>
  <c r="I1192" i="2"/>
  <c r="J1192" i="2" s="1"/>
  <c r="I1191" i="2"/>
  <c r="J1191" i="2" s="1"/>
  <c r="I1190" i="2"/>
  <c r="J1190" i="2" s="1"/>
  <c r="I1189" i="2"/>
  <c r="J1189" i="2" s="1"/>
  <c r="I1188" i="2"/>
  <c r="J1188" i="2" s="1"/>
  <c r="I1187" i="2"/>
  <c r="J1187" i="2" s="1"/>
  <c r="I1186" i="2"/>
  <c r="J1186" i="2" s="1"/>
  <c r="I1185" i="2"/>
  <c r="J1185" i="2" s="1"/>
  <c r="I1184" i="2"/>
  <c r="J1184" i="2" s="1"/>
  <c r="I1183" i="2"/>
  <c r="J1183" i="2" s="1"/>
  <c r="I1182" i="2"/>
  <c r="J1182" i="2" s="1"/>
  <c r="I1181" i="2"/>
  <c r="J1181" i="2" s="1"/>
  <c r="I1180" i="2"/>
  <c r="J1180" i="2" s="1"/>
  <c r="I1179" i="2"/>
  <c r="J1179" i="2" s="1"/>
  <c r="I1178" i="2"/>
  <c r="J1178" i="2" s="1"/>
  <c r="I1177" i="2"/>
  <c r="J1177" i="2" s="1"/>
  <c r="I1176" i="2"/>
  <c r="J1176" i="2" s="1"/>
  <c r="I1175" i="2"/>
  <c r="J1175" i="2" s="1"/>
  <c r="I1174" i="2"/>
  <c r="J1174" i="2" s="1"/>
  <c r="I1173" i="2"/>
  <c r="J1173" i="2" s="1"/>
  <c r="I1172" i="2"/>
  <c r="J1172" i="2" s="1"/>
  <c r="I1171" i="2"/>
  <c r="J1171" i="2" s="1"/>
  <c r="I1170" i="2"/>
  <c r="J1170" i="2" s="1"/>
  <c r="I1169" i="2"/>
  <c r="J1169" i="2" s="1"/>
  <c r="I1168" i="2"/>
  <c r="J1168" i="2" s="1"/>
  <c r="I1167" i="2"/>
  <c r="J1167" i="2" s="1"/>
  <c r="I1166" i="2"/>
  <c r="J1166" i="2" s="1"/>
  <c r="I1165" i="2"/>
  <c r="J1165" i="2" s="1"/>
  <c r="I1164" i="2"/>
  <c r="J1164" i="2" s="1"/>
  <c r="I1163" i="2"/>
  <c r="J1163" i="2" s="1"/>
  <c r="I1162" i="2"/>
  <c r="J1162" i="2" s="1"/>
  <c r="I1161" i="2"/>
  <c r="J1161" i="2" s="1"/>
  <c r="I1160" i="2"/>
  <c r="J1160" i="2" s="1"/>
  <c r="I1159" i="2"/>
  <c r="J1159" i="2" s="1"/>
  <c r="I1158" i="2"/>
  <c r="J1158" i="2" s="1"/>
  <c r="I1157" i="2"/>
  <c r="J1157" i="2" s="1"/>
  <c r="I1156" i="2"/>
  <c r="J1156" i="2" s="1"/>
  <c r="I1155" i="2"/>
  <c r="J1155" i="2" s="1"/>
  <c r="I1154" i="2"/>
  <c r="J1154" i="2" s="1"/>
  <c r="I1153" i="2"/>
  <c r="J1153" i="2" s="1"/>
  <c r="I1152" i="2"/>
  <c r="J1152" i="2" s="1"/>
  <c r="I1151" i="2"/>
  <c r="J1151" i="2" s="1"/>
  <c r="I1150" i="2"/>
  <c r="J1150" i="2" s="1"/>
  <c r="I1149" i="2"/>
  <c r="J1149" i="2" s="1"/>
  <c r="I1148" i="2"/>
  <c r="J1148" i="2" s="1"/>
  <c r="I1147" i="2"/>
  <c r="J1147" i="2" s="1"/>
  <c r="I1146" i="2"/>
  <c r="J1146" i="2" s="1"/>
  <c r="I1145" i="2"/>
  <c r="J1145" i="2" s="1"/>
  <c r="I1144" i="2"/>
  <c r="J1144" i="2" s="1"/>
  <c r="I1143" i="2"/>
  <c r="J1143" i="2" s="1"/>
  <c r="I1142" i="2"/>
  <c r="J1142" i="2" s="1"/>
  <c r="I1141" i="2"/>
  <c r="J1141" i="2" s="1"/>
  <c r="I1140" i="2"/>
  <c r="J1140" i="2" s="1"/>
  <c r="I1139" i="2"/>
  <c r="J1139" i="2" s="1"/>
  <c r="I1138" i="2"/>
  <c r="J1138" i="2" s="1"/>
  <c r="I1137" i="2"/>
  <c r="J1137" i="2" s="1"/>
  <c r="I1136" i="2"/>
  <c r="J1136" i="2" s="1"/>
  <c r="I1135" i="2"/>
  <c r="J1135" i="2" s="1"/>
  <c r="I1134" i="2"/>
  <c r="J1134" i="2" s="1"/>
  <c r="I1133" i="2"/>
  <c r="J1133" i="2" s="1"/>
  <c r="I1132" i="2"/>
  <c r="J1132" i="2" s="1"/>
  <c r="I1131" i="2"/>
  <c r="J1131" i="2" s="1"/>
  <c r="I1130" i="2"/>
  <c r="J1130" i="2" s="1"/>
  <c r="I1129" i="2"/>
  <c r="J1129" i="2" s="1"/>
  <c r="I1128" i="2"/>
  <c r="J1128" i="2" s="1"/>
  <c r="I1127" i="2"/>
  <c r="J1127" i="2" s="1"/>
  <c r="I1126" i="2"/>
  <c r="J1126" i="2" s="1"/>
  <c r="I1125" i="2"/>
  <c r="J1125" i="2" s="1"/>
  <c r="I1124" i="2"/>
  <c r="J1124" i="2" s="1"/>
  <c r="I1123" i="2"/>
  <c r="J1123" i="2" s="1"/>
  <c r="I1122" i="2"/>
  <c r="J1122" i="2" s="1"/>
  <c r="I1121" i="2"/>
  <c r="J1121" i="2" s="1"/>
  <c r="I1120" i="2"/>
  <c r="J1120" i="2" s="1"/>
  <c r="I1119" i="2"/>
  <c r="J1119" i="2" s="1"/>
  <c r="I1118" i="2"/>
  <c r="J1118" i="2" s="1"/>
  <c r="I1117" i="2"/>
  <c r="J1117" i="2" s="1"/>
  <c r="I1116" i="2"/>
  <c r="J1116" i="2" s="1"/>
  <c r="I1115" i="2"/>
  <c r="J1115" i="2" s="1"/>
  <c r="I1114" i="2"/>
  <c r="J1114" i="2" s="1"/>
  <c r="I1113" i="2"/>
  <c r="J1113" i="2" s="1"/>
  <c r="I1112" i="2"/>
  <c r="J1112" i="2" s="1"/>
  <c r="I1111" i="2"/>
  <c r="J1111" i="2" s="1"/>
  <c r="I1110" i="2"/>
  <c r="J1110" i="2" s="1"/>
  <c r="I1109" i="2"/>
  <c r="J1109" i="2" s="1"/>
  <c r="I1108" i="2"/>
  <c r="F1108" i="2"/>
  <c r="I1107" i="2"/>
  <c r="F1107" i="2"/>
  <c r="I1106" i="2"/>
  <c r="J1106" i="2" s="1"/>
  <c r="I1105" i="2"/>
  <c r="J1105" i="2" s="1"/>
  <c r="I1104" i="2"/>
  <c r="J1104" i="2" s="1"/>
  <c r="I1103" i="2"/>
  <c r="J1103" i="2" s="1"/>
  <c r="I1102" i="2"/>
  <c r="J1102" i="2" s="1"/>
  <c r="I1101" i="2"/>
  <c r="J1101" i="2" s="1"/>
  <c r="I1100" i="2"/>
  <c r="J1100" i="2" s="1"/>
  <c r="I1099" i="2"/>
  <c r="J1099" i="2" s="1"/>
  <c r="I1098" i="2"/>
  <c r="J1098" i="2" s="1"/>
  <c r="I1097" i="2"/>
  <c r="J1097" i="2" s="1"/>
  <c r="I1096" i="2"/>
  <c r="J1096" i="2" s="1"/>
  <c r="I1095" i="2"/>
  <c r="J1095" i="2" s="1"/>
  <c r="I1094" i="2"/>
  <c r="J1094" i="2" s="1"/>
  <c r="I1093" i="2"/>
  <c r="J1093" i="2" s="1"/>
  <c r="I1092" i="2"/>
  <c r="J1092" i="2" s="1"/>
  <c r="I1091" i="2"/>
  <c r="J1091" i="2" s="1"/>
  <c r="I1090" i="2"/>
  <c r="J1090" i="2" s="1"/>
  <c r="I1089" i="2"/>
  <c r="J1089" i="2" s="1"/>
  <c r="I1088" i="2"/>
  <c r="J1088" i="2" s="1"/>
  <c r="I1087" i="2"/>
  <c r="J1087" i="2" s="1"/>
  <c r="I1086" i="2"/>
  <c r="J1086" i="2" s="1"/>
  <c r="I1085" i="2"/>
  <c r="J1085" i="2" s="1"/>
  <c r="I1084" i="2"/>
  <c r="J1084" i="2" s="1"/>
  <c r="I1083" i="2"/>
  <c r="J1083" i="2" s="1"/>
  <c r="I1082" i="2"/>
  <c r="J1082" i="2" s="1"/>
  <c r="I1081" i="2"/>
  <c r="J1081" i="2" s="1"/>
  <c r="I1080" i="2"/>
  <c r="J1080" i="2" s="1"/>
  <c r="I1079" i="2"/>
  <c r="J1079" i="2" s="1"/>
  <c r="I1078" i="2"/>
  <c r="J1078" i="2" s="1"/>
  <c r="I1077" i="2"/>
  <c r="J1077" i="2" s="1"/>
  <c r="I1076" i="2"/>
  <c r="J1076" i="2" s="1"/>
  <c r="I1075" i="2"/>
  <c r="J1075" i="2" s="1"/>
  <c r="I1074" i="2"/>
  <c r="J1074" i="2" s="1"/>
  <c r="I1073" i="2"/>
  <c r="J1073" i="2" s="1"/>
  <c r="I1072" i="2"/>
  <c r="J1072" i="2" s="1"/>
  <c r="I1071" i="2"/>
  <c r="J1071" i="2" s="1"/>
  <c r="I1070" i="2"/>
  <c r="J1070" i="2" s="1"/>
  <c r="I1069" i="2"/>
  <c r="J1069" i="2" s="1"/>
  <c r="I1068" i="2"/>
  <c r="J1068" i="2" s="1"/>
  <c r="I1067" i="2"/>
  <c r="J1067" i="2" s="1"/>
  <c r="I1066" i="2"/>
  <c r="J1066" i="2" s="1"/>
  <c r="I1065" i="2"/>
  <c r="J1065" i="2" s="1"/>
  <c r="I1064" i="2"/>
  <c r="J1064" i="2" s="1"/>
  <c r="I1063" i="2"/>
  <c r="J1063" i="2" s="1"/>
  <c r="J1062" i="2"/>
  <c r="I1062" i="2"/>
  <c r="I1061" i="2"/>
  <c r="J1061" i="2" s="1"/>
  <c r="I1060" i="2"/>
  <c r="J1060" i="2" s="1"/>
  <c r="I1059" i="2"/>
  <c r="J1059" i="2" s="1"/>
  <c r="I1058" i="2"/>
  <c r="J1058" i="2" s="1"/>
  <c r="I1057" i="2"/>
  <c r="J1057" i="2" s="1"/>
  <c r="I1056" i="2"/>
  <c r="J1056" i="2" s="1"/>
  <c r="I1055" i="2"/>
  <c r="J1055" i="2" s="1"/>
  <c r="I1054" i="2"/>
  <c r="J1054" i="2" s="1"/>
  <c r="I1053" i="2"/>
  <c r="J1053" i="2" s="1"/>
  <c r="I1052" i="2"/>
  <c r="J1052" i="2" s="1"/>
  <c r="I1051" i="2"/>
  <c r="J1051" i="2" s="1"/>
  <c r="J1050" i="2"/>
  <c r="I1050" i="2"/>
  <c r="I1049" i="2"/>
  <c r="J1049" i="2" s="1"/>
  <c r="I1048" i="2"/>
  <c r="J1048" i="2" s="1"/>
  <c r="I1047" i="2"/>
  <c r="J1047" i="2" s="1"/>
  <c r="J1046" i="2"/>
  <c r="I1046" i="2"/>
  <c r="I1045" i="2"/>
  <c r="J1045" i="2" s="1"/>
  <c r="I1044" i="2"/>
  <c r="J1044" i="2" s="1"/>
  <c r="I1043" i="2"/>
  <c r="J1043" i="2" s="1"/>
  <c r="I1042" i="2"/>
  <c r="J1042" i="2" s="1"/>
  <c r="I1041" i="2"/>
  <c r="J1041" i="2" s="1"/>
  <c r="I1040" i="2"/>
  <c r="J1040" i="2" s="1"/>
  <c r="I1039" i="2"/>
  <c r="J1039" i="2" s="1"/>
  <c r="I1038" i="2"/>
  <c r="J1038" i="2" s="1"/>
  <c r="I1037" i="2"/>
  <c r="J1037" i="2" s="1"/>
  <c r="I1036" i="2"/>
  <c r="J1036" i="2" s="1"/>
  <c r="I1035" i="2"/>
  <c r="J1035" i="2" s="1"/>
  <c r="I1034" i="2"/>
  <c r="J1034" i="2" s="1"/>
  <c r="I1033" i="2"/>
  <c r="J1033" i="2" s="1"/>
  <c r="I1032" i="2"/>
  <c r="J1032" i="2" s="1"/>
  <c r="I1031" i="2"/>
  <c r="J1031" i="2" s="1"/>
  <c r="J1030" i="2"/>
  <c r="I1030" i="2"/>
  <c r="I1029" i="2"/>
  <c r="J1029" i="2" s="1"/>
  <c r="I1028" i="2"/>
  <c r="J1028" i="2" s="1"/>
  <c r="I1027" i="2"/>
  <c r="J1027" i="2" s="1"/>
  <c r="I1026" i="2"/>
  <c r="J1026" i="2" s="1"/>
  <c r="I1025" i="2"/>
  <c r="J1025" i="2" s="1"/>
  <c r="I1024" i="2"/>
  <c r="J1024" i="2" s="1"/>
  <c r="I1023" i="2"/>
  <c r="J1023" i="2" s="1"/>
  <c r="I1022" i="2"/>
  <c r="J1022" i="2" s="1"/>
  <c r="I1021" i="2"/>
  <c r="J1021" i="2" s="1"/>
  <c r="I1020" i="2"/>
  <c r="J1020" i="2" s="1"/>
  <c r="I1019" i="2"/>
  <c r="J1019" i="2" s="1"/>
  <c r="I1018" i="2"/>
  <c r="J1018" i="2" s="1"/>
  <c r="I1017" i="2"/>
  <c r="J1017" i="2" s="1"/>
  <c r="I1016" i="2"/>
  <c r="J1016" i="2" s="1"/>
  <c r="I1015" i="2"/>
  <c r="J1015" i="2" s="1"/>
  <c r="I1014" i="2"/>
  <c r="J1014" i="2" s="1"/>
  <c r="I1013" i="2"/>
  <c r="J1013" i="2" s="1"/>
  <c r="I1012" i="2"/>
  <c r="J1012" i="2" s="1"/>
  <c r="I1011" i="2"/>
  <c r="J1011" i="2" s="1"/>
  <c r="I1010" i="2"/>
  <c r="J1010" i="2" s="1"/>
  <c r="I1009" i="2"/>
  <c r="J1009" i="2" s="1"/>
  <c r="I1008" i="2"/>
  <c r="J1008" i="2" s="1"/>
  <c r="I1007" i="2"/>
  <c r="J1007" i="2" s="1"/>
  <c r="I1006" i="2"/>
  <c r="J1006" i="2" s="1"/>
  <c r="I1005" i="2"/>
  <c r="J1005" i="2" s="1"/>
  <c r="I1004" i="2"/>
  <c r="J1004" i="2" s="1"/>
  <c r="I1003" i="2"/>
  <c r="J1003" i="2" s="1"/>
  <c r="I1002" i="2"/>
  <c r="J1002" i="2" s="1"/>
  <c r="I1001" i="2"/>
  <c r="J1001" i="2" s="1"/>
  <c r="I1000" i="2"/>
  <c r="J1000" i="2" s="1"/>
  <c r="I999" i="2"/>
  <c r="J999" i="2" s="1"/>
  <c r="I998" i="2"/>
  <c r="J998" i="2" s="1"/>
  <c r="I997" i="2"/>
  <c r="J997" i="2" s="1"/>
  <c r="I996" i="2"/>
  <c r="J996" i="2" s="1"/>
  <c r="I995" i="2"/>
  <c r="J995" i="2" s="1"/>
  <c r="I994" i="2"/>
  <c r="J994" i="2" s="1"/>
  <c r="I993" i="2"/>
  <c r="J993" i="2" s="1"/>
  <c r="I992" i="2"/>
  <c r="J992" i="2" s="1"/>
  <c r="I991" i="2"/>
  <c r="J991" i="2" s="1"/>
  <c r="I990" i="2"/>
  <c r="J990" i="2" s="1"/>
  <c r="I989" i="2"/>
  <c r="J989" i="2" s="1"/>
  <c r="I988" i="2"/>
  <c r="J988" i="2" s="1"/>
  <c r="I987" i="2"/>
  <c r="J987" i="2" s="1"/>
  <c r="I986" i="2"/>
  <c r="J986" i="2" s="1"/>
  <c r="I985" i="2"/>
  <c r="J985" i="2" s="1"/>
  <c r="I984" i="2"/>
  <c r="J984" i="2" s="1"/>
  <c r="I983" i="2"/>
  <c r="J983" i="2" s="1"/>
  <c r="I982" i="2"/>
  <c r="J982" i="2" s="1"/>
  <c r="I981" i="2"/>
  <c r="J981" i="2" s="1"/>
  <c r="I980" i="2"/>
  <c r="J980" i="2" s="1"/>
  <c r="I979" i="2"/>
  <c r="J979" i="2" s="1"/>
  <c r="I978" i="2"/>
  <c r="J978" i="2" s="1"/>
  <c r="I977" i="2"/>
  <c r="J977" i="2" s="1"/>
  <c r="I976" i="2"/>
  <c r="J976" i="2" s="1"/>
  <c r="I975" i="2"/>
  <c r="J975" i="2" s="1"/>
  <c r="I974" i="2"/>
  <c r="J974" i="2" s="1"/>
  <c r="I973" i="2"/>
  <c r="J973" i="2" s="1"/>
  <c r="I972" i="2"/>
  <c r="J972" i="2" s="1"/>
  <c r="I971" i="2"/>
  <c r="J971" i="2" s="1"/>
  <c r="I970" i="2"/>
  <c r="J970" i="2" s="1"/>
  <c r="I969" i="2"/>
  <c r="J969" i="2" s="1"/>
  <c r="I968" i="2"/>
  <c r="J968" i="2" s="1"/>
  <c r="I967" i="2"/>
  <c r="J967" i="2" s="1"/>
  <c r="I966" i="2"/>
  <c r="J966" i="2" s="1"/>
  <c r="I965" i="2"/>
  <c r="J965" i="2" s="1"/>
  <c r="I964" i="2"/>
  <c r="J964" i="2" s="1"/>
  <c r="J963" i="2"/>
  <c r="I963" i="2"/>
  <c r="I962" i="2"/>
  <c r="J962" i="2" s="1"/>
  <c r="I961" i="2"/>
  <c r="J961" i="2" s="1"/>
  <c r="I960" i="2"/>
  <c r="J960" i="2" s="1"/>
  <c r="J959" i="2"/>
  <c r="I959" i="2"/>
  <c r="I958" i="2"/>
  <c r="J958" i="2" s="1"/>
  <c r="I957" i="2"/>
  <c r="J957" i="2" s="1"/>
  <c r="I956" i="2"/>
  <c r="J956" i="2" s="1"/>
  <c r="I955" i="2"/>
  <c r="J955" i="2" s="1"/>
  <c r="I954" i="2"/>
  <c r="J954" i="2" s="1"/>
  <c r="I953" i="2"/>
  <c r="J953" i="2" s="1"/>
  <c r="I952" i="2"/>
  <c r="J952" i="2" s="1"/>
  <c r="I951" i="2"/>
  <c r="J951" i="2" s="1"/>
  <c r="I950" i="2"/>
  <c r="J950" i="2" s="1"/>
  <c r="I949" i="2"/>
  <c r="J949" i="2" s="1"/>
  <c r="I948" i="2"/>
  <c r="J948" i="2" s="1"/>
  <c r="I947" i="2"/>
  <c r="J947" i="2" s="1"/>
  <c r="I946" i="2"/>
  <c r="J946" i="2" s="1"/>
  <c r="I945" i="2"/>
  <c r="J945" i="2" s="1"/>
  <c r="I944" i="2"/>
  <c r="J944" i="2" s="1"/>
  <c r="J943" i="2"/>
  <c r="I943" i="2"/>
  <c r="I942" i="2"/>
  <c r="J942" i="2" s="1"/>
  <c r="I941" i="2"/>
  <c r="J941" i="2" s="1"/>
  <c r="I940" i="2"/>
  <c r="J940" i="2" s="1"/>
  <c r="I939" i="2"/>
  <c r="J939" i="2" s="1"/>
  <c r="I938" i="2"/>
  <c r="J938" i="2" s="1"/>
  <c r="I937" i="2"/>
  <c r="J937" i="2" s="1"/>
  <c r="I936" i="2"/>
  <c r="J936" i="2" s="1"/>
  <c r="J935" i="2"/>
  <c r="I935" i="2"/>
  <c r="I934" i="2"/>
  <c r="J934" i="2" s="1"/>
  <c r="I933" i="2"/>
  <c r="J933" i="2" s="1"/>
  <c r="I932" i="2"/>
  <c r="J932" i="2" s="1"/>
  <c r="J931" i="2"/>
  <c r="I931" i="2"/>
  <c r="I930" i="2"/>
  <c r="J930" i="2" s="1"/>
  <c r="I929" i="2"/>
  <c r="J929" i="2" s="1"/>
  <c r="I928" i="2"/>
  <c r="J928" i="2" s="1"/>
  <c r="J927" i="2"/>
  <c r="I927" i="2"/>
  <c r="I926" i="2"/>
  <c r="J926" i="2" s="1"/>
  <c r="I925" i="2"/>
  <c r="J925" i="2" s="1"/>
  <c r="I924" i="2"/>
  <c r="J924" i="2" s="1"/>
  <c r="I923" i="2"/>
  <c r="J923" i="2" s="1"/>
  <c r="I922" i="2"/>
  <c r="J922" i="2" s="1"/>
  <c r="I921" i="2"/>
  <c r="J921" i="2" s="1"/>
  <c r="I920" i="2"/>
  <c r="J920" i="2" s="1"/>
  <c r="I919" i="2"/>
  <c r="J919" i="2" s="1"/>
  <c r="I918" i="2"/>
  <c r="J918" i="2" s="1"/>
  <c r="I917" i="2"/>
  <c r="J917" i="2" s="1"/>
  <c r="I916" i="2"/>
  <c r="J916" i="2" s="1"/>
  <c r="I915" i="2"/>
  <c r="J915" i="2" s="1"/>
  <c r="I914" i="2"/>
  <c r="J914" i="2" s="1"/>
  <c r="I913" i="2"/>
  <c r="J913" i="2" s="1"/>
  <c r="I912" i="2"/>
  <c r="J912" i="2" s="1"/>
  <c r="J911" i="2"/>
  <c r="I911" i="2"/>
  <c r="I910" i="2"/>
  <c r="J910" i="2" s="1"/>
  <c r="I909" i="2"/>
  <c r="J909" i="2" s="1"/>
  <c r="I908" i="2"/>
  <c r="J908" i="2" s="1"/>
  <c r="I907" i="2"/>
  <c r="J907" i="2" s="1"/>
  <c r="I906" i="2"/>
  <c r="J906" i="2" s="1"/>
  <c r="I905" i="2"/>
  <c r="J905" i="2" s="1"/>
  <c r="I904" i="2"/>
  <c r="J904" i="2" s="1"/>
  <c r="J903" i="2"/>
  <c r="I903" i="2"/>
  <c r="I902" i="2"/>
  <c r="J902" i="2" s="1"/>
  <c r="I901" i="2"/>
  <c r="J901" i="2" s="1"/>
  <c r="I900" i="2"/>
  <c r="J900" i="2" s="1"/>
  <c r="I899" i="2"/>
  <c r="J899" i="2" s="1"/>
  <c r="I898" i="2"/>
  <c r="J898" i="2" s="1"/>
  <c r="I897" i="2"/>
  <c r="J897" i="2" s="1"/>
  <c r="I896" i="2"/>
  <c r="J896" i="2" s="1"/>
  <c r="I895" i="2"/>
  <c r="J895" i="2" s="1"/>
  <c r="I894" i="2"/>
  <c r="J894" i="2" s="1"/>
  <c r="I893" i="2"/>
  <c r="J893" i="2" s="1"/>
  <c r="I892" i="2"/>
  <c r="J892" i="2" s="1"/>
  <c r="I891" i="2"/>
  <c r="J891" i="2" s="1"/>
  <c r="I890" i="2"/>
  <c r="J890" i="2" s="1"/>
  <c r="I889" i="2"/>
  <c r="J889" i="2" s="1"/>
  <c r="I888" i="2"/>
  <c r="J888" i="2" s="1"/>
  <c r="I887" i="2"/>
  <c r="J887" i="2" s="1"/>
  <c r="I886" i="2"/>
  <c r="J886" i="2" s="1"/>
  <c r="I885" i="2"/>
  <c r="J885" i="2" s="1"/>
  <c r="I884" i="2"/>
  <c r="J884" i="2" s="1"/>
  <c r="I883" i="2"/>
  <c r="J883" i="2" s="1"/>
  <c r="I882" i="2"/>
  <c r="J882" i="2" s="1"/>
  <c r="I881" i="2"/>
  <c r="J881" i="2" s="1"/>
  <c r="I880" i="2"/>
  <c r="J880" i="2" s="1"/>
  <c r="I879" i="2"/>
  <c r="J879" i="2" s="1"/>
  <c r="I878" i="2"/>
  <c r="J878" i="2" s="1"/>
  <c r="I877" i="2"/>
  <c r="J877" i="2" s="1"/>
  <c r="I876" i="2"/>
  <c r="J876" i="2" s="1"/>
  <c r="I875" i="2"/>
  <c r="J875" i="2" s="1"/>
  <c r="I874" i="2"/>
  <c r="J874" i="2" s="1"/>
  <c r="I873" i="2"/>
  <c r="J873" i="2" s="1"/>
  <c r="I872" i="2"/>
  <c r="J872" i="2" s="1"/>
  <c r="J871" i="2"/>
  <c r="I871" i="2"/>
  <c r="I870" i="2"/>
  <c r="J870" i="2" s="1"/>
  <c r="I869" i="2"/>
  <c r="J869" i="2" s="1"/>
  <c r="I868" i="2"/>
  <c r="J868" i="2" s="1"/>
  <c r="I867" i="2"/>
  <c r="J867" i="2" s="1"/>
  <c r="I866" i="2"/>
  <c r="J866" i="2" s="1"/>
  <c r="I865" i="2"/>
  <c r="J865" i="2" s="1"/>
  <c r="I864" i="2"/>
  <c r="J864" i="2" s="1"/>
  <c r="I863" i="2"/>
  <c r="J863" i="2" s="1"/>
  <c r="I862" i="2"/>
  <c r="J862" i="2" s="1"/>
  <c r="I861" i="2"/>
  <c r="J861" i="2" s="1"/>
  <c r="I860" i="2"/>
  <c r="J860" i="2" s="1"/>
  <c r="I859" i="2"/>
  <c r="J859" i="2" s="1"/>
  <c r="I858" i="2"/>
  <c r="J858" i="2" s="1"/>
  <c r="I857" i="2"/>
  <c r="J857" i="2" s="1"/>
  <c r="I856" i="2"/>
  <c r="J856" i="2" s="1"/>
  <c r="I855" i="2"/>
  <c r="J855" i="2" s="1"/>
  <c r="I854" i="2"/>
  <c r="J854" i="2" s="1"/>
  <c r="I853" i="2"/>
  <c r="J853" i="2" s="1"/>
  <c r="I852" i="2"/>
  <c r="J852" i="2" s="1"/>
  <c r="I851" i="2"/>
  <c r="J851" i="2" s="1"/>
  <c r="I850" i="2"/>
  <c r="J850" i="2" s="1"/>
  <c r="I849" i="2"/>
  <c r="J849" i="2" s="1"/>
  <c r="I848" i="2"/>
  <c r="J848" i="2" s="1"/>
  <c r="I847" i="2"/>
  <c r="J847" i="2" s="1"/>
  <c r="I846" i="2"/>
  <c r="J846" i="2" s="1"/>
  <c r="I845" i="2"/>
  <c r="J845" i="2" s="1"/>
  <c r="I844" i="2"/>
  <c r="J844" i="2" s="1"/>
  <c r="I843" i="2"/>
  <c r="J843" i="2" s="1"/>
  <c r="I842" i="2"/>
  <c r="J842" i="2" s="1"/>
  <c r="I841" i="2"/>
  <c r="J841" i="2" s="1"/>
  <c r="I840" i="2"/>
  <c r="J840" i="2" s="1"/>
  <c r="I839" i="2"/>
  <c r="J839" i="2" s="1"/>
  <c r="I838" i="2"/>
  <c r="J838" i="2" s="1"/>
  <c r="I837" i="2"/>
  <c r="J837" i="2" s="1"/>
  <c r="I836" i="2"/>
  <c r="J836" i="2" s="1"/>
  <c r="I835" i="2"/>
  <c r="J835" i="2" s="1"/>
  <c r="I834" i="2"/>
  <c r="J834" i="2" s="1"/>
  <c r="I833" i="2"/>
  <c r="J833" i="2" s="1"/>
  <c r="I832" i="2"/>
  <c r="J832" i="2" s="1"/>
  <c r="I831" i="2"/>
  <c r="J831" i="2" s="1"/>
  <c r="I830" i="2"/>
  <c r="J830" i="2" s="1"/>
  <c r="I829" i="2"/>
  <c r="J829" i="2" s="1"/>
  <c r="I828" i="2"/>
  <c r="J828" i="2" s="1"/>
  <c r="I827" i="2"/>
  <c r="J827" i="2" s="1"/>
  <c r="I826" i="2"/>
  <c r="J826" i="2" s="1"/>
  <c r="I825" i="2"/>
  <c r="J825" i="2" s="1"/>
  <c r="I824" i="2"/>
  <c r="J824" i="2" s="1"/>
  <c r="I823" i="2"/>
  <c r="J823" i="2" s="1"/>
  <c r="I822" i="2"/>
  <c r="J822" i="2" s="1"/>
  <c r="I821" i="2"/>
  <c r="J821" i="2" s="1"/>
  <c r="I820" i="2"/>
  <c r="J820" i="2" s="1"/>
  <c r="I819" i="2"/>
  <c r="J819" i="2" s="1"/>
  <c r="I818" i="2"/>
  <c r="J818" i="2" s="1"/>
  <c r="I817" i="2"/>
  <c r="J817" i="2" s="1"/>
  <c r="I816" i="2"/>
  <c r="J816" i="2" s="1"/>
  <c r="I815" i="2"/>
  <c r="J815" i="2" s="1"/>
  <c r="I814" i="2"/>
  <c r="J814" i="2" s="1"/>
  <c r="I813" i="2"/>
  <c r="J813" i="2" s="1"/>
  <c r="I812" i="2"/>
  <c r="J812" i="2" s="1"/>
  <c r="I811" i="2"/>
  <c r="J811" i="2" s="1"/>
  <c r="I810" i="2"/>
  <c r="J810" i="2" s="1"/>
  <c r="I809" i="2"/>
  <c r="J809" i="2" s="1"/>
  <c r="I808" i="2"/>
  <c r="J808" i="2" s="1"/>
  <c r="I807" i="2"/>
  <c r="J807" i="2" s="1"/>
  <c r="I806" i="2"/>
  <c r="J806" i="2" s="1"/>
  <c r="I805" i="2"/>
  <c r="J805" i="2" s="1"/>
  <c r="I804" i="2"/>
  <c r="J804" i="2" s="1"/>
  <c r="I803" i="2"/>
  <c r="J803" i="2" s="1"/>
  <c r="I802" i="2"/>
  <c r="J802" i="2" s="1"/>
  <c r="I801" i="2"/>
  <c r="J801" i="2" s="1"/>
  <c r="I800" i="2"/>
  <c r="J800" i="2" s="1"/>
  <c r="I799" i="2"/>
  <c r="J799" i="2" s="1"/>
  <c r="I798" i="2"/>
  <c r="J798" i="2" s="1"/>
  <c r="I797" i="2"/>
  <c r="J797" i="2" s="1"/>
  <c r="I796" i="2"/>
  <c r="J796" i="2" s="1"/>
  <c r="I795" i="2"/>
  <c r="J795" i="2" s="1"/>
  <c r="I794" i="2"/>
  <c r="J794" i="2" s="1"/>
  <c r="I793" i="2"/>
  <c r="J793" i="2" s="1"/>
  <c r="I792" i="2"/>
  <c r="J792" i="2" s="1"/>
  <c r="I791" i="2"/>
  <c r="J791" i="2" s="1"/>
  <c r="I790" i="2"/>
  <c r="J790" i="2" s="1"/>
  <c r="I789" i="2"/>
  <c r="J789" i="2" s="1"/>
  <c r="I788" i="2"/>
  <c r="J788" i="2" s="1"/>
  <c r="I787" i="2"/>
  <c r="J787" i="2" s="1"/>
  <c r="I786" i="2"/>
  <c r="J786" i="2" s="1"/>
  <c r="I785" i="2"/>
  <c r="J785" i="2" s="1"/>
  <c r="I784" i="2"/>
  <c r="J784" i="2" s="1"/>
  <c r="I783" i="2"/>
  <c r="J783" i="2" s="1"/>
  <c r="I782" i="2"/>
  <c r="J782" i="2" s="1"/>
  <c r="I781" i="2"/>
  <c r="J781" i="2" s="1"/>
  <c r="I780" i="2"/>
  <c r="J780" i="2" s="1"/>
  <c r="I779" i="2"/>
  <c r="J779" i="2" s="1"/>
  <c r="I778" i="2"/>
  <c r="J778" i="2" s="1"/>
  <c r="I777" i="2"/>
  <c r="J777" i="2" s="1"/>
  <c r="I776" i="2"/>
  <c r="J776" i="2" s="1"/>
  <c r="I775" i="2"/>
  <c r="J775" i="2" s="1"/>
  <c r="I774" i="2"/>
  <c r="J774" i="2" s="1"/>
  <c r="I773" i="2"/>
  <c r="J773" i="2" s="1"/>
  <c r="I772" i="2"/>
  <c r="J772" i="2" s="1"/>
  <c r="I771" i="2"/>
  <c r="J771" i="2" s="1"/>
  <c r="I770" i="2"/>
  <c r="J770" i="2" s="1"/>
  <c r="I769" i="2"/>
  <c r="J769" i="2" s="1"/>
  <c r="I768" i="2"/>
  <c r="J768" i="2" s="1"/>
  <c r="I767" i="2"/>
  <c r="J767" i="2" s="1"/>
  <c r="I766" i="2"/>
  <c r="J766" i="2" s="1"/>
  <c r="I765" i="2"/>
  <c r="J765" i="2" s="1"/>
  <c r="I764" i="2"/>
  <c r="J764" i="2" s="1"/>
  <c r="I763" i="2"/>
  <c r="J763" i="2" s="1"/>
  <c r="I762" i="2"/>
  <c r="J762" i="2" s="1"/>
  <c r="I761" i="2"/>
  <c r="F761" i="2"/>
  <c r="I760" i="2"/>
  <c r="F760" i="2"/>
  <c r="J760" i="2" s="1"/>
  <c r="I759" i="2"/>
  <c r="F759" i="2"/>
  <c r="J759" i="2" s="1"/>
  <c r="I758" i="2"/>
  <c r="J758" i="2" s="1"/>
  <c r="I757" i="2"/>
  <c r="J757" i="2" s="1"/>
  <c r="I756" i="2"/>
  <c r="J756" i="2" s="1"/>
  <c r="I755" i="2"/>
  <c r="J755" i="2" s="1"/>
  <c r="I754" i="2"/>
  <c r="J754" i="2" s="1"/>
  <c r="J753" i="2"/>
  <c r="I753" i="2"/>
  <c r="I752" i="2"/>
  <c r="J752" i="2" s="1"/>
  <c r="I751" i="2"/>
  <c r="J751" i="2" s="1"/>
  <c r="I750" i="2"/>
  <c r="J750" i="2" s="1"/>
  <c r="I749" i="2"/>
  <c r="J749" i="2" s="1"/>
  <c r="I748" i="2"/>
  <c r="J748" i="2" s="1"/>
  <c r="I747" i="2"/>
  <c r="J747" i="2" s="1"/>
  <c r="I746" i="2"/>
  <c r="J746" i="2" s="1"/>
  <c r="J745" i="2"/>
  <c r="I745" i="2"/>
  <c r="I744" i="2"/>
  <c r="J744" i="2" s="1"/>
  <c r="I743" i="2"/>
  <c r="J743" i="2" s="1"/>
  <c r="I742" i="2"/>
  <c r="J742" i="2" s="1"/>
  <c r="I741" i="2"/>
  <c r="J741" i="2" s="1"/>
  <c r="I740" i="2"/>
  <c r="J740" i="2" s="1"/>
  <c r="I739" i="2"/>
  <c r="J739" i="2" s="1"/>
  <c r="I738" i="2"/>
  <c r="J738" i="2" s="1"/>
  <c r="J737" i="2"/>
  <c r="I737" i="2"/>
  <c r="I736" i="2"/>
  <c r="J736" i="2" s="1"/>
  <c r="I735" i="2"/>
  <c r="J735" i="2" s="1"/>
  <c r="I734" i="2"/>
  <c r="J734" i="2" s="1"/>
  <c r="I733" i="2"/>
  <c r="J733" i="2" s="1"/>
  <c r="I732" i="2"/>
  <c r="J732" i="2" s="1"/>
  <c r="I731" i="2"/>
  <c r="J731" i="2" s="1"/>
  <c r="I730" i="2"/>
  <c r="J730" i="2" s="1"/>
  <c r="J729" i="2"/>
  <c r="I729" i="2"/>
  <c r="I728" i="2"/>
  <c r="J728" i="2" s="1"/>
  <c r="I727" i="2"/>
  <c r="J727" i="2" s="1"/>
  <c r="I726" i="2"/>
  <c r="J726" i="2" s="1"/>
  <c r="I725" i="2"/>
  <c r="J725" i="2" s="1"/>
  <c r="I724" i="2"/>
  <c r="J724" i="2" s="1"/>
  <c r="I723" i="2"/>
  <c r="J723" i="2" s="1"/>
  <c r="I722" i="2"/>
  <c r="J722" i="2" s="1"/>
  <c r="J721" i="2"/>
  <c r="I721" i="2"/>
  <c r="I720" i="2"/>
  <c r="J720" i="2" s="1"/>
  <c r="I719" i="2"/>
  <c r="J719" i="2" s="1"/>
  <c r="I718" i="2"/>
  <c r="J718" i="2" s="1"/>
  <c r="I717" i="2"/>
  <c r="J717" i="2" s="1"/>
  <c r="I716" i="2"/>
  <c r="J716" i="2" s="1"/>
  <c r="I715" i="2"/>
  <c r="J715" i="2" s="1"/>
  <c r="I714" i="2"/>
  <c r="J714" i="2" s="1"/>
  <c r="J713" i="2"/>
  <c r="I713" i="2"/>
  <c r="I712" i="2"/>
  <c r="J712" i="2" s="1"/>
  <c r="I711" i="2"/>
  <c r="J711" i="2" s="1"/>
  <c r="I710" i="2"/>
  <c r="J710" i="2" s="1"/>
  <c r="I709" i="2"/>
  <c r="J709" i="2" s="1"/>
  <c r="I708" i="2"/>
  <c r="J708" i="2" s="1"/>
  <c r="I707" i="2"/>
  <c r="J707" i="2" s="1"/>
  <c r="I706" i="2"/>
  <c r="J706" i="2" s="1"/>
  <c r="J705" i="2"/>
  <c r="I705" i="2"/>
  <c r="I704" i="2"/>
  <c r="J704" i="2" s="1"/>
  <c r="I703" i="2"/>
  <c r="J703" i="2" s="1"/>
  <c r="I702" i="2"/>
  <c r="J702" i="2" s="1"/>
  <c r="I701" i="2"/>
  <c r="J701" i="2" s="1"/>
  <c r="I700" i="2"/>
  <c r="J700" i="2" s="1"/>
  <c r="I699" i="2"/>
  <c r="J699" i="2" s="1"/>
  <c r="I698" i="2"/>
  <c r="J698" i="2" s="1"/>
  <c r="J697" i="2"/>
  <c r="I697" i="2"/>
  <c r="I696" i="2"/>
  <c r="J696" i="2" s="1"/>
  <c r="I695" i="2"/>
  <c r="J695" i="2" s="1"/>
  <c r="I694" i="2"/>
  <c r="J694" i="2" s="1"/>
  <c r="I693" i="2"/>
  <c r="J693" i="2" s="1"/>
  <c r="I692" i="2"/>
  <c r="J692" i="2" s="1"/>
  <c r="I691" i="2"/>
  <c r="J691" i="2" s="1"/>
  <c r="I690" i="2"/>
  <c r="J690" i="2" s="1"/>
  <c r="J689" i="2"/>
  <c r="I689" i="2"/>
  <c r="I688" i="2"/>
  <c r="J688" i="2" s="1"/>
  <c r="I687" i="2"/>
  <c r="J687" i="2" s="1"/>
  <c r="I686" i="2"/>
  <c r="J686" i="2" s="1"/>
  <c r="I685" i="2"/>
  <c r="J685" i="2" s="1"/>
  <c r="I684" i="2"/>
  <c r="J684" i="2" s="1"/>
  <c r="I683" i="2"/>
  <c r="J683" i="2" s="1"/>
  <c r="I682" i="2"/>
  <c r="J682" i="2" s="1"/>
  <c r="J681" i="2"/>
  <c r="I681" i="2"/>
  <c r="I680" i="2"/>
  <c r="J680" i="2" s="1"/>
  <c r="I679" i="2"/>
  <c r="J679" i="2" s="1"/>
  <c r="I678" i="2"/>
  <c r="J678" i="2" s="1"/>
  <c r="I677" i="2"/>
  <c r="J677" i="2" s="1"/>
  <c r="I676" i="2"/>
  <c r="J676" i="2" s="1"/>
  <c r="I675" i="2"/>
  <c r="J675" i="2" s="1"/>
  <c r="I674" i="2"/>
  <c r="J674" i="2" s="1"/>
  <c r="J673" i="2"/>
  <c r="I673" i="2"/>
  <c r="I672" i="2"/>
  <c r="J672" i="2" s="1"/>
  <c r="I671" i="2"/>
  <c r="J671" i="2" s="1"/>
  <c r="I670" i="2"/>
  <c r="J670" i="2" s="1"/>
  <c r="I669" i="2"/>
  <c r="J669" i="2" s="1"/>
  <c r="I668" i="2"/>
  <c r="J668" i="2" s="1"/>
  <c r="I667" i="2"/>
  <c r="J667" i="2" s="1"/>
  <c r="I666" i="2"/>
  <c r="J666" i="2" s="1"/>
  <c r="I665" i="2"/>
  <c r="J665" i="2" s="1"/>
  <c r="J664" i="2"/>
  <c r="I664" i="2"/>
  <c r="I663" i="2"/>
  <c r="J663" i="2" s="1"/>
  <c r="J662" i="2"/>
  <c r="I662" i="2"/>
  <c r="I661" i="2"/>
  <c r="J661" i="2" s="1"/>
  <c r="I660" i="2"/>
  <c r="J660" i="2" s="1"/>
  <c r="I659" i="2"/>
  <c r="J659" i="2" s="1"/>
  <c r="I658" i="2"/>
  <c r="J658" i="2" s="1"/>
  <c r="I657" i="2"/>
  <c r="J657" i="2" s="1"/>
  <c r="J656" i="2"/>
  <c r="I656" i="2"/>
  <c r="I655" i="2"/>
  <c r="J655" i="2" s="1"/>
  <c r="I654" i="2"/>
  <c r="J654" i="2" s="1"/>
  <c r="I653" i="2"/>
  <c r="J653" i="2" s="1"/>
  <c r="I652" i="2"/>
  <c r="J652" i="2" s="1"/>
  <c r="I651" i="2"/>
  <c r="J651" i="2" s="1"/>
  <c r="I650" i="2"/>
  <c r="J650" i="2" s="1"/>
  <c r="I649" i="2"/>
  <c r="J649" i="2" s="1"/>
  <c r="J648" i="2"/>
  <c r="I648" i="2"/>
  <c r="I647" i="2"/>
  <c r="J647" i="2" s="1"/>
  <c r="I646" i="2"/>
  <c r="J646" i="2" s="1"/>
  <c r="I645" i="2"/>
  <c r="J645" i="2" s="1"/>
  <c r="I644" i="2"/>
  <c r="J644" i="2" s="1"/>
  <c r="I643" i="2"/>
  <c r="J643" i="2" s="1"/>
  <c r="I642" i="2"/>
  <c r="J642" i="2" s="1"/>
  <c r="I641" i="2"/>
  <c r="J641" i="2" s="1"/>
  <c r="J640" i="2"/>
  <c r="I640" i="2"/>
  <c r="I639" i="2"/>
  <c r="J639" i="2" s="1"/>
  <c r="I638" i="2"/>
  <c r="J638" i="2" s="1"/>
  <c r="I637" i="2"/>
  <c r="J637" i="2" s="1"/>
  <c r="J636" i="2"/>
  <c r="I636" i="2"/>
  <c r="I635" i="2"/>
  <c r="J635" i="2" s="1"/>
  <c r="I634" i="2"/>
  <c r="J634" i="2" s="1"/>
  <c r="I633" i="2"/>
  <c r="J633" i="2" s="1"/>
  <c r="J632" i="2"/>
  <c r="I632" i="2"/>
  <c r="I631" i="2"/>
  <c r="J631" i="2" s="1"/>
  <c r="J630" i="2"/>
  <c r="I630" i="2"/>
  <c r="I629" i="2"/>
  <c r="J629" i="2" s="1"/>
  <c r="I628" i="2"/>
  <c r="J628" i="2" s="1"/>
  <c r="I627" i="2"/>
  <c r="J627" i="2" s="1"/>
  <c r="I626" i="2"/>
  <c r="J626" i="2" s="1"/>
  <c r="I625" i="2"/>
  <c r="J625" i="2" s="1"/>
  <c r="J624" i="2"/>
  <c r="I624" i="2"/>
  <c r="I623" i="2"/>
  <c r="J623" i="2" s="1"/>
  <c r="I622" i="2"/>
  <c r="J622" i="2" s="1"/>
  <c r="I621" i="2"/>
  <c r="J621" i="2" s="1"/>
  <c r="I620" i="2"/>
  <c r="J620" i="2" s="1"/>
  <c r="I619" i="2"/>
  <c r="J619" i="2" s="1"/>
  <c r="I618" i="2"/>
  <c r="J618" i="2" s="1"/>
  <c r="I617" i="2"/>
  <c r="J617" i="2" s="1"/>
  <c r="J616" i="2"/>
  <c r="I616" i="2"/>
  <c r="I615" i="2"/>
  <c r="J615" i="2" s="1"/>
  <c r="I614" i="2"/>
  <c r="J614" i="2" s="1"/>
  <c r="I613" i="2"/>
  <c r="J613" i="2" s="1"/>
  <c r="I612" i="2"/>
  <c r="J612" i="2" s="1"/>
  <c r="I611" i="2"/>
  <c r="J611" i="2" s="1"/>
  <c r="I610" i="2"/>
  <c r="J610" i="2" s="1"/>
  <c r="I609" i="2"/>
  <c r="J609" i="2" s="1"/>
  <c r="I608" i="2"/>
  <c r="J608" i="2" s="1"/>
  <c r="I607" i="2"/>
  <c r="J607" i="2" s="1"/>
  <c r="I606" i="2"/>
  <c r="J606" i="2" s="1"/>
  <c r="I605" i="2"/>
  <c r="J605" i="2" s="1"/>
  <c r="I604" i="2"/>
  <c r="J604" i="2" s="1"/>
  <c r="I603" i="2"/>
  <c r="J603" i="2" s="1"/>
  <c r="I602" i="2"/>
  <c r="J602" i="2" s="1"/>
  <c r="I601" i="2"/>
  <c r="J601" i="2" s="1"/>
  <c r="I600" i="2"/>
  <c r="J600" i="2" s="1"/>
  <c r="I599" i="2"/>
  <c r="J599" i="2" s="1"/>
  <c r="I598" i="2"/>
  <c r="J598" i="2" s="1"/>
  <c r="I597" i="2"/>
  <c r="J597" i="2" s="1"/>
  <c r="I596" i="2"/>
  <c r="J596" i="2" s="1"/>
  <c r="I595" i="2"/>
  <c r="J595" i="2" s="1"/>
  <c r="I594" i="2"/>
  <c r="J594" i="2" s="1"/>
  <c r="I593" i="2"/>
  <c r="J593" i="2" s="1"/>
  <c r="I592" i="2"/>
  <c r="J592" i="2" s="1"/>
  <c r="I591" i="2"/>
  <c r="J591" i="2" s="1"/>
  <c r="I590" i="2"/>
  <c r="J590" i="2" s="1"/>
  <c r="I589" i="2"/>
  <c r="J589" i="2" s="1"/>
  <c r="I588" i="2"/>
  <c r="J588" i="2" s="1"/>
  <c r="I587" i="2"/>
  <c r="J587" i="2" s="1"/>
  <c r="I586" i="2"/>
  <c r="J586" i="2" s="1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F580" i="2"/>
  <c r="I579" i="2"/>
  <c r="J579" i="2" s="1"/>
  <c r="I578" i="2"/>
  <c r="J578" i="2" s="1"/>
  <c r="I577" i="2"/>
  <c r="J577" i="2" s="1"/>
  <c r="J576" i="2"/>
  <c r="I576" i="2"/>
  <c r="I575" i="2"/>
  <c r="J575" i="2" s="1"/>
  <c r="I574" i="2"/>
  <c r="J574" i="2" s="1"/>
  <c r="I573" i="2"/>
  <c r="J573" i="2" s="1"/>
  <c r="I572" i="2"/>
  <c r="J572" i="2" s="1"/>
  <c r="I571" i="2"/>
  <c r="J571" i="2" s="1"/>
  <c r="I570" i="2"/>
  <c r="J570" i="2" s="1"/>
  <c r="I569" i="2"/>
  <c r="J569" i="2" s="1"/>
  <c r="I568" i="2"/>
  <c r="J568" i="2" s="1"/>
  <c r="I567" i="2"/>
  <c r="J567" i="2" s="1"/>
  <c r="I566" i="2"/>
  <c r="J566" i="2" s="1"/>
  <c r="I565" i="2"/>
  <c r="J565" i="2" s="1"/>
  <c r="I564" i="2"/>
  <c r="J564" i="2" s="1"/>
  <c r="I563" i="2"/>
  <c r="J563" i="2" s="1"/>
  <c r="I562" i="2"/>
  <c r="J562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535" i="2"/>
  <c r="J535" i="2" s="1"/>
  <c r="I534" i="2"/>
  <c r="J534" i="2" s="1"/>
  <c r="J533" i="2"/>
  <c r="I533" i="2"/>
  <c r="I532" i="2"/>
  <c r="J532" i="2" s="1"/>
  <c r="I531" i="2"/>
  <c r="J531" i="2" s="1"/>
  <c r="I530" i="2"/>
  <c r="J530" i="2" s="1"/>
  <c r="J529" i="2"/>
  <c r="I529" i="2"/>
  <c r="I528" i="2"/>
  <c r="J528" i="2" s="1"/>
  <c r="I527" i="2"/>
  <c r="J527" i="2" s="1"/>
  <c r="I526" i="2"/>
  <c r="J526" i="2" s="1"/>
  <c r="I525" i="2"/>
  <c r="J525" i="2" s="1"/>
  <c r="I524" i="2"/>
  <c r="J524" i="2" s="1"/>
  <c r="I523" i="2"/>
  <c r="J523" i="2" s="1"/>
  <c r="I522" i="2"/>
  <c r="J522" i="2" s="1"/>
  <c r="I521" i="2"/>
  <c r="J521" i="2" s="1"/>
  <c r="I520" i="2"/>
  <c r="J520" i="2" s="1"/>
  <c r="I519" i="2"/>
  <c r="J519" i="2" s="1"/>
  <c r="I518" i="2"/>
  <c r="J518" i="2" s="1"/>
  <c r="I517" i="2"/>
  <c r="J517" i="2" s="1"/>
  <c r="I516" i="2"/>
  <c r="J516" i="2" s="1"/>
  <c r="I515" i="2"/>
  <c r="J515" i="2" s="1"/>
  <c r="I514" i="2"/>
  <c r="J514" i="2" s="1"/>
  <c r="I513" i="2"/>
  <c r="J513" i="2" s="1"/>
  <c r="I512" i="2"/>
  <c r="J512" i="2" s="1"/>
  <c r="I511" i="2"/>
  <c r="J511" i="2" s="1"/>
  <c r="I510" i="2"/>
  <c r="J510" i="2" s="1"/>
  <c r="I509" i="2"/>
  <c r="J509" i="2" s="1"/>
  <c r="I508" i="2"/>
  <c r="J508" i="2" s="1"/>
  <c r="I507" i="2"/>
  <c r="J507" i="2" s="1"/>
  <c r="I506" i="2"/>
  <c r="J506" i="2" s="1"/>
  <c r="I505" i="2"/>
  <c r="J505" i="2" s="1"/>
  <c r="I504" i="2"/>
  <c r="J504" i="2" s="1"/>
  <c r="I503" i="2"/>
  <c r="J503" i="2" s="1"/>
  <c r="I502" i="2"/>
  <c r="J502" i="2" s="1"/>
  <c r="I501" i="2"/>
  <c r="J501" i="2" s="1"/>
  <c r="I500" i="2"/>
  <c r="J500" i="2" s="1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J494" i="2" s="1"/>
  <c r="I493" i="2"/>
  <c r="J493" i="2" s="1"/>
  <c r="I492" i="2"/>
  <c r="J492" i="2" s="1"/>
  <c r="I491" i="2"/>
  <c r="J491" i="2" s="1"/>
  <c r="I490" i="2"/>
  <c r="J490" i="2" s="1"/>
  <c r="I489" i="2"/>
  <c r="J489" i="2" s="1"/>
  <c r="I488" i="2"/>
  <c r="J488" i="2" s="1"/>
  <c r="I487" i="2"/>
  <c r="J487" i="2" s="1"/>
  <c r="I486" i="2"/>
  <c r="J486" i="2" s="1"/>
  <c r="I485" i="2"/>
  <c r="J485" i="2" s="1"/>
  <c r="I484" i="2"/>
  <c r="J484" i="2" s="1"/>
  <c r="I483" i="2"/>
  <c r="J483" i="2" s="1"/>
  <c r="I482" i="2"/>
  <c r="J482" i="2" s="1"/>
  <c r="I481" i="2"/>
  <c r="J481" i="2" s="1"/>
  <c r="I480" i="2"/>
  <c r="J480" i="2" s="1"/>
  <c r="I479" i="2"/>
  <c r="J479" i="2" s="1"/>
  <c r="I478" i="2"/>
  <c r="J478" i="2" s="1"/>
  <c r="I477" i="2"/>
  <c r="J477" i="2" s="1"/>
  <c r="I476" i="2"/>
  <c r="J476" i="2" s="1"/>
  <c r="I475" i="2"/>
  <c r="J475" i="2" s="1"/>
  <c r="I474" i="2"/>
  <c r="J474" i="2" s="1"/>
  <c r="I473" i="2"/>
  <c r="J473" i="2" s="1"/>
  <c r="I472" i="2"/>
  <c r="J472" i="2" s="1"/>
  <c r="I471" i="2"/>
  <c r="J471" i="2" s="1"/>
  <c r="I470" i="2"/>
  <c r="J470" i="2" s="1"/>
  <c r="I469" i="2"/>
  <c r="J469" i="2" s="1"/>
  <c r="I468" i="2"/>
  <c r="J468" i="2" s="1"/>
  <c r="I467" i="2"/>
  <c r="J467" i="2" s="1"/>
  <c r="I466" i="2"/>
  <c r="J466" i="2" s="1"/>
  <c r="I465" i="2"/>
  <c r="J465" i="2" s="1"/>
  <c r="I464" i="2"/>
  <c r="J464" i="2" s="1"/>
  <c r="I463" i="2"/>
  <c r="J463" i="2" s="1"/>
  <c r="I462" i="2"/>
  <c r="J462" i="2" s="1"/>
  <c r="I461" i="2"/>
  <c r="J461" i="2" s="1"/>
  <c r="I460" i="2"/>
  <c r="J460" i="2" s="1"/>
  <c r="I459" i="2"/>
  <c r="J459" i="2" s="1"/>
  <c r="I458" i="2"/>
  <c r="J458" i="2" s="1"/>
  <c r="I457" i="2"/>
  <c r="J457" i="2" s="1"/>
  <c r="I456" i="2"/>
  <c r="J456" i="2" s="1"/>
  <c r="I455" i="2"/>
  <c r="J455" i="2" s="1"/>
  <c r="I454" i="2"/>
  <c r="J454" i="2" s="1"/>
  <c r="I453" i="2"/>
  <c r="J453" i="2" s="1"/>
  <c r="I452" i="2"/>
  <c r="J452" i="2" s="1"/>
  <c r="I451" i="2"/>
  <c r="J451" i="2" s="1"/>
  <c r="I450" i="2"/>
  <c r="J450" i="2" s="1"/>
  <c r="I449" i="2"/>
  <c r="J449" i="2" s="1"/>
  <c r="I448" i="2"/>
  <c r="J448" i="2" s="1"/>
  <c r="I447" i="2"/>
  <c r="J447" i="2" s="1"/>
  <c r="I446" i="2"/>
  <c r="J446" i="2" s="1"/>
  <c r="I445" i="2"/>
  <c r="J445" i="2" s="1"/>
  <c r="I444" i="2"/>
  <c r="J444" i="2" s="1"/>
  <c r="I443" i="2"/>
  <c r="J443" i="2" s="1"/>
  <c r="I442" i="2"/>
  <c r="J442" i="2" s="1"/>
  <c r="I441" i="2"/>
  <c r="J441" i="2" s="1"/>
  <c r="I440" i="2"/>
  <c r="J440" i="2" s="1"/>
  <c r="I439" i="2"/>
  <c r="J439" i="2" s="1"/>
  <c r="I438" i="2"/>
  <c r="J438" i="2" s="1"/>
  <c r="I437" i="2"/>
  <c r="J437" i="2" s="1"/>
  <c r="I436" i="2"/>
  <c r="J436" i="2" s="1"/>
  <c r="I435" i="2"/>
  <c r="J435" i="2" s="1"/>
  <c r="I434" i="2"/>
  <c r="J434" i="2" s="1"/>
  <c r="I433" i="2"/>
  <c r="J433" i="2" s="1"/>
  <c r="I432" i="2"/>
  <c r="J432" i="2" s="1"/>
  <c r="I431" i="2"/>
  <c r="J431" i="2" s="1"/>
  <c r="I430" i="2"/>
  <c r="J430" i="2" s="1"/>
  <c r="I429" i="2"/>
  <c r="J429" i="2" s="1"/>
  <c r="I428" i="2"/>
  <c r="J428" i="2" s="1"/>
  <c r="I427" i="2"/>
  <c r="J427" i="2" s="1"/>
  <c r="I426" i="2"/>
  <c r="J426" i="2" s="1"/>
  <c r="I425" i="2"/>
  <c r="J425" i="2" s="1"/>
  <c r="I424" i="2"/>
  <c r="J424" i="2" s="1"/>
  <c r="I423" i="2"/>
  <c r="J423" i="2" s="1"/>
  <c r="I422" i="2"/>
  <c r="J422" i="2" s="1"/>
  <c r="I421" i="2"/>
  <c r="J421" i="2" s="1"/>
  <c r="I420" i="2"/>
  <c r="J420" i="2" s="1"/>
  <c r="I419" i="2"/>
  <c r="J419" i="2" s="1"/>
  <c r="I418" i="2"/>
  <c r="J418" i="2" s="1"/>
  <c r="I417" i="2"/>
  <c r="J417" i="2" s="1"/>
  <c r="I416" i="2"/>
  <c r="J416" i="2" s="1"/>
  <c r="I415" i="2"/>
  <c r="J415" i="2" s="1"/>
  <c r="I414" i="2"/>
  <c r="J414" i="2" s="1"/>
  <c r="I413" i="2"/>
  <c r="J413" i="2" s="1"/>
  <c r="I412" i="2"/>
  <c r="J412" i="2" s="1"/>
  <c r="I411" i="2"/>
  <c r="J411" i="2" s="1"/>
  <c r="I410" i="2"/>
  <c r="J410" i="2" s="1"/>
  <c r="I409" i="2"/>
  <c r="J409" i="2" s="1"/>
  <c r="I408" i="2"/>
  <c r="J408" i="2" s="1"/>
  <c r="I407" i="2"/>
  <c r="J407" i="2" s="1"/>
  <c r="I406" i="2"/>
  <c r="J406" i="2" s="1"/>
  <c r="I405" i="2"/>
  <c r="J405" i="2" s="1"/>
  <c r="I404" i="2"/>
  <c r="J404" i="2" s="1"/>
  <c r="I403" i="2"/>
  <c r="J403" i="2" s="1"/>
  <c r="I402" i="2"/>
  <c r="J402" i="2" s="1"/>
  <c r="I401" i="2"/>
  <c r="J401" i="2" s="1"/>
  <c r="I400" i="2"/>
  <c r="J400" i="2" s="1"/>
  <c r="I399" i="2"/>
  <c r="J399" i="2" s="1"/>
  <c r="I398" i="2"/>
  <c r="J398" i="2" s="1"/>
  <c r="I397" i="2"/>
  <c r="J397" i="2" s="1"/>
  <c r="I396" i="2"/>
  <c r="J396" i="2" s="1"/>
  <c r="I395" i="2"/>
  <c r="J395" i="2" s="1"/>
  <c r="I394" i="2"/>
  <c r="J394" i="2" s="1"/>
  <c r="I393" i="2"/>
  <c r="J393" i="2" s="1"/>
  <c r="I392" i="2"/>
  <c r="J392" i="2" s="1"/>
  <c r="I391" i="2"/>
  <c r="J391" i="2" s="1"/>
  <c r="I390" i="2"/>
  <c r="J390" i="2" s="1"/>
  <c r="I389" i="2"/>
  <c r="J389" i="2" s="1"/>
  <c r="I388" i="2"/>
  <c r="J388" i="2" s="1"/>
  <c r="I387" i="2"/>
  <c r="F387" i="2"/>
  <c r="F386" i="2" s="1"/>
  <c r="J386" i="2" s="1"/>
  <c r="I386" i="2"/>
  <c r="I385" i="2"/>
  <c r="J385" i="2" s="1"/>
  <c r="I384" i="2"/>
  <c r="J384" i="2" s="1"/>
  <c r="I383" i="2"/>
  <c r="J383" i="2" s="1"/>
  <c r="I382" i="2"/>
  <c r="J382" i="2" s="1"/>
  <c r="I381" i="2"/>
  <c r="J381" i="2" s="1"/>
  <c r="I380" i="2"/>
  <c r="J380" i="2" s="1"/>
  <c r="I379" i="2"/>
  <c r="J379" i="2" s="1"/>
  <c r="I378" i="2"/>
  <c r="J378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67" i="2"/>
  <c r="J367" i="2" s="1"/>
  <c r="I366" i="2"/>
  <c r="J366" i="2" s="1"/>
  <c r="I365" i="2"/>
  <c r="J365" i="2" s="1"/>
  <c r="I364" i="2"/>
  <c r="J364" i="2" s="1"/>
  <c r="I363" i="2"/>
  <c r="J363" i="2" s="1"/>
  <c r="I362" i="2"/>
  <c r="J362" i="2" s="1"/>
  <c r="I361" i="2"/>
  <c r="J361" i="2" s="1"/>
  <c r="I360" i="2"/>
  <c r="J360" i="2" s="1"/>
  <c r="I359" i="2"/>
  <c r="J359" i="2" s="1"/>
  <c r="I358" i="2"/>
  <c r="J358" i="2" s="1"/>
  <c r="I357" i="2"/>
  <c r="J357" i="2" s="1"/>
  <c r="I356" i="2"/>
  <c r="J356" i="2" s="1"/>
  <c r="I355" i="2"/>
  <c r="J355" i="2" s="1"/>
  <c r="I354" i="2"/>
  <c r="J354" i="2" s="1"/>
  <c r="I353" i="2"/>
  <c r="J353" i="2" s="1"/>
  <c r="I352" i="2"/>
  <c r="J352" i="2" s="1"/>
  <c r="I351" i="2"/>
  <c r="J351" i="2" s="1"/>
  <c r="I350" i="2"/>
  <c r="J350" i="2" s="1"/>
  <c r="I349" i="2"/>
  <c r="J349" i="2" s="1"/>
  <c r="I348" i="2"/>
  <c r="J348" i="2" s="1"/>
  <c r="I347" i="2"/>
  <c r="J347" i="2" s="1"/>
  <c r="I346" i="2"/>
  <c r="J346" i="2" s="1"/>
  <c r="I345" i="2"/>
  <c r="J345" i="2" s="1"/>
  <c r="I344" i="2"/>
  <c r="J344" i="2" s="1"/>
  <c r="I343" i="2"/>
  <c r="J343" i="2" s="1"/>
  <c r="I342" i="2"/>
  <c r="J342" i="2" s="1"/>
  <c r="I341" i="2"/>
  <c r="J341" i="2" s="1"/>
  <c r="I340" i="2"/>
  <c r="J340" i="2" s="1"/>
  <c r="I339" i="2"/>
  <c r="J339" i="2" s="1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J330" i="2" s="1"/>
  <c r="I329" i="2"/>
  <c r="J329" i="2" s="1"/>
  <c r="I328" i="2"/>
  <c r="J328" i="2" s="1"/>
  <c r="I327" i="2"/>
  <c r="J327" i="2" s="1"/>
  <c r="I326" i="2"/>
  <c r="J326" i="2" s="1"/>
  <c r="I325" i="2"/>
  <c r="J325" i="2" s="1"/>
  <c r="I324" i="2"/>
  <c r="J324" i="2" s="1"/>
  <c r="I323" i="2"/>
  <c r="J323" i="2" s="1"/>
  <c r="I322" i="2"/>
  <c r="J322" i="2" s="1"/>
  <c r="I321" i="2"/>
  <c r="J321" i="2" s="1"/>
  <c r="I320" i="2"/>
  <c r="J320" i="2" s="1"/>
  <c r="I319" i="2"/>
  <c r="J319" i="2" s="1"/>
  <c r="J318" i="2"/>
  <c r="I318" i="2"/>
  <c r="I317" i="2"/>
  <c r="J317" i="2" s="1"/>
  <c r="I316" i="2"/>
  <c r="J316" i="2" s="1"/>
  <c r="I315" i="2"/>
  <c r="J315" i="2" s="1"/>
  <c r="I314" i="2"/>
  <c r="J314" i="2" s="1"/>
  <c r="I313" i="2"/>
  <c r="J313" i="2" s="1"/>
  <c r="I312" i="2"/>
  <c r="J312" i="2" s="1"/>
  <c r="I311" i="2"/>
  <c r="J311" i="2" s="1"/>
  <c r="J310" i="2"/>
  <c r="I310" i="2"/>
  <c r="I309" i="2"/>
  <c r="J309" i="2" s="1"/>
  <c r="I308" i="2"/>
  <c r="J308" i="2" s="1"/>
  <c r="I307" i="2"/>
  <c r="J307" i="2" s="1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300" i="2"/>
  <c r="J300" i="2" s="1"/>
  <c r="I299" i="2"/>
  <c r="J299" i="2" s="1"/>
  <c r="I298" i="2"/>
  <c r="J298" i="2" s="1"/>
  <c r="I297" i="2"/>
  <c r="J297" i="2" s="1"/>
  <c r="I296" i="2"/>
  <c r="J296" i="2" s="1"/>
  <c r="I295" i="2"/>
  <c r="J295" i="2" s="1"/>
  <c r="J294" i="2"/>
  <c r="I294" i="2"/>
  <c r="I293" i="2"/>
  <c r="J293" i="2" s="1"/>
  <c r="I292" i="2"/>
  <c r="J292" i="2" s="1"/>
  <c r="I291" i="2"/>
  <c r="J291" i="2" s="1"/>
  <c r="I290" i="2"/>
  <c r="J290" i="2" s="1"/>
  <c r="I289" i="2"/>
  <c r="J289" i="2" s="1"/>
  <c r="I288" i="2"/>
  <c r="J288" i="2" s="1"/>
  <c r="I287" i="2"/>
  <c r="J287" i="2" s="1"/>
  <c r="J286" i="2"/>
  <c r="I286" i="2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J278" i="2"/>
  <c r="I278" i="2"/>
  <c r="I277" i="2"/>
  <c r="J277" i="2" s="1"/>
  <c r="I276" i="2"/>
  <c r="J276" i="2" s="1"/>
  <c r="I275" i="2"/>
  <c r="J275" i="2" s="1"/>
  <c r="I274" i="2"/>
  <c r="J274" i="2" s="1"/>
  <c r="I273" i="2"/>
  <c r="J273" i="2" s="1"/>
  <c r="I272" i="2"/>
  <c r="J272" i="2" s="1"/>
  <c r="I271" i="2"/>
  <c r="J271" i="2" s="1"/>
  <c r="J270" i="2"/>
  <c r="I270" i="2"/>
  <c r="I269" i="2"/>
  <c r="J269" i="2" s="1"/>
  <c r="I268" i="2"/>
  <c r="J268" i="2" s="1"/>
  <c r="I267" i="2"/>
  <c r="J267" i="2" s="1"/>
  <c r="I266" i="2"/>
  <c r="J266" i="2" s="1"/>
  <c r="I265" i="2"/>
  <c r="J265" i="2" s="1"/>
  <c r="I264" i="2"/>
  <c r="J264" i="2" s="1"/>
  <c r="I263" i="2"/>
  <c r="J263" i="2" s="1"/>
  <c r="J262" i="2"/>
  <c r="I262" i="2"/>
  <c r="I261" i="2"/>
  <c r="J261" i="2" s="1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J254" i="2"/>
  <c r="I254" i="2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J246" i="2"/>
  <c r="I246" i="2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J238" i="2"/>
  <c r="I238" i="2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J230" i="2"/>
  <c r="I230" i="2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J222" i="2"/>
  <c r="I222" i="2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J214" i="2"/>
  <c r="I214" i="2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J206" i="2"/>
  <c r="I206" i="2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J198" i="2"/>
  <c r="I198" i="2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J190" i="2"/>
  <c r="I190" i="2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J182" i="2"/>
  <c r="I182" i="2"/>
  <c r="I181" i="2"/>
  <c r="F181" i="2"/>
  <c r="J180" i="2"/>
  <c r="I180" i="2"/>
  <c r="J179" i="2"/>
  <c r="I179" i="2"/>
  <c r="J178" i="2"/>
  <c r="I178" i="2"/>
  <c r="J177" i="2"/>
  <c r="I177" i="2"/>
  <c r="J176" i="2"/>
  <c r="I176" i="2"/>
  <c r="I175" i="2"/>
  <c r="J175" i="2" s="1"/>
  <c r="J174" i="2"/>
  <c r="I174" i="2"/>
  <c r="I173" i="2"/>
  <c r="J173" i="2" s="1"/>
  <c r="J172" i="2"/>
  <c r="I172" i="2"/>
  <c r="I171" i="2"/>
  <c r="J171" i="2" s="1"/>
  <c r="J170" i="2"/>
  <c r="I170" i="2"/>
  <c r="I169" i="2"/>
  <c r="J169" i="2" s="1"/>
  <c r="J168" i="2"/>
  <c r="I168" i="2"/>
  <c r="I167" i="2"/>
  <c r="J167" i="2" s="1"/>
  <c r="J166" i="2"/>
  <c r="I166" i="2"/>
  <c r="I165" i="2"/>
  <c r="J165" i="2" s="1"/>
  <c r="J164" i="2"/>
  <c r="I164" i="2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J156" i="2"/>
  <c r="I156" i="2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F130" i="2"/>
  <c r="J129" i="2"/>
  <c r="I129" i="2"/>
  <c r="I128" i="2"/>
  <c r="J128" i="2" s="1"/>
  <c r="J127" i="2"/>
  <c r="I127" i="2"/>
  <c r="I126" i="2"/>
  <c r="J126" i="2" s="1"/>
  <c r="J125" i="2"/>
  <c r="I125" i="2"/>
  <c r="I124" i="2"/>
  <c r="J124" i="2" s="1"/>
  <c r="J123" i="2"/>
  <c r="I123" i="2"/>
  <c r="I122" i="2"/>
  <c r="J122" i="2" s="1"/>
  <c r="J121" i="2"/>
  <c r="I121" i="2"/>
  <c r="I120" i="2"/>
  <c r="J120" i="2" s="1"/>
  <c r="J119" i="2"/>
  <c r="I119" i="2"/>
  <c r="I118" i="2"/>
  <c r="J118" i="2" s="1"/>
  <c r="J117" i="2"/>
  <c r="I117" i="2"/>
  <c r="I116" i="2"/>
  <c r="J116" i="2" s="1"/>
  <c r="J115" i="2"/>
  <c r="I115" i="2"/>
  <c r="I114" i="2"/>
  <c r="J114" i="2" s="1"/>
  <c r="J113" i="2"/>
  <c r="I113" i="2"/>
  <c r="I112" i="2"/>
  <c r="J112" i="2" s="1"/>
  <c r="J111" i="2"/>
  <c r="I111" i="2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J103" i="2"/>
  <c r="I103" i="2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761" i="2" l="1"/>
  <c r="J130" i="2"/>
  <c r="J580" i="2"/>
  <c r="J387" i="2"/>
  <c r="J1107" i="2"/>
  <c r="J181" i="2"/>
  <c r="F1417" i="2"/>
  <c r="J1417" i="2" s="1"/>
  <c r="J1416" i="2"/>
  <c r="J1108" i="2"/>
</calcChain>
</file>

<file path=xl/sharedStrings.xml><?xml version="1.0" encoding="utf-8"?>
<sst xmlns="http://schemas.openxmlformats.org/spreadsheetml/2006/main" count="16102" uniqueCount="580">
  <si>
    <t>'client_1'</t>
  </si>
  <si>
    <t xml:space="preserve"> 'Product  5'</t>
  </si>
  <si>
    <t xml:space="preserve"> Timestamp('2023-11-01 00:00:00')</t>
  </si>
  <si>
    <t xml:space="preserve"> Timestamp('2024-12-31 00:00:00')</t>
  </si>
  <si>
    <t xml:space="preserve"> nan]</t>
  </si>
  <si>
    <t xml:space="preserve"> </t>
  </si>
  <si>
    <t>'client_101'</t>
  </si>
  <si>
    <t xml:space="preserve"> 'Product  1'</t>
  </si>
  <si>
    <t xml:space="preserve"> Timestamp('2023-01-30 00:00:00')</t>
  </si>
  <si>
    <t xml:space="preserve"> Timestamp('2023-04-30 00:00:00')</t>
  </si>
  <si>
    <t xml:space="preserve"> Timestamp('2023-05-01 00:00:00')</t>
  </si>
  <si>
    <t xml:space="preserve"> Timestamp('2023-05-31 00:00:00')</t>
  </si>
  <si>
    <t xml:space="preserve"> Timestamp('2023-06-01 00:00:00')</t>
  </si>
  <si>
    <t xml:space="preserve"> Timestamp('2023-06-30 00:00:00')</t>
  </si>
  <si>
    <t xml:space="preserve"> Timestamp('2023-07-01 00:00:00')</t>
  </si>
  <si>
    <t xml:space="preserve"> Timestamp('2023-07-31 00:00:00')</t>
  </si>
  <si>
    <t xml:space="preserve"> Timestamp('2023-08-01 00:00:00')</t>
  </si>
  <si>
    <t xml:space="preserve"> Timestamp('2023-08-31 00:00:00')</t>
  </si>
  <si>
    <t xml:space="preserve"> Timestamp('2023-09-01 00:00:00')</t>
  </si>
  <si>
    <t xml:space="preserve"> Timestamp('2023-09-30 00:00:00')</t>
  </si>
  <si>
    <t xml:space="preserve"> Timestamp('2023-10-01 00:00:00')</t>
  </si>
  <si>
    <t xml:space="preserve"> Timestamp('2023-10-31 00:00:00')</t>
  </si>
  <si>
    <t xml:space="preserve"> Timestamp('2023-11-30 00:00:00')</t>
  </si>
  <si>
    <t xml:space="preserve"> Timestamp('2023-12-01 00:00:00')</t>
  </si>
  <si>
    <t xml:space="preserve"> Timestamp('2023-12-31 00:00:00')</t>
  </si>
  <si>
    <t xml:space="preserve"> 'Product  2'</t>
  </si>
  <si>
    <t xml:space="preserve"> Timestamp('2023-03-01 00:00:00')</t>
  </si>
  <si>
    <t xml:space="preserve"> Timestamp('2024-06-29 00:00:00')</t>
  </si>
  <si>
    <t>'client_102'</t>
  </si>
  <si>
    <t xml:space="preserve"> Timestamp('2022-06-30 00:00:00')</t>
  </si>
  <si>
    <t xml:space="preserve"> Timestamp('2024-01-01 00:00:00')</t>
  </si>
  <si>
    <t xml:space="preserve"> Timestamp('2024-03-30 00:00:00')</t>
  </si>
  <si>
    <t>'client_104'</t>
  </si>
  <si>
    <t xml:space="preserve"> Timestamp('2025-01-30 00:00:00')</t>
  </si>
  <si>
    <t xml:space="preserve"> 'Product  4'</t>
  </si>
  <si>
    <t xml:space="preserve"> Timestamp('2022-05-31 00:00:00')</t>
  </si>
  <si>
    <t xml:space="preserve"> Timestamp('2021-05-31 00:00:00')</t>
  </si>
  <si>
    <t xml:space="preserve"> Timestamp('2022-05-30 00:00:00')</t>
  </si>
  <si>
    <t xml:space="preserve"> Timestamp('2024-05-30 00:00:00')</t>
  </si>
  <si>
    <t>'client_105'</t>
  </si>
  <si>
    <t xml:space="preserve"> Timestamp('2022-08-22 00:00:00')</t>
  </si>
  <si>
    <t>'client_106'</t>
  </si>
  <si>
    <t xml:space="preserve"> Timestamp('2022-09-29 00:00:00')</t>
  </si>
  <si>
    <t xml:space="preserve"> Timestamp('2022-09-30 00:00:00')</t>
  </si>
  <si>
    <t>'client_107'</t>
  </si>
  <si>
    <t xml:space="preserve"> Timestamp('2021-12-31 00:00:00')</t>
  </si>
  <si>
    <t xml:space="preserve"> Timestamp('2022-12-30 00:00:00')</t>
  </si>
  <si>
    <t xml:space="preserve"> Timestamp('2022-12-31 00:00:00')</t>
  </si>
  <si>
    <t xml:space="preserve"> Timestamp('2024-12-30 00:00:00')</t>
  </si>
  <si>
    <t xml:space="preserve"> 'Product  3'</t>
  </si>
  <si>
    <t>'client_108'</t>
  </si>
  <si>
    <t xml:space="preserve"> Timestamp('2021-02-28 00:00:00')</t>
  </si>
  <si>
    <t xml:space="preserve"> Timestamp('2022-02-27 00:00:00')</t>
  </si>
  <si>
    <t xml:space="preserve"> Timestamp('2022-02-28 00:00:00')</t>
  </si>
  <si>
    <t xml:space="preserve"> Timestamp('2023-02-28 00:00:00')</t>
  </si>
  <si>
    <t>'client_109'</t>
  </si>
  <si>
    <t xml:space="preserve"> Timestamp('2022-01-31 00:00:00')</t>
  </si>
  <si>
    <t xml:space="preserve"> Timestamp('2023-01-31 00:00:00')</t>
  </si>
  <si>
    <t xml:space="preserve"> Timestamp('2024-01-31 00:00:00')</t>
  </si>
  <si>
    <t>'client_11'</t>
  </si>
  <si>
    <t>'client_110'</t>
  </si>
  <si>
    <t>'client_111'</t>
  </si>
  <si>
    <t>'client_115'</t>
  </si>
  <si>
    <t xml:space="preserve"> Timestamp('2021-11-30 00:00:00')</t>
  </si>
  <si>
    <t xml:space="preserve"> Timestamp('2022-11-29 00:00:00')</t>
  </si>
  <si>
    <t xml:space="preserve"> Timestamp('2022-11-30 00:00:00')</t>
  </si>
  <si>
    <t>'client_116'</t>
  </si>
  <si>
    <t xml:space="preserve"> Timestamp('2024-02-28 00:00:00')</t>
  </si>
  <si>
    <t>'client_117'</t>
  </si>
  <si>
    <t>'client_118'</t>
  </si>
  <si>
    <t xml:space="preserve"> Timestamp('2022-03-30 00:00:00')</t>
  </si>
  <si>
    <t xml:space="preserve"> Timestamp('2022-03-31 00:00:00')</t>
  </si>
  <si>
    <t xml:space="preserve"> Timestamp('2022-04-29 00:00:00')</t>
  </si>
  <si>
    <t>'client_12'</t>
  </si>
  <si>
    <t>'client_124'</t>
  </si>
  <si>
    <t xml:space="preserve"> Timestamp('2021-07-31 00:00:00')</t>
  </si>
  <si>
    <t xml:space="preserve"> Timestamp('2022-04-30 00:00:00')</t>
  </si>
  <si>
    <t xml:space="preserve"> Timestamp('2022-07-30 00:00:00')</t>
  </si>
  <si>
    <t xml:space="preserve"> Timestamp('2022-07-31 00:00:00')</t>
  </si>
  <si>
    <t xml:space="preserve"> Timestamp('2024-04-29 00:00:00')</t>
  </si>
  <si>
    <t>'client_126'</t>
  </si>
  <si>
    <t xml:space="preserve"> Timestamp('2023-03-31 00:00:00')</t>
  </si>
  <si>
    <t xml:space="preserve"> Timestamp('2023-04-01 00:00:00')</t>
  </si>
  <si>
    <t>'client_127'</t>
  </si>
  <si>
    <t xml:space="preserve"> Timestamp('2021-10-31 00:00:00')</t>
  </si>
  <si>
    <t xml:space="preserve"> Timestamp('2024-08-30 00:00:00')</t>
  </si>
  <si>
    <t>'client_13'</t>
  </si>
  <si>
    <t xml:space="preserve"> Timestamp('2023-11-16 00:00:00')</t>
  </si>
  <si>
    <t>'client_131'</t>
  </si>
  <si>
    <t>'client_133'</t>
  </si>
  <si>
    <t xml:space="preserve"> Timestamp('2022-10-30 00:00:00')</t>
  </si>
  <si>
    <t xml:space="preserve"> Timestamp('2022-10-31 00:00:00')</t>
  </si>
  <si>
    <t>'client_134'</t>
  </si>
  <si>
    <t>'client_137'</t>
  </si>
  <si>
    <t>'client_138'</t>
  </si>
  <si>
    <t xml:space="preserve"> Timestamp('2021-04-30 00:00:00')</t>
  </si>
  <si>
    <t>'client_14'</t>
  </si>
  <si>
    <t>'client_140'</t>
  </si>
  <si>
    <t>'client_141'</t>
  </si>
  <si>
    <t xml:space="preserve"> Timestamp('2024-10-30 00:00:00')</t>
  </si>
  <si>
    <t>'client_142'</t>
  </si>
  <si>
    <t xml:space="preserve"> Timestamp('2024-11-29 00:00:00')</t>
  </si>
  <si>
    <t>'client_144'</t>
  </si>
  <si>
    <t>'client_145'</t>
  </si>
  <si>
    <t>'client_147'</t>
  </si>
  <si>
    <t>'client_148'</t>
  </si>
  <si>
    <t>'client_149'</t>
  </si>
  <si>
    <t>'client_15'</t>
  </si>
  <si>
    <t>'client_151'</t>
  </si>
  <si>
    <t>'client_152'</t>
  </si>
  <si>
    <t>'client_153'</t>
  </si>
  <si>
    <t xml:space="preserve"> Timestamp('2021-06-30 00:00:00')</t>
  </si>
  <si>
    <t xml:space="preserve"> Timestamp('2021-03-31 00:00:00')</t>
  </si>
  <si>
    <t>'client_154'</t>
  </si>
  <si>
    <t>'client_155'</t>
  </si>
  <si>
    <t xml:space="preserve"> Timestamp('2022-08-31 00:00:00')</t>
  </si>
  <si>
    <t>'client_158'</t>
  </si>
  <si>
    <t xml:space="preserve"> Timestamp('2024-09-29 00:00:00')</t>
  </si>
  <si>
    <t>'client_16'</t>
  </si>
  <si>
    <t>'client_162'</t>
  </si>
  <si>
    <t xml:space="preserve"> Timestamp('2021-09-30 00:00:00')</t>
  </si>
  <si>
    <t>'client_163'</t>
  </si>
  <si>
    <t>'client_166'</t>
  </si>
  <si>
    <t>'client_167'</t>
  </si>
  <si>
    <t>'client_17'</t>
  </si>
  <si>
    <t xml:space="preserve"> Timestamp('2022-08-30 00:00:00')</t>
  </si>
  <si>
    <t>'client_172'</t>
  </si>
  <si>
    <t>'client_175'</t>
  </si>
  <si>
    <t>'client_176'</t>
  </si>
  <si>
    <t>'client_178'</t>
  </si>
  <si>
    <t xml:space="preserve"> Timestamp('2022-06-29 00:00:00')</t>
  </si>
  <si>
    <t>'client_18'</t>
  </si>
  <si>
    <t>'client_181'</t>
  </si>
  <si>
    <t>'client_183'</t>
  </si>
  <si>
    <t xml:space="preserve"> Timestamp('2022-10-15 00:00:00')</t>
  </si>
  <si>
    <t>'client_186'</t>
  </si>
  <si>
    <t>'client_187'</t>
  </si>
  <si>
    <t>'client_188'</t>
  </si>
  <si>
    <t>'client_189'</t>
  </si>
  <si>
    <t>'client_190'</t>
  </si>
  <si>
    <t>'client_191'</t>
  </si>
  <si>
    <t>'client_192'</t>
  </si>
  <si>
    <t>'client_193'</t>
  </si>
  <si>
    <t>'client_195'</t>
  </si>
  <si>
    <t>'client_196'</t>
  </si>
  <si>
    <t>'client_197'</t>
  </si>
  <si>
    <t>'client_199'</t>
  </si>
  <si>
    <t xml:space="preserve"> Timestamp('2024-01-07 00:00:00')</t>
  </si>
  <si>
    <t>'client_20'</t>
  </si>
  <si>
    <t>'client_202'</t>
  </si>
  <si>
    <t>'client_203'</t>
  </si>
  <si>
    <t>'client_204'</t>
  </si>
  <si>
    <t>client_204'</t>
  </si>
  <si>
    <t>'client_207'</t>
  </si>
  <si>
    <t>'client_208'</t>
  </si>
  <si>
    <t>'client_21'</t>
  </si>
  <si>
    <t>'client_212'</t>
  </si>
  <si>
    <t>'client_214'</t>
  </si>
  <si>
    <t>'client_217'</t>
  </si>
  <si>
    <t>'client_218'</t>
  </si>
  <si>
    <t>'client_22'</t>
  </si>
  <si>
    <t>'client_220'</t>
  </si>
  <si>
    <t>'client_223'</t>
  </si>
  <si>
    <t>'client_225'</t>
  </si>
  <si>
    <t>'client_227'</t>
  </si>
  <si>
    <t>'client_229'</t>
  </si>
  <si>
    <t>'client_230'</t>
  </si>
  <si>
    <t>'client_234'</t>
  </si>
  <si>
    <t>'client_237'</t>
  </si>
  <si>
    <t>'client_239'</t>
  </si>
  <si>
    <t xml:space="preserve"> Timestamp('2021-08-31 00:00:00')</t>
  </si>
  <si>
    <t>'client_243'</t>
  </si>
  <si>
    <t xml:space="preserve"> Timestamp('2022-06-03 00:00:00')</t>
  </si>
  <si>
    <t>'client_244'</t>
  </si>
  <si>
    <t>'client_245'</t>
  </si>
  <si>
    <t>'client_246'</t>
  </si>
  <si>
    <t>'client_247'</t>
  </si>
  <si>
    <t>'client_248'</t>
  </si>
  <si>
    <t>'client_25'</t>
  </si>
  <si>
    <t>'client_250'</t>
  </si>
  <si>
    <t>'client_251'</t>
  </si>
  <si>
    <t>'client_252'</t>
  </si>
  <si>
    <t>'client_253'</t>
  </si>
  <si>
    <t>'client_255'</t>
  </si>
  <si>
    <t xml:space="preserve"> Timestamp('2023-05-15 00:00:00')</t>
  </si>
  <si>
    <t>'client_256'</t>
  </si>
  <si>
    <t>'client_257'</t>
  </si>
  <si>
    <t>'client_259'</t>
  </si>
  <si>
    <t>'client_261'</t>
  </si>
  <si>
    <t>'client_262'</t>
  </si>
  <si>
    <t>'client_263'</t>
  </si>
  <si>
    <t>'client_264'</t>
  </si>
  <si>
    <t>'client_265'</t>
  </si>
  <si>
    <t>'client_266'</t>
  </si>
  <si>
    <t>'client_267'</t>
  </si>
  <si>
    <t>'client_268'</t>
  </si>
  <si>
    <t>'client_269'</t>
  </si>
  <si>
    <t>'client_27'</t>
  </si>
  <si>
    <t>'client_270'</t>
  </si>
  <si>
    <t>'client_271'</t>
  </si>
  <si>
    <t>'client_272'</t>
  </si>
  <si>
    <t>'client_273'</t>
  </si>
  <si>
    <t>'client_274'</t>
  </si>
  <si>
    <t>'client_275'</t>
  </si>
  <si>
    <t>'client_276'</t>
  </si>
  <si>
    <t>'client_277'</t>
  </si>
  <si>
    <t>'client_279'</t>
  </si>
  <si>
    <t>'client_280'</t>
  </si>
  <si>
    <t>'client_281'</t>
  </si>
  <si>
    <t>'client_283'</t>
  </si>
  <si>
    <t>'client_284'</t>
  </si>
  <si>
    <t>'client_287'</t>
  </si>
  <si>
    <t>'client_288'</t>
  </si>
  <si>
    <t>'client_289'</t>
  </si>
  <si>
    <t>'client_29'</t>
  </si>
  <si>
    <t>'client_3'</t>
  </si>
  <si>
    <t>'client_30'</t>
  </si>
  <si>
    <t xml:space="preserve"> Timestamp('2022-08-01 00:00:00')</t>
  </si>
  <si>
    <t>'client_34'</t>
  </si>
  <si>
    <t>'client_36'</t>
  </si>
  <si>
    <t>'client_37'</t>
  </si>
  <si>
    <t>'client_4'</t>
  </si>
  <si>
    <t>'client_41'</t>
  </si>
  <si>
    <t>client_41'</t>
  </si>
  <si>
    <t>'client_43'</t>
  </si>
  <si>
    <t xml:space="preserve"> Timestamp('2024-07-30 00:00:00')</t>
  </si>
  <si>
    <t>'client_44'</t>
  </si>
  <si>
    <t>'client_47'</t>
  </si>
  <si>
    <t>'client_48'</t>
  </si>
  <si>
    <t>'client_5'</t>
  </si>
  <si>
    <t xml:space="preserve"> Timestamp('2022-06-02 00:00:00')</t>
  </si>
  <si>
    <t xml:space="preserve"> Timestamp('2022-10-03 00:00:00')</t>
  </si>
  <si>
    <t>'client_51'</t>
  </si>
  <si>
    <t>'client_53'</t>
  </si>
  <si>
    <t>'client_58'</t>
  </si>
  <si>
    <t>'client_6'</t>
  </si>
  <si>
    <t>'client_60'</t>
  </si>
  <si>
    <t>'client_62'</t>
  </si>
  <si>
    <t>'client_63'</t>
  </si>
  <si>
    <t xml:space="preserve"> Timestamp('2025-12-30 00:00:00')</t>
  </si>
  <si>
    <t>'client_65'</t>
  </si>
  <si>
    <t>'client_67'</t>
  </si>
  <si>
    <t>'client_68'</t>
  </si>
  <si>
    <t>'client_7'</t>
  </si>
  <si>
    <t>'client_70'</t>
  </si>
  <si>
    <t>'client_72'</t>
  </si>
  <si>
    <t>'client_74'</t>
  </si>
  <si>
    <t>'client_75'</t>
  </si>
  <si>
    <t>'client_76'</t>
  </si>
  <si>
    <t>'client_77'</t>
  </si>
  <si>
    <t>'client_78'</t>
  </si>
  <si>
    <t>'client_79'</t>
  </si>
  <si>
    <t>'client_8'</t>
  </si>
  <si>
    <t>'client_80'</t>
  </si>
  <si>
    <t>'client_81'</t>
  </si>
  <si>
    <t>'client_82'</t>
  </si>
  <si>
    <t>'client_83'</t>
  </si>
  <si>
    <t>'client_84'</t>
  </si>
  <si>
    <t>'client_85'</t>
  </si>
  <si>
    <t xml:space="preserve"> nan</t>
  </si>
  <si>
    <t>'client_87'</t>
  </si>
  <si>
    <t>'client_88'</t>
  </si>
  <si>
    <t>'client_89'</t>
  </si>
  <si>
    <t>'client_9'</t>
  </si>
  <si>
    <t>'client_92'</t>
  </si>
  <si>
    <t>'client_98'</t>
  </si>
  <si>
    <t>Client</t>
  </si>
  <si>
    <t>Product</t>
  </si>
  <si>
    <t>Date 1</t>
  </si>
  <si>
    <t>Date 2</t>
  </si>
  <si>
    <t>Amount</t>
  </si>
  <si>
    <t>other</t>
  </si>
  <si>
    <t>Client ID</t>
  </si>
  <si>
    <t>Type</t>
  </si>
  <si>
    <t>Invoice Date</t>
  </si>
  <si>
    <t>Collection Date</t>
  </si>
  <si>
    <t>Recognition Start</t>
  </si>
  <si>
    <t>Recognition End</t>
  </si>
  <si>
    <t>Contract Months</t>
  </si>
  <si>
    <t>Amount Recognized per Month</t>
  </si>
  <si>
    <t>Commission Percent</t>
  </si>
  <si>
    <t>client_1</t>
  </si>
  <si>
    <t>Product  5</t>
  </si>
  <si>
    <t>Invoice</t>
  </si>
  <si>
    <t>client_10</t>
  </si>
  <si>
    <t>Product  1</t>
  </si>
  <si>
    <t>client_100</t>
  </si>
  <si>
    <t>client_101</t>
  </si>
  <si>
    <t>Product  2</t>
  </si>
  <si>
    <t>client_102</t>
  </si>
  <si>
    <t>client_103</t>
  </si>
  <si>
    <t>client_104</t>
  </si>
  <si>
    <t>Product  4</t>
  </si>
  <si>
    <t>client_105</t>
  </si>
  <si>
    <t>client_106</t>
  </si>
  <si>
    <t>client_107</t>
  </si>
  <si>
    <t>Product  3</t>
  </si>
  <si>
    <t>client_108</t>
  </si>
  <si>
    <t>client_109</t>
  </si>
  <si>
    <t>client_11</t>
  </si>
  <si>
    <t>client_110</t>
  </si>
  <si>
    <t>client_111</t>
  </si>
  <si>
    <t>client_112</t>
  </si>
  <si>
    <t>client_114</t>
  </si>
  <si>
    <t>client_115</t>
  </si>
  <si>
    <t>client_116</t>
  </si>
  <si>
    <t>client_117</t>
  </si>
  <si>
    <t>client_118</t>
  </si>
  <si>
    <t>client_119</t>
  </si>
  <si>
    <t>client_12</t>
  </si>
  <si>
    <t>client_120</t>
  </si>
  <si>
    <t>client_121</t>
  </si>
  <si>
    <t>client_122</t>
  </si>
  <si>
    <t>client_123</t>
  </si>
  <si>
    <t>client_124</t>
  </si>
  <si>
    <t>client_125</t>
  </si>
  <si>
    <t>client_126</t>
  </si>
  <si>
    <t>client_127</t>
  </si>
  <si>
    <t>client_128</t>
  </si>
  <si>
    <t>client_129</t>
  </si>
  <si>
    <t>client_13</t>
  </si>
  <si>
    <t>client_130</t>
  </si>
  <si>
    <t>client_131</t>
  </si>
  <si>
    <t>client_132</t>
  </si>
  <si>
    <t>client_133</t>
  </si>
  <si>
    <t>client_134</t>
  </si>
  <si>
    <t>client_135</t>
  </si>
  <si>
    <t>client_136</t>
  </si>
  <si>
    <t>client_137</t>
  </si>
  <si>
    <t>client_138</t>
  </si>
  <si>
    <t>client_139</t>
  </si>
  <si>
    <t>client_14</t>
  </si>
  <si>
    <t>client_140</t>
  </si>
  <si>
    <t>client_141</t>
  </si>
  <si>
    <t>client_142</t>
  </si>
  <si>
    <t>client_143</t>
  </si>
  <si>
    <t>client_144</t>
  </si>
  <si>
    <t>client_145</t>
  </si>
  <si>
    <t>client_146</t>
  </si>
  <si>
    <t>client_147</t>
  </si>
  <si>
    <t>client_148</t>
  </si>
  <si>
    <t>client_149</t>
  </si>
  <si>
    <t>client_15</t>
  </si>
  <si>
    <t>client_150</t>
  </si>
  <si>
    <t>client_151</t>
  </si>
  <si>
    <t>client_152</t>
  </si>
  <si>
    <t>client_153</t>
  </si>
  <si>
    <t>client_154</t>
  </si>
  <si>
    <t>client_155</t>
  </si>
  <si>
    <t>client_156</t>
  </si>
  <si>
    <t>client_157</t>
  </si>
  <si>
    <t>client_158</t>
  </si>
  <si>
    <t>client_159</t>
  </si>
  <si>
    <t>client_16</t>
  </si>
  <si>
    <t>client_160</t>
  </si>
  <si>
    <t>client_161</t>
  </si>
  <si>
    <t>client_162</t>
  </si>
  <si>
    <t>client_163</t>
  </si>
  <si>
    <t>client_164</t>
  </si>
  <si>
    <t>client_165</t>
  </si>
  <si>
    <t>client_166</t>
  </si>
  <si>
    <t>client_167</t>
  </si>
  <si>
    <t>client_168</t>
  </si>
  <si>
    <t>client_169</t>
  </si>
  <si>
    <t>client_17</t>
  </si>
  <si>
    <t>client_170</t>
  </si>
  <si>
    <t>client_171</t>
  </si>
  <si>
    <t>client_172</t>
  </si>
  <si>
    <t>client_173</t>
  </si>
  <si>
    <t>client_174</t>
  </si>
  <si>
    <t>client_175</t>
  </si>
  <si>
    <t>client_176</t>
  </si>
  <si>
    <t>client_177</t>
  </si>
  <si>
    <t>client_178</t>
  </si>
  <si>
    <t>client_18</t>
  </si>
  <si>
    <t>client_180</t>
  </si>
  <si>
    <t>client_181</t>
  </si>
  <si>
    <t>client_183</t>
  </si>
  <si>
    <t>client_184</t>
  </si>
  <si>
    <t>client_185</t>
  </si>
  <si>
    <t>client_186</t>
  </si>
  <si>
    <t>client_187</t>
  </si>
  <si>
    <t>client_188</t>
  </si>
  <si>
    <t>client_189</t>
  </si>
  <si>
    <t>client_19</t>
  </si>
  <si>
    <t>client_190</t>
  </si>
  <si>
    <t>client_191</t>
  </si>
  <si>
    <t>client_192</t>
  </si>
  <si>
    <t>client_193</t>
  </si>
  <si>
    <t>client_194</t>
  </si>
  <si>
    <t>client_195</t>
  </si>
  <si>
    <t>client_196</t>
  </si>
  <si>
    <t>client_197</t>
  </si>
  <si>
    <t>client_198</t>
  </si>
  <si>
    <t>client_199</t>
  </si>
  <si>
    <t>client_2</t>
  </si>
  <si>
    <t>client_20</t>
  </si>
  <si>
    <t>client_200</t>
  </si>
  <si>
    <t>client_201</t>
  </si>
  <si>
    <t>client_202</t>
  </si>
  <si>
    <t>client_203</t>
  </si>
  <si>
    <t>client_204</t>
  </si>
  <si>
    <t>client_205</t>
  </si>
  <si>
    <t>client_206</t>
  </si>
  <si>
    <t>client_207</t>
  </si>
  <si>
    <t>client_208</t>
  </si>
  <si>
    <t>client_209</t>
  </si>
  <si>
    <t>client_21</t>
  </si>
  <si>
    <t>client_210</t>
  </si>
  <si>
    <t>client_211</t>
  </si>
  <si>
    <t>client_212</t>
  </si>
  <si>
    <t>client_213</t>
  </si>
  <si>
    <t>client_214</t>
  </si>
  <si>
    <t>client_215</t>
  </si>
  <si>
    <t>client_216</t>
  </si>
  <si>
    <t>client_217</t>
  </si>
  <si>
    <t>client_218</t>
  </si>
  <si>
    <t>client_219</t>
  </si>
  <si>
    <t>client_22</t>
  </si>
  <si>
    <t>client_220</t>
  </si>
  <si>
    <t>client_221</t>
  </si>
  <si>
    <t>client_222</t>
  </si>
  <si>
    <t>client_223</t>
  </si>
  <si>
    <t>client_224</t>
  </si>
  <si>
    <t>client_225</t>
  </si>
  <si>
    <t>client_226</t>
  </si>
  <si>
    <t>client_227</t>
  </si>
  <si>
    <t>client_228</t>
  </si>
  <si>
    <t>client_229</t>
  </si>
  <si>
    <t>client_23</t>
  </si>
  <si>
    <t>client_230</t>
  </si>
  <si>
    <t>client_231</t>
  </si>
  <si>
    <t>client_232</t>
  </si>
  <si>
    <t>client_233</t>
  </si>
  <si>
    <t>client_234</t>
  </si>
  <si>
    <t>client_235</t>
  </si>
  <si>
    <t>client_236</t>
  </si>
  <si>
    <t>client_237</t>
  </si>
  <si>
    <t>client_238</t>
  </si>
  <si>
    <t>client_239</t>
  </si>
  <si>
    <t>client_24</t>
  </si>
  <si>
    <t>client_240</t>
  </si>
  <si>
    <t>client_241</t>
  </si>
  <si>
    <t>client_242</t>
  </si>
  <si>
    <t>client_243</t>
  </si>
  <si>
    <t>client_244</t>
  </si>
  <si>
    <t>client_245</t>
  </si>
  <si>
    <t>client_246</t>
  </si>
  <si>
    <t>client_247</t>
  </si>
  <si>
    <t>client_248</t>
  </si>
  <si>
    <t>client_249</t>
  </si>
  <si>
    <t>client_25</t>
  </si>
  <si>
    <t>client_250</t>
  </si>
  <si>
    <t>client_251</t>
  </si>
  <si>
    <t>client_252</t>
  </si>
  <si>
    <t>client_253</t>
  </si>
  <si>
    <t>client_255</t>
  </si>
  <si>
    <t>client_256</t>
  </si>
  <si>
    <t>client_257</t>
  </si>
  <si>
    <t>client_258</t>
  </si>
  <si>
    <t>client_259</t>
  </si>
  <si>
    <t>client_26</t>
  </si>
  <si>
    <t>client_260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</si>
  <si>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</si>
  <si>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</si>
  <si>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</si>
  <si>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</si>
  <si>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</si>
  <si>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</si>
  <si>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</si>
  <si>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</si>
  <si>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</si>
  <si>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</si>
  <si>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</si>
  <si>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</si>
  <si>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</si>
  <si>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</si>
  <si>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</si>
  <si>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</si>
  <si>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</si>
  <si>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</si>
  <si>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client_278</t>
  </si>
  <si>
    <t>client_279</t>
  </si>
  <si>
    <t>client_28</t>
  </si>
  <si>
    <t>client_280</t>
  </si>
  <si>
    <t>client_281</t>
  </si>
  <si>
    <t>client_282</t>
  </si>
  <si>
    <t>client_283</t>
  </si>
  <si>
    <t>client_284</t>
  </si>
  <si>
    <t>client_285</t>
  </si>
  <si>
    <t>client_286</t>
  </si>
  <si>
    <t>client_287</t>
  </si>
  <si>
    <t>client_288</t>
  </si>
  <si>
    <t>client_289</t>
  </si>
  <si>
    <t>client_29</t>
  </si>
  <si>
    <t>client_3</t>
  </si>
  <si>
    <t>client_30</t>
  </si>
  <si>
    <t>client_31</t>
  </si>
  <si>
    <t>client_32</t>
  </si>
  <si>
    <t>client_34</t>
  </si>
  <si>
    <t>client_35</t>
  </si>
  <si>
    <t>client_36</t>
  </si>
  <si>
    <t>client_37</t>
  </si>
  <si>
    <t>client_38</t>
  </si>
  <si>
    <t>client_39</t>
  </si>
  <si>
    <t>client_4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</si>
  <si>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</si>
  <si>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</si>
  <si>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</si>
  <si>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</si>
  <si>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</si>
  <si>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</si>
  <si>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</si>
  <si>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</si>
  <si>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</si>
  <si>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</si>
  <si>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</si>
  <si>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</si>
  <si>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</si>
  <si>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</si>
  <si>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</si>
  <si>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</si>
  <si>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</si>
  <si>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</si>
  <si>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client_58</t>
  </si>
  <si>
    <t>client_59</t>
  </si>
  <si>
    <t>client_6</t>
  </si>
  <si>
    <t>client_60</t>
  </si>
  <si>
    <t>client_61</t>
  </si>
  <si>
    <t>client_62</t>
  </si>
  <si>
    <t>client_63</t>
  </si>
  <si>
    <t>client_64</t>
  </si>
  <si>
    <t>client_65</t>
  </si>
  <si>
    <t>client_66</t>
  </si>
  <si>
    <t>client_67</t>
  </si>
  <si>
    <t>client_68</t>
  </si>
  <si>
    <t>client_69</t>
  </si>
  <si>
    <t>client_7</t>
  </si>
  <si>
    <t>client_70</t>
  </si>
  <si>
    <t>client_71</t>
  </si>
  <si>
    <t>client_72</t>
  </si>
  <si>
    <t>client_73</t>
  </si>
  <si>
    <t>client_74</t>
  </si>
  <si>
    <t>client_75</t>
  </si>
  <si>
    <t>client_76</t>
  </si>
  <si>
    <t>client_77</t>
  </si>
  <si>
    <t>client_78</t>
  </si>
  <si>
    <t>client_79</t>
  </si>
  <si>
    <t>client_8</t>
  </si>
  <si>
    <t>client_80</t>
  </si>
  <si>
    <t>client_81</t>
  </si>
  <si>
    <t>client_82</t>
  </si>
  <si>
    <t>client_83</t>
  </si>
  <si>
    <t>client_84</t>
  </si>
  <si>
    <t>client_85</t>
  </si>
  <si>
    <t>client_86</t>
  </si>
  <si>
    <t>client_87</t>
  </si>
  <si>
    <t>client_88</t>
  </si>
  <si>
    <t>client_89</t>
  </si>
  <si>
    <t>client_9</t>
  </si>
  <si>
    <t>client_90</t>
  </si>
  <si>
    <t>client_91</t>
  </si>
  <si>
    <t>client_92</t>
  </si>
  <si>
    <t>client_93</t>
  </si>
  <si>
    <t>client_94</t>
  </si>
  <si>
    <t>client_95</t>
  </si>
  <si>
    <t>client_96</t>
  </si>
  <si>
    <t>client_97</t>
  </si>
  <si>
    <t>client_98</t>
  </si>
  <si>
    <t>client_99</t>
  </si>
  <si>
    <t>Invoice 1</t>
  </si>
  <si>
    <t>Collect 1</t>
  </si>
  <si>
    <t>Start 1</t>
  </si>
  <si>
    <t>End 1</t>
  </si>
  <si>
    <t>Day</t>
  </si>
  <si>
    <t>Next Day</t>
  </si>
  <si>
    <t>Diff</t>
  </si>
  <si>
    <t>Old Dates</t>
  </si>
  <si>
    <t>New Dates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</si>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</sst>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m/d/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name val="Calibri"/>
      <family val="2"/>
    </font>
    <font>
      <sz val="8"/>
      <name val="Arial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0" fillId="0" borderId="0" xfId="0" quotePrefix="1"/>
    <xf numFmtId="43" fontId="0" fillId="0" borderId="0" xfId="1" applyFont="1"/>
    <xf numFmtId="0" fontId="3" fillId="0" borderId="1" xfId="2" applyFont="1" applyBorder="1" applyAlignment="1">
      <alignment horizontal="center" wrapText="1"/>
    </xf>
    <xf numFmtId="164" fontId="3" fillId="0" borderId="1" xfId="2" applyNumberFormat="1" applyFont="1" applyBorder="1" applyAlignment="1">
      <alignment horizontal="center" wrapText="1"/>
    </xf>
    <xf numFmtId="0" fontId="2" fillId="0" borderId="0" xfId="2"/>
    <xf numFmtId="0" fontId="4" fillId="0" borderId="0" xfId="2" applyFont="1" applyAlignment="1">
      <alignment horizontal="center"/>
    </xf>
    <xf numFmtId="14" fontId="4" fillId="0" borderId="0" xfId="2" applyNumberFormat="1" applyFont="1" applyAlignment="1">
      <alignment horizontal="center"/>
    </xf>
    <xf numFmtId="4" fontId="4" fillId="0" borderId="0" xfId="2" applyNumberFormat="1" applyFont="1" applyAlignment="1">
      <alignment horizontal="right"/>
    </xf>
    <xf numFmtId="14" fontId="2" fillId="0" borderId="0" xfId="2" applyNumberFormat="1"/>
    <xf numFmtId="0" fontId="5" fillId="0" borderId="0" xfId="2" applyFont="1"/>
    <xf numFmtId="14" fontId="6" fillId="0" borderId="0" xfId="2" applyNumberFormat="1" applyFont="1"/>
    <xf numFmtId="165" fontId="4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2" fillId="0" borderId="0" xfId="2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4" fontId="8" fillId="0" borderId="0" xfId="2" applyNumberFormat="1" applyFont="1" applyAlignment="1">
      <alignment horizontal="right"/>
    </xf>
    <xf numFmtId="0" fontId="9" fillId="0" borderId="0" xfId="2" applyFont="1"/>
    <xf numFmtId="14" fontId="9" fillId="0" borderId="0" xfId="2" applyNumberFormat="1" applyFont="1"/>
    <xf numFmtId="43" fontId="9" fillId="0" borderId="0" xfId="1" applyFont="1"/>
    <xf numFmtId="0" fontId="10" fillId="0" borderId="0" xfId="2" applyFont="1"/>
    <xf numFmtId="0" fontId="11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Normal 8" xfId="2" xr:uid="{FE5A6C27-55E3-4453-B991-3EBD3415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cbreslin\Dropbox%20(Personal)\Fiscvl\Models%20&amp;%20other\ProjectionsProject%20-%20archive%201-26-24\Data\Input\RevenueInputs.xlsx" TargetMode="External"/><Relationship Id="rId1" Type="http://schemas.openxmlformats.org/officeDocument/2006/relationships/externalLinkPath" Target="Revenue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cbreslin\Dropbox%20(Personal)\ProjectionsFreemium\Data\Input\RevenueInputs.xlsx" TargetMode="External"/><Relationship Id="rId1" Type="http://schemas.openxmlformats.org/officeDocument/2006/relationships/externalLinkPath" Target="/Users/mcbreslin/Dropbox%20(Personal)/ProjectionsFreemium/Data/Input/Revenue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isting"/>
      <sheetName val="Contracts"/>
      <sheetName val="New"/>
      <sheetName val="Existing (2)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isting"/>
      <sheetName val="Contracts"/>
      <sheetName val="New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06FD-32F9-49BA-813E-974C881FF29B}">
  <dimension ref="A1:G709"/>
  <sheetViews>
    <sheetView workbookViewId="0">
      <selection activeCell="J12" sqref="J12"/>
    </sheetView>
  </sheetViews>
  <sheetFormatPr defaultRowHeight="15" x14ac:dyDescent="0.25"/>
  <cols>
    <col min="1" max="1" width="11" customWidth="1"/>
    <col min="2" max="2" width="11.5703125" customWidth="1"/>
    <col min="3" max="3" width="25.28515625" customWidth="1"/>
    <col min="4" max="4" width="24.5703125" customWidth="1"/>
    <col min="5" max="5" width="11.5703125" style="2" bestFit="1" customWidth="1"/>
  </cols>
  <sheetData>
    <row r="1" spans="1:7" x14ac:dyDescent="0.25">
      <c r="A1" t="s">
        <v>266</v>
      </c>
      <c r="B1" t="s">
        <v>267</v>
      </c>
      <c r="C1" t="s">
        <v>268</v>
      </c>
      <c r="D1" t="s">
        <v>269</v>
      </c>
      <c r="E1" s="2" t="s">
        <v>270</v>
      </c>
      <c r="F1" t="s">
        <v>271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s="2">
        <v>1428.57142857142</v>
      </c>
      <c r="F2" t="s">
        <v>4</v>
      </c>
      <c r="G2" t="s">
        <v>5</v>
      </c>
    </row>
    <row r="3" spans="1:7" x14ac:dyDescent="0.25">
      <c r="A3" t="s">
        <v>6</v>
      </c>
      <c r="B3" t="s">
        <v>7</v>
      </c>
      <c r="C3" t="s">
        <v>8</v>
      </c>
      <c r="D3" t="s">
        <v>9</v>
      </c>
      <c r="E3" s="2">
        <v>5000</v>
      </c>
      <c r="F3" t="s">
        <v>4</v>
      </c>
      <c r="G3" t="s">
        <v>5</v>
      </c>
    </row>
    <row r="4" spans="1:7" x14ac:dyDescent="0.25">
      <c r="A4" t="s">
        <v>6</v>
      </c>
      <c r="B4" t="s">
        <v>7</v>
      </c>
      <c r="C4" t="s">
        <v>10</v>
      </c>
      <c r="D4" t="s">
        <v>11</v>
      </c>
      <c r="E4" s="2">
        <v>3000</v>
      </c>
      <c r="F4" t="s">
        <v>4</v>
      </c>
      <c r="G4" t="s">
        <v>5</v>
      </c>
    </row>
    <row r="5" spans="1:7" x14ac:dyDescent="0.25">
      <c r="A5" t="s">
        <v>6</v>
      </c>
      <c r="B5" t="s">
        <v>7</v>
      </c>
      <c r="C5" t="s">
        <v>12</v>
      </c>
      <c r="D5" t="s">
        <v>13</v>
      </c>
      <c r="E5" s="2">
        <v>1000</v>
      </c>
      <c r="F5" t="s">
        <v>4</v>
      </c>
      <c r="G5" t="s">
        <v>5</v>
      </c>
    </row>
    <row r="6" spans="1:7" x14ac:dyDescent="0.25">
      <c r="A6" t="s">
        <v>6</v>
      </c>
      <c r="B6" t="s">
        <v>7</v>
      </c>
      <c r="C6" t="s">
        <v>14</v>
      </c>
      <c r="D6" t="s">
        <v>15</v>
      </c>
      <c r="E6" s="2">
        <v>1000</v>
      </c>
      <c r="F6" t="s">
        <v>4</v>
      </c>
      <c r="G6" t="s">
        <v>5</v>
      </c>
    </row>
    <row r="7" spans="1:7" x14ac:dyDescent="0.25">
      <c r="A7" t="s">
        <v>6</v>
      </c>
      <c r="B7" t="s">
        <v>7</v>
      </c>
      <c r="C7" t="s">
        <v>16</v>
      </c>
      <c r="D7" t="s">
        <v>17</v>
      </c>
      <c r="E7" s="2">
        <v>1000</v>
      </c>
      <c r="F7" t="s">
        <v>4</v>
      </c>
      <c r="G7" t="s">
        <v>5</v>
      </c>
    </row>
    <row r="8" spans="1:7" x14ac:dyDescent="0.25">
      <c r="A8" t="s">
        <v>6</v>
      </c>
      <c r="B8" t="s">
        <v>7</v>
      </c>
      <c r="C8" t="s">
        <v>18</v>
      </c>
      <c r="D8" t="s">
        <v>19</v>
      </c>
      <c r="E8" s="2">
        <v>1000</v>
      </c>
      <c r="F8" t="s">
        <v>4</v>
      </c>
      <c r="G8" t="s">
        <v>5</v>
      </c>
    </row>
    <row r="9" spans="1:7" x14ac:dyDescent="0.25">
      <c r="A9" t="s">
        <v>6</v>
      </c>
      <c r="B9" t="s">
        <v>7</v>
      </c>
      <c r="C9" t="s">
        <v>20</v>
      </c>
      <c r="D9" t="s">
        <v>21</v>
      </c>
      <c r="E9" s="2">
        <v>1000</v>
      </c>
      <c r="F9" t="s">
        <v>4</v>
      </c>
      <c r="G9" t="s">
        <v>5</v>
      </c>
    </row>
    <row r="10" spans="1:7" x14ac:dyDescent="0.25">
      <c r="A10" t="s">
        <v>6</v>
      </c>
      <c r="B10" t="s">
        <v>7</v>
      </c>
      <c r="C10" t="s">
        <v>2</v>
      </c>
      <c r="D10" t="s">
        <v>22</v>
      </c>
      <c r="E10" s="2">
        <v>1000</v>
      </c>
      <c r="F10" t="s">
        <v>4</v>
      </c>
      <c r="G10" t="s">
        <v>5</v>
      </c>
    </row>
    <row r="11" spans="1:7" x14ac:dyDescent="0.25">
      <c r="A11" t="s">
        <v>6</v>
      </c>
      <c r="B11" t="s">
        <v>7</v>
      </c>
      <c r="C11" t="s">
        <v>23</v>
      </c>
      <c r="D11" t="s">
        <v>24</v>
      </c>
      <c r="E11" s="2">
        <v>1000</v>
      </c>
      <c r="F11" t="s">
        <v>4</v>
      </c>
      <c r="G11" t="s">
        <v>5</v>
      </c>
    </row>
    <row r="12" spans="1:7" x14ac:dyDescent="0.25">
      <c r="A12" t="s">
        <v>6</v>
      </c>
      <c r="B12" t="s">
        <v>25</v>
      </c>
      <c r="C12" t="s">
        <v>26</v>
      </c>
      <c r="D12" t="s">
        <v>27</v>
      </c>
      <c r="E12" s="2">
        <v>1562.5</v>
      </c>
      <c r="F12" t="s">
        <v>4</v>
      </c>
      <c r="G12" t="s">
        <v>5</v>
      </c>
    </row>
    <row r="13" spans="1:7" x14ac:dyDescent="0.25">
      <c r="A13" t="s">
        <v>28</v>
      </c>
      <c r="B13" t="s">
        <v>25</v>
      </c>
      <c r="C13" t="s">
        <v>29</v>
      </c>
      <c r="D13" t="s">
        <v>13</v>
      </c>
      <c r="E13" s="2">
        <v>2307.6923076922999</v>
      </c>
      <c r="F13" t="s">
        <v>4</v>
      </c>
      <c r="G13" t="s">
        <v>5</v>
      </c>
    </row>
    <row r="14" spans="1:7" x14ac:dyDescent="0.25">
      <c r="A14" t="s">
        <v>28</v>
      </c>
      <c r="B14" t="s">
        <v>25</v>
      </c>
      <c r="C14" t="s">
        <v>14</v>
      </c>
      <c r="D14" t="s">
        <v>19</v>
      </c>
      <c r="E14" s="2">
        <v>2500</v>
      </c>
      <c r="F14" t="s">
        <v>4</v>
      </c>
      <c r="G14" t="s">
        <v>5</v>
      </c>
    </row>
    <row r="15" spans="1:7" x14ac:dyDescent="0.25">
      <c r="A15" t="s">
        <v>28</v>
      </c>
      <c r="B15" t="s">
        <v>25</v>
      </c>
      <c r="C15" t="s">
        <v>20</v>
      </c>
      <c r="D15" t="s">
        <v>24</v>
      </c>
      <c r="E15" s="2">
        <v>2500</v>
      </c>
      <c r="F15" t="s">
        <v>4</v>
      </c>
      <c r="G15" t="s">
        <v>5</v>
      </c>
    </row>
    <row r="16" spans="1:7" x14ac:dyDescent="0.25">
      <c r="A16" t="s">
        <v>28</v>
      </c>
      <c r="B16" t="s">
        <v>25</v>
      </c>
      <c r="C16" t="s">
        <v>30</v>
      </c>
      <c r="D16" t="s">
        <v>31</v>
      </c>
      <c r="E16" s="2">
        <v>2500</v>
      </c>
      <c r="F16" t="s">
        <v>4</v>
      </c>
      <c r="G16" t="s">
        <v>5</v>
      </c>
    </row>
    <row r="17" spans="1:7" x14ac:dyDescent="0.25">
      <c r="A17" t="s">
        <v>32</v>
      </c>
      <c r="B17" t="s">
        <v>7</v>
      </c>
      <c r="C17" t="s">
        <v>30</v>
      </c>
      <c r="D17" t="s">
        <v>33</v>
      </c>
      <c r="E17" s="2">
        <v>7692.3076923076896</v>
      </c>
      <c r="F17" t="s">
        <v>4</v>
      </c>
      <c r="G17" t="s">
        <v>5</v>
      </c>
    </row>
    <row r="18" spans="1:7" x14ac:dyDescent="0.25">
      <c r="A18" t="s">
        <v>32</v>
      </c>
      <c r="B18" t="s">
        <v>34</v>
      </c>
      <c r="C18" t="s">
        <v>35</v>
      </c>
      <c r="D18" t="s">
        <v>11</v>
      </c>
      <c r="E18" s="2">
        <v>297.733846153846</v>
      </c>
      <c r="F18" t="s">
        <v>4</v>
      </c>
      <c r="G18" t="s">
        <v>5</v>
      </c>
    </row>
    <row r="19" spans="1:7" x14ac:dyDescent="0.25">
      <c r="A19" t="s">
        <v>32</v>
      </c>
      <c r="B19" t="s">
        <v>1</v>
      </c>
      <c r="C19" t="s">
        <v>36</v>
      </c>
      <c r="D19" t="s">
        <v>37</v>
      </c>
      <c r="E19" s="2">
        <v>6865.3846153846098</v>
      </c>
      <c r="F19" t="s">
        <v>4</v>
      </c>
      <c r="G19" t="s">
        <v>5</v>
      </c>
    </row>
    <row r="20" spans="1:7" x14ac:dyDescent="0.25">
      <c r="A20" t="s">
        <v>32</v>
      </c>
      <c r="B20" t="s">
        <v>1</v>
      </c>
      <c r="C20" t="s">
        <v>35</v>
      </c>
      <c r="D20" t="s">
        <v>11</v>
      </c>
      <c r="E20" s="2">
        <v>2580.3623076923</v>
      </c>
      <c r="F20" t="s">
        <v>4</v>
      </c>
      <c r="G20" t="s">
        <v>5</v>
      </c>
    </row>
    <row r="21" spans="1:7" x14ac:dyDescent="0.25">
      <c r="A21" t="s">
        <v>32</v>
      </c>
      <c r="B21" t="s">
        <v>1</v>
      </c>
      <c r="C21" t="s">
        <v>12</v>
      </c>
      <c r="D21" t="s">
        <v>38</v>
      </c>
      <c r="E21" s="2">
        <v>2993.55416666666</v>
      </c>
      <c r="F21" t="s">
        <v>4</v>
      </c>
      <c r="G21" t="s">
        <v>5</v>
      </c>
    </row>
    <row r="22" spans="1:7" x14ac:dyDescent="0.25">
      <c r="A22" t="s">
        <v>39</v>
      </c>
      <c r="B22" t="s">
        <v>34</v>
      </c>
      <c r="C22" t="s">
        <v>40</v>
      </c>
      <c r="D22" t="s">
        <v>15</v>
      </c>
      <c r="E22" s="2">
        <v>2627.2175000000002</v>
      </c>
      <c r="F22" t="s">
        <v>4</v>
      </c>
      <c r="G22" t="s">
        <v>5</v>
      </c>
    </row>
    <row r="23" spans="1:7" x14ac:dyDescent="0.25">
      <c r="A23" t="s">
        <v>41</v>
      </c>
      <c r="B23" t="s">
        <v>7</v>
      </c>
      <c r="C23" t="s">
        <v>29</v>
      </c>
      <c r="D23" t="s">
        <v>42</v>
      </c>
      <c r="E23" s="2">
        <v>1875</v>
      </c>
      <c r="F23" t="s">
        <v>4</v>
      </c>
      <c r="G23" t="s">
        <v>5</v>
      </c>
    </row>
    <row r="24" spans="1:7" x14ac:dyDescent="0.25">
      <c r="A24" t="s">
        <v>41</v>
      </c>
      <c r="B24" t="s">
        <v>7</v>
      </c>
      <c r="C24" t="s">
        <v>43</v>
      </c>
      <c r="D24" t="s">
        <v>19</v>
      </c>
      <c r="E24" s="2">
        <v>2307.6923076922999</v>
      </c>
      <c r="F24" t="s">
        <v>4</v>
      </c>
      <c r="G24" t="s">
        <v>5</v>
      </c>
    </row>
    <row r="25" spans="1:7" x14ac:dyDescent="0.25">
      <c r="A25" t="s">
        <v>41</v>
      </c>
      <c r="B25" t="s">
        <v>7</v>
      </c>
      <c r="C25" t="s">
        <v>20</v>
      </c>
      <c r="D25" t="s">
        <v>31</v>
      </c>
      <c r="E25" s="2">
        <v>2500</v>
      </c>
      <c r="F25" t="s">
        <v>4</v>
      </c>
      <c r="G25" t="s">
        <v>5</v>
      </c>
    </row>
    <row r="26" spans="1:7" x14ac:dyDescent="0.25">
      <c r="A26" t="s">
        <v>44</v>
      </c>
      <c r="B26" t="s">
        <v>25</v>
      </c>
      <c r="C26" t="s">
        <v>45</v>
      </c>
      <c r="D26" t="s">
        <v>46</v>
      </c>
      <c r="E26" s="2">
        <v>1538.4615384615299</v>
      </c>
      <c r="F26" t="s">
        <v>4</v>
      </c>
      <c r="G26" t="s">
        <v>5</v>
      </c>
    </row>
    <row r="27" spans="1:7" x14ac:dyDescent="0.25">
      <c r="A27" t="s">
        <v>44</v>
      </c>
      <c r="B27" t="s">
        <v>25</v>
      </c>
      <c r="C27" t="s">
        <v>47</v>
      </c>
      <c r="D27" t="s">
        <v>24</v>
      </c>
      <c r="E27" s="2">
        <v>2824.6153846153802</v>
      </c>
      <c r="F27" t="s">
        <v>4</v>
      </c>
      <c r="G27" t="s">
        <v>5</v>
      </c>
    </row>
    <row r="28" spans="1:7" x14ac:dyDescent="0.25">
      <c r="A28" t="s">
        <v>44</v>
      </c>
      <c r="B28" t="s">
        <v>25</v>
      </c>
      <c r="C28" t="s">
        <v>30</v>
      </c>
      <c r="D28" t="s">
        <v>48</v>
      </c>
      <c r="E28" s="2">
        <v>5963</v>
      </c>
      <c r="F28" t="s">
        <v>4</v>
      </c>
      <c r="G28" t="s">
        <v>5</v>
      </c>
    </row>
    <row r="29" spans="1:7" x14ac:dyDescent="0.25">
      <c r="A29" t="s">
        <v>44</v>
      </c>
      <c r="B29" t="s">
        <v>49</v>
      </c>
      <c r="C29" t="s">
        <v>45</v>
      </c>
      <c r="D29" t="s">
        <v>46</v>
      </c>
      <c r="E29" s="2">
        <v>769.23076923076906</v>
      </c>
      <c r="F29" t="s">
        <v>4</v>
      </c>
      <c r="G29" t="s">
        <v>5</v>
      </c>
    </row>
    <row r="30" spans="1:7" x14ac:dyDescent="0.25">
      <c r="A30" t="s">
        <v>44</v>
      </c>
      <c r="B30" t="s">
        <v>49</v>
      </c>
      <c r="C30" t="s">
        <v>47</v>
      </c>
      <c r="D30" t="s">
        <v>24</v>
      </c>
      <c r="E30" s="2">
        <v>846.15384615384596</v>
      </c>
      <c r="F30" t="s">
        <v>4</v>
      </c>
      <c r="G30" t="s">
        <v>5</v>
      </c>
    </row>
    <row r="31" spans="1:7" x14ac:dyDescent="0.25">
      <c r="A31" t="s">
        <v>44</v>
      </c>
      <c r="B31" t="s">
        <v>49</v>
      </c>
      <c r="C31" t="s">
        <v>30</v>
      </c>
      <c r="D31" t="s">
        <v>27</v>
      </c>
      <c r="E31" s="2">
        <v>3287.5</v>
      </c>
      <c r="F31" t="s">
        <v>4</v>
      </c>
      <c r="G31" t="s">
        <v>5</v>
      </c>
    </row>
    <row r="32" spans="1:7" x14ac:dyDescent="0.25">
      <c r="A32" t="s">
        <v>44</v>
      </c>
      <c r="B32" t="s">
        <v>34</v>
      </c>
      <c r="C32" t="s">
        <v>47</v>
      </c>
      <c r="D32" t="s">
        <v>24</v>
      </c>
      <c r="E32" s="2">
        <v>846.15384615384596</v>
      </c>
      <c r="F32" t="s">
        <v>4</v>
      </c>
      <c r="G32" t="s">
        <v>5</v>
      </c>
    </row>
    <row r="33" spans="1:7" x14ac:dyDescent="0.25">
      <c r="A33" t="s">
        <v>44</v>
      </c>
      <c r="B33" t="s">
        <v>34</v>
      </c>
      <c r="C33" t="s">
        <v>30</v>
      </c>
      <c r="D33" t="s">
        <v>48</v>
      </c>
      <c r="E33" s="2">
        <v>456.666666666666</v>
      </c>
      <c r="F33" t="s">
        <v>4</v>
      </c>
      <c r="G33" t="s">
        <v>5</v>
      </c>
    </row>
    <row r="34" spans="1:7" x14ac:dyDescent="0.25">
      <c r="A34" t="s">
        <v>44</v>
      </c>
      <c r="B34" t="s">
        <v>1</v>
      </c>
      <c r="C34" t="s">
        <v>47</v>
      </c>
      <c r="D34" t="s">
        <v>24</v>
      </c>
      <c r="E34" s="2">
        <v>846.15384615384596</v>
      </c>
      <c r="F34" t="s">
        <v>4</v>
      </c>
      <c r="G34" t="s">
        <v>5</v>
      </c>
    </row>
    <row r="35" spans="1:7" x14ac:dyDescent="0.25">
      <c r="A35" t="s">
        <v>44</v>
      </c>
      <c r="B35" t="s">
        <v>1</v>
      </c>
      <c r="C35" t="s">
        <v>30</v>
      </c>
      <c r="D35" t="s">
        <v>48</v>
      </c>
      <c r="E35" s="2">
        <v>500</v>
      </c>
      <c r="F35" t="s">
        <v>4</v>
      </c>
      <c r="G35" t="s">
        <v>5</v>
      </c>
    </row>
    <row r="36" spans="1:7" x14ac:dyDescent="0.25">
      <c r="A36" t="s">
        <v>50</v>
      </c>
      <c r="B36" t="s">
        <v>49</v>
      </c>
      <c r="C36" t="s">
        <v>51</v>
      </c>
      <c r="D36" t="s">
        <v>52</v>
      </c>
      <c r="E36" s="2">
        <v>387.01769230769202</v>
      </c>
      <c r="F36" t="s">
        <v>4</v>
      </c>
      <c r="G36" t="s">
        <v>5</v>
      </c>
    </row>
    <row r="37" spans="1:7" x14ac:dyDescent="0.25">
      <c r="A37" t="s">
        <v>50</v>
      </c>
      <c r="B37" t="s">
        <v>49</v>
      </c>
      <c r="C37" t="s">
        <v>53</v>
      </c>
      <c r="D37" t="s">
        <v>54</v>
      </c>
      <c r="E37" s="2">
        <v>352.29461538461499</v>
      </c>
      <c r="F37" t="s">
        <v>4</v>
      </c>
      <c r="G37" t="s">
        <v>5</v>
      </c>
    </row>
    <row r="38" spans="1:7" x14ac:dyDescent="0.25">
      <c r="A38" t="s">
        <v>55</v>
      </c>
      <c r="B38" t="s">
        <v>34</v>
      </c>
      <c r="C38" t="s">
        <v>56</v>
      </c>
      <c r="D38" t="s">
        <v>8</v>
      </c>
      <c r="E38" s="2">
        <v>3112.0707692307601</v>
      </c>
      <c r="F38" t="s">
        <v>4</v>
      </c>
      <c r="G38" t="s">
        <v>5</v>
      </c>
    </row>
    <row r="39" spans="1:7" x14ac:dyDescent="0.25">
      <c r="A39" t="s">
        <v>55</v>
      </c>
      <c r="B39" t="s">
        <v>34</v>
      </c>
      <c r="C39" t="s">
        <v>57</v>
      </c>
      <c r="D39" t="s">
        <v>58</v>
      </c>
      <c r="E39" s="2">
        <v>549.18923076922999</v>
      </c>
      <c r="F39" t="s">
        <v>4</v>
      </c>
      <c r="G39" t="s">
        <v>5</v>
      </c>
    </row>
    <row r="40" spans="1:7" x14ac:dyDescent="0.25">
      <c r="A40" t="s">
        <v>55</v>
      </c>
      <c r="B40" t="s">
        <v>1</v>
      </c>
      <c r="C40" t="s">
        <v>56</v>
      </c>
      <c r="D40" t="s">
        <v>8</v>
      </c>
      <c r="E40" s="2">
        <v>164.75692307692299</v>
      </c>
      <c r="F40" t="s">
        <v>4</v>
      </c>
      <c r="G40" t="s">
        <v>5</v>
      </c>
    </row>
    <row r="41" spans="1:7" x14ac:dyDescent="0.25">
      <c r="A41" t="s">
        <v>55</v>
      </c>
      <c r="B41" t="s">
        <v>1</v>
      </c>
      <c r="C41" t="s">
        <v>57</v>
      </c>
      <c r="D41" t="s">
        <v>58</v>
      </c>
      <c r="E41" s="2">
        <v>195.774615384615</v>
      </c>
      <c r="F41" t="s">
        <v>4</v>
      </c>
      <c r="G41" t="s">
        <v>5</v>
      </c>
    </row>
    <row r="42" spans="1:7" x14ac:dyDescent="0.25">
      <c r="A42" t="s">
        <v>59</v>
      </c>
      <c r="B42" t="s">
        <v>49</v>
      </c>
      <c r="C42" t="s">
        <v>29</v>
      </c>
      <c r="D42" t="s">
        <v>13</v>
      </c>
      <c r="E42" s="2">
        <v>769.23076923076906</v>
      </c>
      <c r="F42" t="s">
        <v>4</v>
      </c>
      <c r="G42" t="s">
        <v>5</v>
      </c>
    </row>
    <row r="43" spans="1:7" x14ac:dyDescent="0.25">
      <c r="A43" t="s">
        <v>60</v>
      </c>
      <c r="B43" t="s">
        <v>25</v>
      </c>
      <c r="C43" t="s">
        <v>45</v>
      </c>
      <c r="D43" t="s">
        <v>46</v>
      </c>
      <c r="E43" s="2">
        <v>692.30769230769204</v>
      </c>
      <c r="F43" t="s">
        <v>4</v>
      </c>
      <c r="G43" t="s">
        <v>5</v>
      </c>
    </row>
    <row r="44" spans="1:7" x14ac:dyDescent="0.25">
      <c r="A44" t="s">
        <v>60</v>
      </c>
      <c r="B44" t="s">
        <v>25</v>
      </c>
      <c r="C44" t="s">
        <v>47</v>
      </c>
      <c r="D44" t="s">
        <v>24</v>
      </c>
      <c r="E44" s="2">
        <v>634.61538461538396</v>
      </c>
      <c r="F44" t="s">
        <v>4</v>
      </c>
      <c r="G44" t="s">
        <v>5</v>
      </c>
    </row>
    <row r="45" spans="1:7" x14ac:dyDescent="0.25">
      <c r="A45" t="s">
        <v>60</v>
      </c>
      <c r="B45" t="s">
        <v>25</v>
      </c>
      <c r="C45" t="s">
        <v>30</v>
      </c>
      <c r="D45" t="s">
        <v>48</v>
      </c>
      <c r="E45" s="2">
        <v>6666.6666666666597</v>
      </c>
      <c r="F45" t="s">
        <v>4</v>
      </c>
      <c r="G45" t="s">
        <v>5</v>
      </c>
    </row>
    <row r="46" spans="1:7" x14ac:dyDescent="0.25">
      <c r="A46" t="s">
        <v>60</v>
      </c>
      <c r="B46" t="s">
        <v>1</v>
      </c>
      <c r="C46" t="s">
        <v>45</v>
      </c>
      <c r="D46" t="s">
        <v>46</v>
      </c>
      <c r="E46" s="2">
        <v>2692.3076923076901</v>
      </c>
      <c r="F46" t="s">
        <v>4</v>
      </c>
      <c r="G46" t="s">
        <v>5</v>
      </c>
    </row>
    <row r="47" spans="1:7" x14ac:dyDescent="0.25">
      <c r="A47" t="s">
        <v>60</v>
      </c>
      <c r="B47" t="s">
        <v>1</v>
      </c>
      <c r="C47" t="s">
        <v>47</v>
      </c>
      <c r="D47" t="s">
        <v>24</v>
      </c>
      <c r="E47" s="2">
        <v>6153.8461538461497</v>
      </c>
      <c r="F47" t="s">
        <v>4</v>
      </c>
      <c r="G47" t="s">
        <v>5</v>
      </c>
    </row>
    <row r="48" spans="1:7" x14ac:dyDescent="0.25">
      <c r="A48" t="s">
        <v>60</v>
      </c>
      <c r="B48" t="s">
        <v>1</v>
      </c>
      <c r="C48" t="s">
        <v>30</v>
      </c>
      <c r="D48" t="s">
        <v>48</v>
      </c>
      <c r="E48" s="2">
        <v>687.5</v>
      </c>
      <c r="F48" t="s">
        <v>4</v>
      </c>
      <c r="G48" t="s">
        <v>5</v>
      </c>
    </row>
    <row r="49" spans="1:7" x14ac:dyDescent="0.25">
      <c r="A49" t="s">
        <v>61</v>
      </c>
      <c r="B49" t="s">
        <v>25</v>
      </c>
      <c r="C49" t="s">
        <v>45</v>
      </c>
      <c r="D49" t="s">
        <v>46</v>
      </c>
      <c r="E49" s="2">
        <v>3423.0769230769201</v>
      </c>
      <c r="F49" t="s">
        <v>4</v>
      </c>
      <c r="G49" t="s">
        <v>5</v>
      </c>
    </row>
    <row r="50" spans="1:7" x14ac:dyDescent="0.25">
      <c r="A50" t="s">
        <v>61</v>
      </c>
      <c r="B50" t="s">
        <v>25</v>
      </c>
      <c r="C50" t="s">
        <v>47</v>
      </c>
      <c r="D50" t="s">
        <v>24</v>
      </c>
      <c r="E50" s="2">
        <v>3423.0769230769201</v>
      </c>
      <c r="F50" t="s">
        <v>4</v>
      </c>
      <c r="G50" t="s">
        <v>5</v>
      </c>
    </row>
    <row r="51" spans="1:7" x14ac:dyDescent="0.25">
      <c r="A51" t="s">
        <v>62</v>
      </c>
      <c r="B51" t="s">
        <v>7</v>
      </c>
      <c r="C51" t="s">
        <v>63</v>
      </c>
      <c r="D51" t="s">
        <v>64</v>
      </c>
      <c r="E51" s="2">
        <v>9230.7692307692305</v>
      </c>
      <c r="F51" t="s">
        <v>4</v>
      </c>
      <c r="G51" t="s">
        <v>5</v>
      </c>
    </row>
    <row r="52" spans="1:7" x14ac:dyDescent="0.25">
      <c r="A52" t="s">
        <v>62</v>
      </c>
      <c r="B52" t="s">
        <v>7</v>
      </c>
      <c r="C52" t="s">
        <v>65</v>
      </c>
      <c r="D52" t="s">
        <v>22</v>
      </c>
      <c r="E52" s="2">
        <v>9230.7692307692305</v>
      </c>
      <c r="F52" t="s">
        <v>4</v>
      </c>
      <c r="G52" t="s">
        <v>5</v>
      </c>
    </row>
    <row r="53" spans="1:7" x14ac:dyDescent="0.25">
      <c r="A53" t="s">
        <v>66</v>
      </c>
      <c r="B53" t="s">
        <v>7</v>
      </c>
      <c r="C53" t="s">
        <v>57</v>
      </c>
      <c r="D53" t="s">
        <v>67</v>
      </c>
      <c r="E53" s="2">
        <v>321.42857142857099</v>
      </c>
      <c r="F53" t="s">
        <v>4</v>
      </c>
      <c r="G53" t="s">
        <v>5</v>
      </c>
    </row>
    <row r="54" spans="1:7" x14ac:dyDescent="0.25">
      <c r="A54" t="s">
        <v>68</v>
      </c>
      <c r="B54" t="s">
        <v>49</v>
      </c>
      <c r="C54" t="s">
        <v>29</v>
      </c>
      <c r="D54" t="s">
        <v>13</v>
      </c>
      <c r="E54" s="2">
        <v>3613.3123076922998</v>
      </c>
      <c r="F54" t="s">
        <v>4</v>
      </c>
      <c r="G54" t="s">
        <v>5</v>
      </c>
    </row>
    <row r="55" spans="1:7" x14ac:dyDescent="0.25">
      <c r="A55" t="s">
        <v>68</v>
      </c>
      <c r="B55" t="s">
        <v>49</v>
      </c>
      <c r="C55" t="s">
        <v>14</v>
      </c>
      <c r="D55" t="s">
        <v>27</v>
      </c>
      <c r="E55" s="2">
        <v>4189.8499999999904</v>
      </c>
      <c r="F55" t="s">
        <v>4</v>
      </c>
      <c r="G55" t="s">
        <v>5</v>
      </c>
    </row>
    <row r="56" spans="1:7" x14ac:dyDescent="0.25">
      <c r="A56" t="s">
        <v>69</v>
      </c>
      <c r="B56" t="s">
        <v>25</v>
      </c>
      <c r="C56" t="s">
        <v>53</v>
      </c>
      <c r="D56" t="s">
        <v>70</v>
      </c>
      <c r="E56" s="2">
        <v>2000</v>
      </c>
      <c r="F56" t="s">
        <v>4</v>
      </c>
      <c r="G56" t="s">
        <v>5</v>
      </c>
    </row>
    <row r="57" spans="1:7" x14ac:dyDescent="0.25">
      <c r="A57" t="s">
        <v>69</v>
      </c>
      <c r="B57" t="s">
        <v>25</v>
      </c>
      <c r="C57" t="s">
        <v>71</v>
      </c>
      <c r="D57" t="s">
        <v>72</v>
      </c>
      <c r="E57" s="2">
        <v>2090.91</v>
      </c>
      <c r="F57" t="s">
        <v>4</v>
      </c>
      <c r="G57" t="s">
        <v>5</v>
      </c>
    </row>
    <row r="58" spans="1:7" x14ac:dyDescent="0.25">
      <c r="A58" t="s">
        <v>73</v>
      </c>
      <c r="B58" t="s">
        <v>1</v>
      </c>
      <c r="C58" t="s">
        <v>23</v>
      </c>
      <c r="D58" t="s">
        <v>24</v>
      </c>
      <c r="E58" s="2">
        <v>130000</v>
      </c>
      <c r="F58" t="s">
        <v>4</v>
      </c>
      <c r="G58" t="s">
        <v>5</v>
      </c>
    </row>
    <row r="59" spans="1:7" x14ac:dyDescent="0.25">
      <c r="A59" t="s">
        <v>73</v>
      </c>
      <c r="B59" t="s">
        <v>1</v>
      </c>
      <c r="C59" t="s">
        <v>30</v>
      </c>
      <c r="D59" t="s">
        <v>31</v>
      </c>
      <c r="E59" s="2">
        <v>10833.333333333299</v>
      </c>
      <c r="F59" t="s">
        <v>4</v>
      </c>
      <c r="G59" t="s">
        <v>5</v>
      </c>
    </row>
    <row r="60" spans="1:7" x14ac:dyDescent="0.25">
      <c r="A60" t="s">
        <v>74</v>
      </c>
      <c r="B60" t="s">
        <v>25</v>
      </c>
      <c r="C60" t="s">
        <v>75</v>
      </c>
      <c r="D60" t="s">
        <v>72</v>
      </c>
      <c r="E60" s="2">
        <v>2250</v>
      </c>
      <c r="F60" t="s">
        <v>4</v>
      </c>
      <c r="G60" t="s">
        <v>5</v>
      </c>
    </row>
    <row r="61" spans="1:7" x14ac:dyDescent="0.25">
      <c r="A61" t="s">
        <v>74</v>
      </c>
      <c r="B61" t="s">
        <v>25</v>
      </c>
      <c r="C61" t="s">
        <v>76</v>
      </c>
      <c r="D61" t="s">
        <v>77</v>
      </c>
      <c r="E61" s="2">
        <v>1875</v>
      </c>
      <c r="F61" t="s">
        <v>4</v>
      </c>
      <c r="G61" t="s">
        <v>5</v>
      </c>
    </row>
    <row r="62" spans="1:7" x14ac:dyDescent="0.25">
      <c r="A62" t="s">
        <v>74</v>
      </c>
      <c r="B62" t="s">
        <v>25</v>
      </c>
      <c r="C62" t="s">
        <v>78</v>
      </c>
      <c r="D62" t="s">
        <v>9</v>
      </c>
      <c r="E62" s="2">
        <v>2250</v>
      </c>
      <c r="F62" t="s">
        <v>4</v>
      </c>
      <c r="G62" t="s">
        <v>5</v>
      </c>
    </row>
    <row r="63" spans="1:7" x14ac:dyDescent="0.25">
      <c r="A63" t="s">
        <v>74</v>
      </c>
      <c r="B63" t="s">
        <v>25</v>
      </c>
      <c r="C63" t="s">
        <v>10</v>
      </c>
      <c r="D63" t="s">
        <v>79</v>
      </c>
      <c r="E63" s="2">
        <v>2500</v>
      </c>
      <c r="F63" t="s">
        <v>4</v>
      </c>
      <c r="G63" t="s">
        <v>5</v>
      </c>
    </row>
    <row r="64" spans="1:7" x14ac:dyDescent="0.25">
      <c r="A64" t="s">
        <v>80</v>
      </c>
      <c r="B64" t="s">
        <v>49</v>
      </c>
      <c r="C64" t="s">
        <v>56</v>
      </c>
      <c r="D64" t="s">
        <v>52</v>
      </c>
      <c r="E64" s="2">
        <v>750</v>
      </c>
      <c r="F64" t="s">
        <v>4</v>
      </c>
      <c r="G64" t="s">
        <v>5</v>
      </c>
    </row>
    <row r="65" spans="1:7" x14ac:dyDescent="0.25">
      <c r="A65" t="s">
        <v>80</v>
      </c>
      <c r="B65" t="s">
        <v>49</v>
      </c>
      <c r="C65" t="s">
        <v>53</v>
      </c>
      <c r="D65" t="s">
        <v>70</v>
      </c>
      <c r="E65" s="2">
        <v>750</v>
      </c>
      <c r="F65" t="s">
        <v>4</v>
      </c>
      <c r="G65" t="s">
        <v>5</v>
      </c>
    </row>
    <row r="66" spans="1:7" x14ac:dyDescent="0.25">
      <c r="A66" t="s">
        <v>80</v>
      </c>
      <c r="B66" t="s">
        <v>49</v>
      </c>
      <c r="C66" t="s">
        <v>71</v>
      </c>
      <c r="D66" t="s">
        <v>81</v>
      </c>
      <c r="E66" s="2">
        <v>1384.61538461538</v>
      </c>
      <c r="F66" t="s">
        <v>4</v>
      </c>
      <c r="G66" t="s">
        <v>5</v>
      </c>
    </row>
    <row r="67" spans="1:7" x14ac:dyDescent="0.25">
      <c r="A67" t="s">
        <v>80</v>
      </c>
      <c r="B67" t="s">
        <v>49</v>
      </c>
      <c r="C67" t="s">
        <v>82</v>
      </c>
      <c r="D67" t="s">
        <v>31</v>
      </c>
      <c r="E67" s="2">
        <v>1500</v>
      </c>
      <c r="F67" t="s">
        <v>4</v>
      </c>
      <c r="G67" t="s">
        <v>5</v>
      </c>
    </row>
    <row r="68" spans="1:7" x14ac:dyDescent="0.25">
      <c r="A68" t="s">
        <v>83</v>
      </c>
      <c r="B68" t="s">
        <v>1</v>
      </c>
      <c r="C68" t="s">
        <v>84</v>
      </c>
      <c r="D68" t="s">
        <v>17</v>
      </c>
      <c r="E68" s="2">
        <v>282.60869565217303</v>
      </c>
      <c r="F68" t="s">
        <v>4</v>
      </c>
      <c r="G68" t="s">
        <v>5</v>
      </c>
    </row>
    <row r="69" spans="1:7" x14ac:dyDescent="0.25">
      <c r="A69" t="s">
        <v>83</v>
      </c>
      <c r="B69" t="s">
        <v>1</v>
      </c>
      <c r="C69" t="s">
        <v>18</v>
      </c>
      <c r="D69" t="s">
        <v>85</v>
      </c>
      <c r="E69" s="2">
        <v>416.666666666666</v>
      </c>
      <c r="F69" t="s">
        <v>4</v>
      </c>
      <c r="G69" t="s">
        <v>5</v>
      </c>
    </row>
    <row r="70" spans="1:7" x14ac:dyDescent="0.25">
      <c r="A70" t="s">
        <v>86</v>
      </c>
      <c r="B70" t="s">
        <v>1</v>
      </c>
      <c r="C70" t="s">
        <v>87</v>
      </c>
      <c r="D70" t="s">
        <v>33</v>
      </c>
      <c r="E70" s="2">
        <v>137.777777777777</v>
      </c>
      <c r="F70" t="s">
        <v>4</v>
      </c>
      <c r="G70" t="s">
        <v>5</v>
      </c>
    </row>
    <row r="71" spans="1:7" x14ac:dyDescent="0.25">
      <c r="A71" t="s">
        <v>88</v>
      </c>
      <c r="B71" t="s">
        <v>25</v>
      </c>
      <c r="C71" t="s">
        <v>56</v>
      </c>
      <c r="D71" t="s">
        <v>8</v>
      </c>
      <c r="E71" s="2">
        <v>1538.4615384615299</v>
      </c>
      <c r="F71" t="s">
        <v>4</v>
      </c>
      <c r="G71" t="s">
        <v>5</v>
      </c>
    </row>
    <row r="72" spans="1:7" x14ac:dyDescent="0.25">
      <c r="A72" t="s">
        <v>88</v>
      </c>
      <c r="B72" t="s">
        <v>25</v>
      </c>
      <c r="C72" t="s">
        <v>57</v>
      </c>
      <c r="D72" t="s">
        <v>58</v>
      </c>
      <c r="E72" s="2">
        <v>1538.4615384615299</v>
      </c>
      <c r="F72" t="s">
        <v>4</v>
      </c>
      <c r="G72" t="s">
        <v>5</v>
      </c>
    </row>
    <row r="73" spans="1:7" x14ac:dyDescent="0.25">
      <c r="A73" t="s">
        <v>89</v>
      </c>
      <c r="B73" t="s">
        <v>49</v>
      </c>
      <c r="C73" t="s">
        <v>56</v>
      </c>
      <c r="D73" t="s">
        <v>72</v>
      </c>
      <c r="E73" s="2">
        <v>1447.0474999999999</v>
      </c>
      <c r="F73" t="s">
        <v>4</v>
      </c>
      <c r="G73" t="s">
        <v>5</v>
      </c>
    </row>
    <row r="74" spans="1:7" x14ac:dyDescent="0.25">
      <c r="A74" t="s">
        <v>89</v>
      </c>
      <c r="B74" t="s">
        <v>49</v>
      </c>
      <c r="C74" t="s">
        <v>76</v>
      </c>
      <c r="D74" t="s">
        <v>77</v>
      </c>
      <c r="E74" s="2">
        <v>1475.7674999999999</v>
      </c>
      <c r="F74" t="s">
        <v>4</v>
      </c>
      <c r="G74" t="s">
        <v>5</v>
      </c>
    </row>
    <row r="75" spans="1:7" x14ac:dyDescent="0.25">
      <c r="A75" t="s">
        <v>89</v>
      </c>
      <c r="B75" t="s">
        <v>49</v>
      </c>
      <c r="C75" t="s">
        <v>78</v>
      </c>
      <c r="D75" t="s">
        <v>90</v>
      </c>
      <c r="E75" s="2">
        <v>1367.8074999999999</v>
      </c>
      <c r="F75" t="s">
        <v>4</v>
      </c>
      <c r="G75" t="s">
        <v>5</v>
      </c>
    </row>
    <row r="76" spans="1:7" x14ac:dyDescent="0.25">
      <c r="A76" t="s">
        <v>89</v>
      </c>
      <c r="B76" t="s">
        <v>49</v>
      </c>
      <c r="C76" t="s">
        <v>91</v>
      </c>
      <c r="D76" t="s">
        <v>8</v>
      </c>
      <c r="E76" s="2">
        <v>1448.8924999999999</v>
      </c>
      <c r="F76" t="s">
        <v>4</v>
      </c>
      <c r="G76" t="s">
        <v>5</v>
      </c>
    </row>
    <row r="77" spans="1:7" x14ac:dyDescent="0.25">
      <c r="A77" t="s">
        <v>89</v>
      </c>
      <c r="B77" t="s">
        <v>49</v>
      </c>
      <c r="C77" t="s">
        <v>57</v>
      </c>
      <c r="D77" t="s">
        <v>9</v>
      </c>
      <c r="E77" s="2">
        <v>1376.0975000000001</v>
      </c>
      <c r="F77" t="s">
        <v>4</v>
      </c>
      <c r="G77" t="s">
        <v>5</v>
      </c>
    </row>
    <row r="78" spans="1:7" x14ac:dyDescent="0.25">
      <c r="A78" t="s">
        <v>89</v>
      </c>
      <c r="B78" t="s">
        <v>49</v>
      </c>
      <c r="C78" t="s">
        <v>10</v>
      </c>
      <c r="D78" t="s">
        <v>15</v>
      </c>
      <c r="E78" s="2">
        <v>1882.6</v>
      </c>
      <c r="F78" t="s">
        <v>4</v>
      </c>
      <c r="G78" t="s">
        <v>5</v>
      </c>
    </row>
    <row r="79" spans="1:7" x14ac:dyDescent="0.25">
      <c r="A79" t="s">
        <v>89</v>
      </c>
      <c r="B79" t="s">
        <v>49</v>
      </c>
      <c r="C79" t="s">
        <v>16</v>
      </c>
      <c r="D79" t="s">
        <v>21</v>
      </c>
      <c r="E79" s="2">
        <v>1962.8033333333301</v>
      </c>
      <c r="F79" t="s">
        <v>4</v>
      </c>
      <c r="G79" t="s">
        <v>5</v>
      </c>
    </row>
    <row r="80" spans="1:7" x14ac:dyDescent="0.25">
      <c r="A80" t="s">
        <v>89</v>
      </c>
      <c r="B80" t="s">
        <v>49</v>
      </c>
      <c r="C80" t="s">
        <v>2</v>
      </c>
      <c r="D80" t="s">
        <v>58</v>
      </c>
      <c r="E80" s="2">
        <v>1941.75</v>
      </c>
      <c r="F80" t="s">
        <v>4</v>
      </c>
      <c r="G80" t="s">
        <v>5</v>
      </c>
    </row>
    <row r="81" spans="1:7" x14ac:dyDescent="0.25">
      <c r="A81" t="s">
        <v>92</v>
      </c>
      <c r="B81" t="s">
        <v>1</v>
      </c>
      <c r="C81" t="s">
        <v>47</v>
      </c>
      <c r="D81" t="s">
        <v>13</v>
      </c>
      <c r="E81" s="2">
        <v>1285.7142857142801</v>
      </c>
      <c r="F81" t="s">
        <v>4</v>
      </c>
      <c r="G81" t="s">
        <v>5</v>
      </c>
    </row>
    <row r="82" spans="1:7" x14ac:dyDescent="0.25">
      <c r="A82" t="s">
        <v>92</v>
      </c>
      <c r="B82" t="s">
        <v>1</v>
      </c>
      <c r="C82" t="s">
        <v>14</v>
      </c>
      <c r="D82" t="s">
        <v>24</v>
      </c>
      <c r="E82" s="2">
        <v>1500</v>
      </c>
      <c r="F82" t="s">
        <v>4</v>
      </c>
      <c r="G82" t="s">
        <v>5</v>
      </c>
    </row>
    <row r="83" spans="1:7" x14ac:dyDescent="0.25">
      <c r="A83" t="s">
        <v>92</v>
      </c>
      <c r="B83" t="s">
        <v>1</v>
      </c>
      <c r="C83" t="s">
        <v>30</v>
      </c>
      <c r="D83" t="s">
        <v>27</v>
      </c>
      <c r="E83" s="2">
        <v>1500</v>
      </c>
      <c r="F83" t="s">
        <v>4</v>
      </c>
      <c r="G83" t="s">
        <v>5</v>
      </c>
    </row>
    <row r="84" spans="1:7" x14ac:dyDescent="0.25">
      <c r="A84" t="s">
        <v>93</v>
      </c>
      <c r="B84" t="s">
        <v>25</v>
      </c>
      <c r="C84" t="s">
        <v>45</v>
      </c>
      <c r="D84" t="s">
        <v>46</v>
      </c>
      <c r="E84" s="2">
        <v>7307.6923076923003</v>
      </c>
      <c r="F84" t="s">
        <v>4</v>
      </c>
      <c r="G84" t="s">
        <v>5</v>
      </c>
    </row>
    <row r="85" spans="1:7" x14ac:dyDescent="0.25">
      <c r="A85" t="s">
        <v>94</v>
      </c>
      <c r="B85" t="s">
        <v>49</v>
      </c>
      <c r="C85" t="s">
        <v>95</v>
      </c>
      <c r="D85" t="s">
        <v>72</v>
      </c>
      <c r="E85" s="2">
        <v>3115.4307692307598</v>
      </c>
      <c r="F85" t="s">
        <v>4</v>
      </c>
      <c r="G85" t="s">
        <v>5</v>
      </c>
    </row>
    <row r="86" spans="1:7" x14ac:dyDescent="0.25">
      <c r="A86" t="s">
        <v>94</v>
      </c>
      <c r="B86" t="s">
        <v>49</v>
      </c>
      <c r="C86" t="s">
        <v>76</v>
      </c>
      <c r="D86" t="s">
        <v>9</v>
      </c>
      <c r="E86" s="2">
        <v>3011.39538461538</v>
      </c>
      <c r="F86" t="s">
        <v>4</v>
      </c>
      <c r="G86" t="s">
        <v>5</v>
      </c>
    </row>
    <row r="87" spans="1:7" x14ac:dyDescent="0.25">
      <c r="A87" t="s">
        <v>94</v>
      </c>
      <c r="B87" t="s">
        <v>49</v>
      </c>
      <c r="C87" t="s">
        <v>10</v>
      </c>
      <c r="D87" t="s">
        <v>79</v>
      </c>
      <c r="E87" s="2">
        <v>2876.9249999999902</v>
      </c>
      <c r="F87" t="s">
        <v>4</v>
      </c>
      <c r="G87" t="s">
        <v>5</v>
      </c>
    </row>
    <row r="88" spans="1:7" x14ac:dyDescent="0.25">
      <c r="A88" t="s">
        <v>94</v>
      </c>
      <c r="B88" t="s">
        <v>34</v>
      </c>
      <c r="C88" t="s">
        <v>16</v>
      </c>
      <c r="D88" t="s">
        <v>79</v>
      </c>
      <c r="E88" s="2">
        <v>326.38555555555502</v>
      </c>
      <c r="F88" t="s">
        <v>4</v>
      </c>
      <c r="G88" t="s">
        <v>5</v>
      </c>
    </row>
    <row r="89" spans="1:7" x14ac:dyDescent="0.25">
      <c r="A89" t="s">
        <v>96</v>
      </c>
      <c r="B89" t="s">
        <v>49</v>
      </c>
      <c r="C89" t="s">
        <v>26</v>
      </c>
      <c r="D89" t="s">
        <v>11</v>
      </c>
      <c r="E89" s="2">
        <v>2500</v>
      </c>
      <c r="F89" t="s">
        <v>4</v>
      </c>
      <c r="G89" t="s">
        <v>5</v>
      </c>
    </row>
    <row r="90" spans="1:7" x14ac:dyDescent="0.25">
      <c r="A90" t="s">
        <v>96</v>
      </c>
      <c r="B90" t="s">
        <v>49</v>
      </c>
      <c r="C90" t="s">
        <v>12</v>
      </c>
      <c r="D90" t="s">
        <v>17</v>
      </c>
      <c r="E90" s="2">
        <v>2500</v>
      </c>
      <c r="F90" t="s">
        <v>4</v>
      </c>
      <c r="G90" t="s">
        <v>5</v>
      </c>
    </row>
    <row r="91" spans="1:7" x14ac:dyDescent="0.25">
      <c r="A91" t="s">
        <v>96</v>
      </c>
      <c r="B91" t="s">
        <v>49</v>
      </c>
      <c r="C91" t="s">
        <v>18</v>
      </c>
      <c r="D91" t="s">
        <v>22</v>
      </c>
      <c r="E91" s="2">
        <v>2500</v>
      </c>
      <c r="F91" t="s">
        <v>4</v>
      </c>
      <c r="G91" t="s">
        <v>5</v>
      </c>
    </row>
    <row r="92" spans="1:7" x14ac:dyDescent="0.25">
      <c r="A92" t="s">
        <v>96</v>
      </c>
      <c r="B92" t="s">
        <v>49</v>
      </c>
      <c r="C92" t="s">
        <v>23</v>
      </c>
      <c r="D92" t="s">
        <v>67</v>
      </c>
      <c r="E92" s="2">
        <v>2500</v>
      </c>
      <c r="F92" t="s">
        <v>4</v>
      </c>
      <c r="G92" t="s">
        <v>5</v>
      </c>
    </row>
    <row r="93" spans="1:7" x14ac:dyDescent="0.25">
      <c r="A93" t="s">
        <v>97</v>
      </c>
      <c r="B93" t="s">
        <v>25</v>
      </c>
      <c r="C93" t="s">
        <v>36</v>
      </c>
      <c r="D93" t="s">
        <v>37</v>
      </c>
      <c r="E93" s="2">
        <v>3692.3076923076901</v>
      </c>
      <c r="F93" t="s">
        <v>4</v>
      </c>
      <c r="G93" t="s">
        <v>5</v>
      </c>
    </row>
    <row r="94" spans="1:7" x14ac:dyDescent="0.25">
      <c r="A94" t="s">
        <v>98</v>
      </c>
      <c r="B94" t="s">
        <v>7</v>
      </c>
      <c r="C94" t="s">
        <v>84</v>
      </c>
      <c r="D94" t="s">
        <v>90</v>
      </c>
      <c r="E94" s="2">
        <v>1538.4615384615299</v>
      </c>
      <c r="F94" t="s">
        <v>4</v>
      </c>
      <c r="G94" t="s">
        <v>5</v>
      </c>
    </row>
    <row r="95" spans="1:7" x14ac:dyDescent="0.25">
      <c r="A95" t="s">
        <v>98</v>
      </c>
      <c r="B95" t="s">
        <v>7</v>
      </c>
      <c r="C95" t="s">
        <v>91</v>
      </c>
      <c r="D95" t="s">
        <v>21</v>
      </c>
      <c r="E95" s="2">
        <v>1538.4615384615299</v>
      </c>
      <c r="F95" t="s">
        <v>4</v>
      </c>
      <c r="G95" t="s">
        <v>5</v>
      </c>
    </row>
    <row r="96" spans="1:7" x14ac:dyDescent="0.25">
      <c r="A96" t="s">
        <v>98</v>
      </c>
      <c r="B96" t="s">
        <v>7</v>
      </c>
      <c r="C96" t="s">
        <v>2</v>
      </c>
      <c r="D96" t="s">
        <v>99</v>
      </c>
      <c r="E96" s="2">
        <v>1666.6666666666599</v>
      </c>
      <c r="F96" t="s">
        <v>4</v>
      </c>
      <c r="G96" t="s">
        <v>5</v>
      </c>
    </row>
    <row r="97" spans="1:7" x14ac:dyDescent="0.25">
      <c r="A97" t="s">
        <v>98</v>
      </c>
      <c r="B97" t="s">
        <v>49</v>
      </c>
      <c r="C97" t="s">
        <v>29</v>
      </c>
      <c r="D97" t="s">
        <v>13</v>
      </c>
      <c r="E97" s="2">
        <v>1230.76923076923</v>
      </c>
      <c r="F97" t="s">
        <v>4</v>
      </c>
      <c r="G97" t="s">
        <v>5</v>
      </c>
    </row>
    <row r="98" spans="1:7" x14ac:dyDescent="0.25">
      <c r="A98" t="s">
        <v>98</v>
      </c>
      <c r="B98" t="s">
        <v>49</v>
      </c>
      <c r="C98" t="s">
        <v>14</v>
      </c>
      <c r="D98" t="s">
        <v>27</v>
      </c>
      <c r="E98" s="2">
        <v>1333.3333333333301</v>
      </c>
      <c r="F98" t="s">
        <v>4</v>
      </c>
      <c r="G98" t="s">
        <v>5</v>
      </c>
    </row>
    <row r="99" spans="1:7" x14ac:dyDescent="0.25">
      <c r="A99" t="s">
        <v>100</v>
      </c>
      <c r="B99" t="s">
        <v>7</v>
      </c>
      <c r="C99" t="s">
        <v>65</v>
      </c>
      <c r="D99" t="s">
        <v>22</v>
      </c>
      <c r="E99" s="2">
        <v>959.98846153846102</v>
      </c>
      <c r="F99" t="s">
        <v>4</v>
      </c>
      <c r="G99" t="s">
        <v>5</v>
      </c>
    </row>
    <row r="100" spans="1:7" x14ac:dyDescent="0.25">
      <c r="A100" t="s">
        <v>100</v>
      </c>
      <c r="B100" t="s">
        <v>7</v>
      </c>
      <c r="C100" t="s">
        <v>23</v>
      </c>
      <c r="D100" t="s">
        <v>101</v>
      </c>
      <c r="E100" s="2">
        <v>1052.1299999999901</v>
      </c>
      <c r="F100" t="s">
        <v>4</v>
      </c>
      <c r="G100" t="s">
        <v>5</v>
      </c>
    </row>
    <row r="101" spans="1:7" x14ac:dyDescent="0.25">
      <c r="A101" t="s">
        <v>102</v>
      </c>
      <c r="B101" t="s">
        <v>7</v>
      </c>
      <c r="C101" t="s">
        <v>36</v>
      </c>
      <c r="D101" t="s">
        <v>37</v>
      </c>
      <c r="E101" s="2">
        <v>2150.86846153846</v>
      </c>
      <c r="F101" t="s">
        <v>4</v>
      </c>
      <c r="G101" t="s">
        <v>5</v>
      </c>
    </row>
    <row r="102" spans="1:7" x14ac:dyDescent="0.25">
      <c r="A102" t="s">
        <v>102</v>
      </c>
      <c r="B102" t="s">
        <v>7</v>
      </c>
      <c r="C102" t="s">
        <v>35</v>
      </c>
      <c r="D102" t="s">
        <v>11</v>
      </c>
      <c r="E102" s="2">
        <v>2097.0869230769199</v>
      </c>
      <c r="F102" t="s">
        <v>4</v>
      </c>
      <c r="G102" t="s">
        <v>5</v>
      </c>
    </row>
    <row r="103" spans="1:7" x14ac:dyDescent="0.25">
      <c r="A103" t="s">
        <v>102</v>
      </c>
      <c r="B103" t="s">
        <v>7</v>
      </c>
      <c r="C103" t="s">
        <v>12</v>
      </c>
      <c r="D103" t="s">
        <v>38</v>
      </c>
      <c r="E103" s="2">
        <v>2196.9074999999998</v>
      </c>
      <c r="F103" t="s">
        <v>4</v>
      </c>
      <c r="G103" t="s">
        <v>5</v>
      </c>
    </row>
    <row r="104" spans="1:7" x14ac:dyDescent="0.25">
      <c r="A104" t="s">
        <v>103</v>
      </c>
      <c r="B104" t="s">
        <v>25</v>
      </c>
      <c r="C104" t="s">
        <v>84</v>
      </c>
      <c r="D104" t="s">
        <v>90</v>
      </c>
      <c r="E104" s="2">
        <v>1480.7423076923001</v>
      </c>
      <c r="F104" t="s">
        <v>4</v>
      </c>
      <c r="G104" t="s">
        <v>5</v>
      </c>
    </row>
    <row r="105" spans="1:7" x14ac:dyDescent="0.25">
      <c r="A105" t="s">
        <v>103</v>
      </c>
      <c r="B105" t="s">
        <v>25</v>
      </c>
      <c r="C105" t="s">
        <v>91</v>
      </c>
      <c r="D105" t="s">
        <v>21</v>
      </c>
      <c r="E105" s="2">
        <v>1485.05</v>
      </c>
      <c r="F105" t="s">
        <v>4</v>
      </c>
      <c r="G105" t="s">
        <v>5</v>
      </c>
    </row>
    <row r="106" spans="1:7" x14ac:dyDescent="0.25">
      <c r="A106" t="s">
        <v>104</v>
      </c>
      <c r="B106" t="s">
        <v>34</v>
      </c>
      <c r="C106" t="s">
        <v>84</v>
      </c>
      <c r="D106" t="s">
        <v>90</v>
      </c>
      <c r="E106" s="2">
        <v>3671.0769230769201</v>
      </c>
      <c r="F106" t="s">
        <v>4</v>
      </c>
      <c r="G106" t="s">
        <v>5</v>
      </c>
    </row>
    <row r="107" spans="1:7" x14ac:dyDescent="0.25">
      <c r="A107" t="s">
        <v>104</v>
      </c>
      <c r="B107" t="s">
        <v>34</v>
      </c>
      <c r="C107" t="s">
        <v>91</v>
      </c>
      <c r="D107" t="s">
        <v>21</v>
      </c>
      <c r="E107" s="2">
        <v>3671.0769230769201</v>
      </c>
      <c r="F107" t="s">
        <v>4</v>
      </c>
      <c r="G107" t="s">
        <v>5</v>
      </c>
    </row>
    <row r="108" spans="1:7" x14ac:dyDescent="0.25">
      <c r="A108" t="s">
        <v>104</v>
      </c>
      <c r="B108" t="s">
        <v>34</v>
      </c>
      <c r="C108" t="s">
        <v>2</v>
      </c>
      <c r="D108" t="s">
        <v>99</v>
      </c>
      <c r="E108" s="2">
        <v>4175.8333333333303</v>
      </c>
      <c r="F108" t="s">
        <v>4</v>
      </c>
      <c r="G108" t="s">
        <v>5</v>
      </c>
    </row>
    <row r="109" spans="1:7" x14ac:dyDescent="0.25">
      <c r="A109" t="s">
        <v>105</v>
      </c>
      <c r="B109" t="s">
        <v>25</v>
      </c>
      <c r="C109" t="s">
        <v>84</v>
      </c>
      <c r="D109" t="s">
        <v>46</v>
      </c>
      <c r="E109" s="2">
        <v>666.66666666666595</v>
      </c>
      <c r="F109" t="s">
        <v>4</v>
      </c>
      <c r="G109" t="s">
        <v>5</v>
      </c>
    </row>
    <row r="110" spans="1:7" x14ac:dyDescent="0.25">
      <c r="A110" t="s">
        <v>105</v>
      </c>
      <c r="B110" t="s">
        <v>25</v>
      </c>
      <c r="C110" t="s">
        <v>47</v>
      </c>
      <c r="D110" t="s">
        <v>24</v>
      </c>
      <c r="E110" s="2">
        <v>7615.3846153846098</v>
      </c>
      <c r="F110" t="s">
        <v>4</v>
      </c>
      <c r="G110" t="s">
        <v>5</v>
      </c>
    </row>
    <row r="111" spans="1:7" x14ac:dyDescent="0.25">
      <c r="A111" t="s">
        <v>105</v>
      </c>
      <c r="B111" t="s">
        <v>49</v>
      </c>
      <c r="C111" t="s">
        <v>84</v>
      </c>
      <c r="D111" t="s">
        <v>46</v>
      </c>
      <c r="E111" s="2">
        <v>6599</v>
      </c>
      <c r="F111" t="s">
        <v>4</v>
      </c>
      <c r="G111" t="s">
        <v>5</v>
      </c>
    </row>
    <row r="112" spans="1:7" x14ac:dyDescent="0.25">
      <c r="A112" t="s">
        <v>105</v>
      </c>
      <c r="B112" t="s">
        <v>49</v>
      </c>
      <c r="C112" t="s">
        <v>47</v>
      </c>
      <c r="D112" t="s">
        <v>24</v>
      </c>
      <c r="E112" s="2">
        <v>3846.1538461538398</v>
      </c>
      <c r="F112" t="s">
        <v>4</v>
      </c>
      <c r="G112" t="s">
        <v>5</v>
      </c>
    </row>
    <row r="113" spans="1:7" x14ac:dyDescent="0.25">
      <c r="A113" t="s">
        <v>105</v>
      </c>
      <c r="B113" t="s">
        <v>49</v>
      </c>
      <c r="C113" t="s">
        <v>30</v>
      </c>
      <c r="D113" t="s">
        <v>48</v>
      </c>
      <c r="E113" s="2">
        <v>2250</v>
      </c>
      <c r="F113" t="s">
        <v>4</v>
      </c>
      <c r="G113" t="s">
        <v>5</v>
      </c>
    </row>
    <row r="114" spans="1:7" x14ac:dyDescent="0.25">
      <c r="A114" t="s">
        <v>106</v>
      </c>
      <c r="B114" t="s">
        <v>25</v>
      </c>
      <c r="C114" t="s">
        <v>95</v>
      </c>
      <c r="D114" t="s">
        <v>72</v>
      </c>
      <c r="E114" s="2">
        <v>1015.38461538461</v>
      </c>
      <c r="F114" t="s">
        <v>4</v>
      </c>
      <c r="G114" t="s">
        <v>5</v>
      </c>
    </row>
    <row r="115" spans="1:7" x14ac:dyDescent="0.25">
      <c r="A115" t="s">
        <v>107</v>
      </c>
      <c r="B115" t="s">
        <v>1</v>
      </c>
      <c r="C115" t="s">
        <v>75</v>
      </c>
      <c r="D115" t="s">
        <v>77</v>
      </c>
      <c r="E115" s="2">
        <v>1176.62846153846</v>
      </c>
      <c r="F115" t="s">
        <v>4</v>
      </c>
      <c r="G115" t="s">
        <v>5</v>
      </c>
    </row>
    <row r="116" spans="1:7" x14ac:dyDescent="0.25">
      <c r="A116" t="s">
        <v>108</v>
      </c>
      <c r="B116" t="s">
        <v>49</v>
      </c>
      <c r="C116" t="s">
        <v>63</v>
      </c>
      <c r="D116" t="s">
        <v>64</v>
      </c>
      <c r="E116" s="2">
        <v>519.806923076923</v>
      </c>
      <c r="F116" t="s">
        <v>4</v>
      </c>
      <c r="G116" t="s">
        <v>5</v>
      </c>
    </row>
    <row r="117" spans="1:7" x14ac:dyDescent="0.25">
      <c r="A117" t="s">
        <v>109</v>
      </c>
      <c r="B117" t="s">
        <v>49</v>
      </c>
      <c r="C117" t="s">
        <v>45</v>
      </c>
      <c r="D117" t="s">
        <v>46</v>
      </c>
      <c r="E117" s="2">
        <v>2123.0769230769201</v>
      </c>
      <c r="F117" t="s">
        <v>4</v>
      </c>
      <c r="G117" t="s">
        <v>5</v>
      </c>
    </row>
    <row r="118" spans="1:7" x14ac:dyDescent="0.25">
      <c r="A118" t="s">
        <v>109</v>
      </c>
      <c r="B118" t="s">
        <v>49</v>
      </c>
      <c r="C118" t="s">
        <v>47</v>
      </c>
      <c r="D118" t="s">
        <v>24</v>
      </c>
      <c r="E118" s="2">
        <v>2123.0769230769201</v>
      </c>
      <c r="F118" t="s">
        <v>4</v>
      </c>
      <c r="G118" t="s">
        <v>5</v>
      </c>
    </row>
    <row r="119" spans="1:7" x14ac:dyDescent="0.25">
      <c r="A119" t="s">
        <v>110</v>
      </c>
      <c r="B119" t="s">
        <v>7</v>
      </c>
      <c r="C119" t="s">
        <v>111</v>
      </c>
      <c r="D119" t="s">
        <v>70</v>
      </c>
      <c r="E119" s="2">
        <v>900</v>
      </c>
      <c r="F119" t="s">
        <v>4</v>
      </c>
      <c r="G119" t="s">
        <v>5</v>
      </c>
    </row>
    <row r="120" spans="1:7" x14ac:dyDescent="0.25">
      <c r="A120" t="s">
        <v>110</v>
      </c>
      <c r="B120" t="s">
        <v>7</v>
      </c>
      <c r="C120" t="s">
        <v>47</v>
      </c>
      <c r="D120" t="s">
        <v>81</v>
      </c>
      <c r="E120" s="2">
        <v>375</v>
      </c>
      <c r="F120" t="s">
        <v>4</v>
      </c>
      <c r="G120" t="s">
        <v>5</v>
      </c>
    </row>
    <row r="121" spans="1:7" x14ac:dyDescent="0.25">
      <c r="A121" t="s">
        <v>110</v>
      </c>
      <c r="B121" t="s">
        <v>7</v>
      </c>
      <c r="C121" t="s">
        <v>14</v>
      </c>
      <c r="D121" t="s">
        <v>19</v>
      </c>
      <c r="E121" s="2">
        <v>3412.5</v>
      </c>
      <c r="F121" t="s">
        <v>4</v>
      </c>
      <c r="G121" t="s">
        <v>5</v>
      </c>
    </row>
    <row r="122" spans="1:7" x14ac:dyDescent="0.25">
      <c r="A122" t="s">
        <v>110</v>
      </c>
      <c r="B122" t="s">
        <v>7</v>
      </c>
      <c r="C122" t="s">
        <v>30</v>
      </c>
      <c r="D122" t="s">
        <v>31</v>
      </c>
      <c r="E122" s="2">
        <v>3412.5</v>
      </c>
      <c r="F122" t="s">
        <v>4</v>
      </c>
      <c r="G122" t="s">
        <v>5</v>
      </c>
    </row>
    <row r="123" spans="1:7" x14ac:dyDescent="0.25">
      <c r="A123" t="s">
        <v>110</v>
      </c>
      <c r="B123" t="s">
        <v>34</v>
      </c>
      <c r="C123" t="s">
        <v>112</v>
      </c>
      <c r="D123" t="s">
        <v>70</v>
      </c>
      <c r="E123" s="2">
        <v>1269.23076923076</v>
      </c>
      <c r="F123" t="s">
        <v>4</v>
      </c>
      <c r="G123" t="s">
        <v>5</v>
      </c>
    </row>
    <row r="124" spans="1:7" x14ac:dyDescent="0.25">
      <c r="A124" t="s">
        <v>110</v>
      </c>
      <c r="B124" t="s">
        <v>34</v>
      </c>
      <c r="C124" t="s">
        <v>71</v>
      </c>
      <c r="D124" t="s">
        <v>81</v>
      </c>
      <c r="E124" s="2">
        <v>1730.76923076923</v>
      </c>
      <c r="F124" t="s">
        <v>4</v>
      </c>
      <c r="G124" t="s">
        <v>5</v>
      </c>
    </row>
    <row r="125" spans="1:7" x14ac:dyDescent="0.25">
      <c r="A125" t="s">
        <v>110</v>
      </c>
      <c r="B125" t="s">
        <v>34</v>
      </c>
      <c r="C125" t="s">
        <v>82</v>
      </c>
      <c r="D125" t="s">
        <v>13</v>
      </c>
      <c r="E125" s="2">
        <v>3412.5</v>
      </c>
      <c r="F125" t="s">
        <v>4</v>
      </c>
      <c r="G125" t="s">
        <v>5</v>
      </c>
    </row>
    <row r="126" spans="1:7" x14ac:dyDescent="0.25">
      <c r="A126" t="s">
        <v>110</v>
      </c>
      <c r="B126" t="s">
        <v>34</v>
      </c>
      <c r="C126" t="s">
        <v>20</v>
      </c>
      <c r="D126" t="s">
        <v>24</v>
      </c>
      <c r="E126" s="2">
        <v>3412.5</v>
      </c>
      <c r="F126" t="s">
        <v>4</v>
      </c>
      <c r="G126" t="s">
        <v>5</v>
      </c>
    </row>
    <row r="127" spans="1:7" x14ac:dyDescent="0.25">
      <c r="A127" t="s">
        <v>113</v>
      </c>
      <c r="B127" t="s">
        <v>25</v>
      </c>
      <c r="C127" t="s">
        <v>84</v>
      </c>
      <c r="D127" t="s">
        <v>90</v>
      </c>
      <c r="E127" s="2">
        <v>3230.76923076923</v>
      </c>
      <c r="F127" t="s">
        <v>4</v>
      </c>
      <c r="G127" t="s">
        <v>5</v>
      </c>
    </row>
    <row r="128" spans="1:7" x14ac:dyDescent="0.25">
      <c r="A128" t="s">
        <v>113</v>
      </c>
      <c r="B128" t="s">
        <v>25</v>
      </c>
      <c r="C128" t="s">
        <v>91</v>
      </c>
      <c r="D128" t="s">
        <v>21</v>
      </c>
      <c r="E128" s="2">
        <v>695.38461538461502</v>
      </c>
      <c r="F128" t="s">
        <v>4</v>
      </c>
      <c r="G128" t="s">
        <v>5</v>
      </c>
    </row>
    <row r="129" spans="1:7" x14ac:dyDescent="0.25">
      <c r="A129" t="s">
        <v>113</v>
      </c>
      <c r="B129" t="s">
        <v>25</v>
      </c>
      <c r="C129" t="s">
        <v>2</v>
      </c>
      <c r="D129" t="s">
        <v>99</v>
      </c>
      <c r="E129" s="2">
        <v>3850</v>
      </c>
      <c r="F129" t="s">
        <v>4</v>
      </c>
      <c r="G129" t="s">
        <v>5</v>
      </c>
    </row>
    <row r="130" spans="1:7" x14ac:dyDescent="0.25">
      <c r="A130" t="s">
        <v>113</v>
      </c>
      <c r="B130" t="s">
        <v>49</v>
      </c>
      <c r="C130" t="s">
        <v>84</v>
      </c>
      <c r="D130" t="s">
        <v>90</v>
      </c>
      <c r="E130" s="2">
        <v>461.53846153846098</v>
      </c>
      <c r="F130" t="s">
        <v>4</v>
      </c>
      <c r="G130" t="s">
        <v>5</v>
      </c>
    </row>
    <row r="131" spans="1:7" x14ac:dyDescent="0.25">
      <c r="A131" t="s">
        <v>113</v>
      </c>
      <c r="B131" t="s">
        <v>49</v>
      </c>
      <c r="C131" t="s">
        <v>91</v>
      </c>
      <c r="D131" t="s">
        <v>21</v>
      </c>
      <c r="E131" s="2">
        <v>3553.8461538461502</v>
      </c>
      <c r="F131" t="s">
        <v>4</v>
      </c>
      <c r="G131" t="s">
        <v>5</v>
      </c>
    </row>
    <row r="132" spans="1:7" x14ac:dyDescent="0.25">
      <c r="A132" t="s">
        <v>114</v>
      </c>
      <c r="B132" t="s">
        <v>34</v>
      </c>
      <c r="C132" t="s">
        <v>115</v>
      </c>
      <c r="D132" t="s">
        <v>17</v>
      </c>
      <c r="E132" s="2">
        <v>257.37153846153802</v>
      </c>
      <c r="F132" t="s">
        <v>4</v>
      </c>
      <c r="G132" t="s">
        <v>5</v>
      </c>
    </row>
    <row r="133" spans="1:7" x14ac:dyDescent="0.25">
      <c r="A133" t="s">
        <v>116</v>
      </c>
      <c r="B133" t="s">
        <v>49</v>
      </c>
      <c r="C133" t="s">
        <v>43</v>
      </c>
      <c r="D133" t="s">
        <v>19</v>
      </c>
      <c r="E133" s="2">
        <v>4307.6923076923003</v>
      </c>
      <c r="F133" t="s">
        <v>4</v>
      </c>
      <c r="G133" t="s">
        <v>5</v>
      </c>
    </row>
    <row r="134" spans="1:7" x14ac:dyDescent="0.25">
      <c r="A134" t="s">
        <v>116</v>
      </c>
      <c r="B134" t="s">
        <v>49</v>
      </c>
      <c r="C134" t="s">
        <v>20</v>
      </c>
      <c r="D134" t="s">
        <v>117</v>
      </c>
      <c r="E134" s="2">
        <v>4666.6666666666597</v>
      </c>
      <c r="F134" t="s">
        <v>4</v>
      </c>
      <c r="G134" t="s">
        <v>5</v>
      </c>
    </row>
    <row r="135" spans="1:7" x14ac:dyDescent="0.25">
      <c r="A135" t="s">
        <v>118</v>
      </c>
      <c r="B135" t="s">
        <v>49</v>
      </c>
      <c r="C135" t="s">
        <v>10</v>
      </c>
      <c r="D135" t="s">
        <v>15</v>
      </c>
      <c r="E135" s="2">
        <v>521.06333333333305</v>
      </c>
      <c r="F135" t="s">
        <v>4</v>
      </c>
      <c r="G135" t="s">
        <v>5</v>
      </c>
    </row>
    <row r="136" spans="1:7" x14ac:dyDescent="0.25">
      <c r="A136" t="s">
        <v>119</v>
      </c>
      <c r="B136" t="s">
        <v>49</v>
      </c>
      <c r="C136" t="s">
        <v>120</v>
      </c>
      <c r="D136" t="s">
        <v>42</v>
      </c>
      <c r="E136" s="2">
        <v>2769.23076923076</v>
      </c>
      <c r="F136" t="s">
        <v>4</v>
      </c>
      <c r="G136" t="s">
        <v>5</v>
      </c>
    </row>
    <row r="137" spans="1:7" x14ac:dyDescent="0.25">
      <c r="A137" t="s">
        <v>119</v>
      </c>
      <c r="B137" t="s">
        <v>49</v>
      </c>
      <c r="C137" t="s">
        <v>43</v>
      </c>
      <c r="D137" t="s">
        <v>15</v>
      </c>
      <c r="E137" s="2">
        <v>545.45454545454504</v>
      </c>
      <c r="F137" t="s">
        <v>4</v>
      </c>
      <c r="G137" t="s">
        <v>5</v>
      </c>
    </row>
    <row r="138" spans="1:7" x14ac:dyDescent="0.25">
      <c r="A138" t="s">
        <v>121</v>
      </c>
      <c r="B138" t="s">
        <v>25</v>
      </c>
      <c r="C138" t="s">
        <v>51</v>
      </c>
      <c r="D138" t="s">
        <v>52</v>
      </c>
      <c r="E138" s="2">
        <v>4153.8461538461497</v>
      </c>
      <c r="F138" t="s">
        <v>4</v>
      </c>
      <c r="G138" t="s">
        <v>5</v>
      </c>
    </row>
    <row r="139" spans="1:7" x14ac:dyDescent="0.25">
      <c r="A139" t="s">
        <v>121</v>
      </c>
      <c r="B139" t="s">
        <v>25</v>
      </c>
      <c r="C139" t="s">
        <v>53</v>
      </c>
      <c r="D139" t="s">
        <v>54</v>
      </c>
      <c r="E139" s="2">
        <v>4153.8461538461497</v>
      </c>
      <c r="F139" t="s">
        <v>4</v>
      </c>
      <c r="G139" t="s">
        <v>5</v>
      </c>
    </row>
    <row r="140" spans="1:7" x14ac:dyDescent="0.25">
      <c r="A140" t="s">
        <v>121</v>
      </c>
      <c r="B140" t="s">
        <v>25</v>
      </c>
      <c r="C140" t="s">
        <v>26</v>
      </c>
      <c r="D140" t="s">
        <v>67</v>
      </c>
      <c r="E140" s="2">
        <v>1458.3333333333301</v>
      </c>
      <c r="F140" t="s">
        <v>4</v>
      </c>
      <c r="G140" t="s">
        <v>5</v>
      </c>
    </row>
    <row r="141" spans="1:7" x14ac:dyDescent="0.25">
      <c r="A141" t="s">
        <v>121</v>
      </c>
      <c r="B141" t="s">
        <v>49</v>
      </c>
      <c r="C141" t="s">
        <v>26</v>
      </c>
      <c r="D141" t="s">
        <v>67</v>
      </c>
      <c r="E141" s="2">
        <v>4500</v>
      </c>
      <c r="F141" t="s">
        <v>4</v>
      </c>
      <c r="G141" t="s">
        <v>5</v>
      </c>
    </row>
    <row r="142" spans="1:7" x14ac:dyDescent="0.25">
      <c r="A142" t="s">
        <v>121</v>
      </c>
      <c r="B142" t="s">
        <v>34</v>
      </c>
      <c r="C142" t="s">
        <v>53</v>
      </c>
      <c r="D142" t="s">
        <v>54</v>
      </c>
      <c r="E142" s="2">
        <v>1346.15384615384</v>
      </c>
      <c r="F142" t="s">
        <v>4</v>
      </c>
      <c r="G142" t="s">
        <v>5</v>
      </c>
    </row>
    <row r="143" spans="1:7" x14ac:dyDescent="0.25">
      <c r="A143" t="s">
        <v>122</v>
      </c>
      <c r="B143" t="s">
        <v>49</v>
      </c>
      <c r="C143" t="s">
        <v>112</v>
      </c>
      <c r="D143" t="s">
        <v>70</v>
      </c>
      <c r="E143" s="2">
        <v>923.07692307692298</v>
      </c>
      <c r="F143" t="s">
        <v>4</v>
      </c>
      <c r="G143" t="s">
        <v>5</v>
      </c>
    </row>
    <row r="144" spans="1:7" x14ac:dyDescent="0.25">
      <c r="A144" t="s">
        <v>122</v>
      </c>
      <c r="B144" t="s">
        <v>49</v>
      </c>
      <c r="C144" t="s">
        <v>71</v>
      </c>
      <c r="D144" t="s">
        <v>81</v>
      </c>
      <c r="E144" s="2">
        <v>923.07692307692298</v>
      </c>
      <c r="F144" t="s">
        <v>4</v>
      </c>
      <c r="G144" t="s">
        <v>5</v>
      </c>
    </row>
    <row r="145" spans="1:7" x14ac:dyDescent="0.25">
      <c r="A145" t="s">
        <v>122</v>
      </c>
      <c r="B145" t="s">
        <v>49</v>
      </c>
      <c r="C145" t="s">
        <v>82</v>
      </c>
      <c r="D145" t="s">
        <v>31</v>
      </c>
      <c r="E145" s="2">
        <v>1000</v>
      </c>
      <c r="F145" t="s">
        <v>4</v>
      </c>
      <c r="G145" t="s">
        <v>5</v>
      </c>
    </row>
    <row r="146" spans="1:7" x14ac:dyDescent="0.25">
      <c r="A146" t="s">
        <v>123</v>
      </c>
      <c r="B146" t="s">
        <v>7</v>
      </c>
      <c r="C146" t="s">
        <v>75</v>
      </c>
      <c r="D146" t="s">
        <v>77</v>
      </c>
      <c r="E146" s="2">
        <v>4076.9230769230699</v>
      </c>
      <c r="F146" t="s">
        <v>4</v>
      </c>
      <c r="G146" t="s">
        <v>5</v>
      </c>
    </row>
    <row r="147" spans="1:7" x14ac:dyDescent="0.25">
      <c r="A147" t="s">
        <v>123</v>
      </c>
      <c r="B147" t="s">
        <v>7</v>
      </c>
      <c r="C147" t="s">
        <v>78</v>
      </c>
      <c r="D147" t="s">
        <v>15</v>
      </c>
      <c r="E147" s="2">
        <v>4076.9230769230699</v>
      </c>
      <c r="F147" t="s">
        <v>4</v>
      </c>
      <c r="G147" t="s">
        <v>5</v>
      </c>
    </row>
    <row r="148" spans="1:7" x14ac:dyDescent="0.25">
      <c r="A148" t="s">
        <v>123</v>
      </c>
      <c r="B148" t="s">
        <v>7</v>
      </c>
      <c r="C148" t="s">
        <v>16</v>
      </c>
      <c r="D148" t="s">
        <v>58</v>
      </c>
      <c r="E148" s="2">
        <v>3833.3333333333298</v>
      </c>
      <c r="F148" t="s">
        <v>4</v>
      </c>
      <c r="G148" t="s">
        <v>5</v>
      </c>
    </row>
    <row r="149" spans="1:7" x14ac:dyDescent="0.25">
      <c r="A149" t="s">
        <v>124</v>
      </c>
      <c r="B149" t="s">
        <v>1</v>
      </c>
      <c r="C149" t="s">
        <v>78</v>
      </c>
      <c r="D149" t="s">
        <v>125</v>
      </c>
      <c r="E149" s="2">
        <v>4125</v>
      </c>
      <c r="F149" t="s">
        <v>4</v>
      </c>
      <c r="G149" t="s">
        <v>5</v>
      </c>
    </row>
    <row r="150" spans="1:7" x14ac:dyDescent="0.25">
      <c r="A150" t="s">
        <v>124</v>
      </c>
      <c r="B150" t="s">
        <v>1</v>
      </c>
      <c r="C150" t="s">
        <v>115</v>
      </c>
      <c r="D150" t="s">
        <v>42</v>
      </c>
      <c r="E150" s="2">
        <v>4125</v>
      </c>
      <c r="F150" t="s">
        <v>4</v>
      </c>
      <c r="G150" t="s">
        <v>5</v>
      </c>
    </row>
    <row r="151" spans="1:7" x14ac:dyDescent="0.25">
      <c r="A151" t="s">
        <v>124</v>
      </c>
      <c r="B151" t="s">
        <v>1</v>
      </c>
      <c r="C151" t="s">
        <v>43</v>
      </c>
      <c r="D151" t="s">
        <v>90</v>
      </c>
      <c r="E151" s="2">
        <v>4125</v>
      </c>
      <c r="F151" t="s">
        <v>4</v>
      </c>
      <c r="G151" t="s">
        <v>5</v>
      </c>
    </row>
    <row r="152" spans="1:7" x14ac:dyDescent="0.25">
      <c r="A152" t="s">
        <v>124</v>
      </c>
      <c r="B152" t="s">
        <v>1</v>
      </c>
      <c r="C152" t="s">
        <v>91</v>
      </c>
      <c r="D152" t="s">
        <v>64</v>
      </c>
      <c r="E152" s="2">
        <v>4125</v>
      </c>
      <c r="F152" t="s">
        <v>4</v>
      </c>
      <c r="G152" t="s">
        <v>5</v>
      </c>
    </row>
    <row r="153" spans="1:7" x14ac:dyDescent="0.25">
      <c r="A153" t="s">
        <v>124</v>
      </c>
      <c r="B153" t="s">
        <v>1</v>
      </c>
      <c r="C153" t="s">
        <v>65</v>
      </c>
      <c r="D153" t="s">
        <v>46</v>
      </c>
      <c r="E153" s="2">
        <v>4125</v>
      </c>
      <c r="F153" t="s">
        <v>4</v>
      </c>
      <c r="G153" t="s">
        <v>5</v>
      </c>
    </row>
    <row r="154" spans="1:7" x14ac:dyDescent="0.25">
      <c r="A154" t="s">
        <v>124</v>
      </c>
      <c r="B154" t="s">
        <v>1</v>
      </c>
      <c r="C154" t="s">
        <v>47</v>
      </c>
      <c r="D154" t="s">
        <v>8</v>
      </c>
      <c r="E154" s="2">
        <v>2000</v>
      </c>
      <c r="F154" t="s">
        <v>4</v>
      </c>
      <c r="G154" t="s">
        <v>5</v>
      </c>
    </row>
    <row r="155" spans="1:7" x14ac:dyDescent="0.25">
      <c r="A155" t="s">
        <v>124</v>
      </c>
      <c r="B155" t="s">
        <v>1</v>
      </c>
      <c r="C155" t="s">
        <v>57</v>
      </c>
      <c r="D155" t="s">
        <v>54</v>
      </c>
      <c r="E155" s="2">
        <v>2000</v>
      </c>
      <c r="F155" t="s">
        <v>4</v>
      </c>
      <c r="G155" t="s">
        <v>5</v>
      </c>
    </row>
    <row r="156" spans="1:7" x14ac:dyDescent="0.25">
      <c r="A156" t="s">
        <v>124</v>
      </c>
      <c r="B156" t="s">
        <v>1</v>
      </c>
      <c r="C156" t="s">
        <v>26</v>
      </c>
      <c r="D156" t="s">
        <v>81</v>
      </c>
      <c r="E156" s="2">
        <v>4000</v>
      </c>
      <c r="F156" t="s">
        <v>4</v>
      </c>
      <c r="G156" t="s">
        <v>5</v>
      </c>
    </row>
    <row r="157" spans="1:7" x14ac:dyDescent="0.25">
      <c r="A157" t="s">
        <v>124</v>
      </c>
      <c r="B157" t="s">
        <v>1</v>
      </c>
      <c r="C157" t="s">
        <v>82</v>
      </c>
      <c r="D157" t="s">
        <v>9</v>
      </c>
      <c r="E157" s="2">
        <v>4000</v>
      </c>
      <c r="F157" t="s">
        <v>4</v>
      </c>
      <c r="G157" t="s">
        <v>5</v>
      </c>
    </row>
    <row r="158" spans="1:7" x14ac:dyDescent="0.25">
      <c r="A158" t="s">
        <v>124</v>
      </c>
      <c r="B158" t="s">
        <v>1</v>
      </c>
      <c r="C158" t="s">
        <v>10</v>
      </c>
      <c r="D158" t="s">
        <v>11</v>
      </c>
      <c r="E158" s="2">
        <v>4000</v>
      </c>
      <c r="F158" t="s">
        <v>4</v>
      </c>
      <c r="G158" t="s">
        <v>5</v>
      </c>
    </row>
    <row r="159" spans="1:7" x14ac:dyDescent="0.25">
      <c r="A159" t="s">
        <v>124</v>
      </c>
      <c r="B159" t="s">
        <v>1</v>
      </c>
      <c r="C159" t="s">
        <v>12</v>
      </c>
      <c r="D159" t="s">
        <v>13</v>
      </c>
      <c r="E159" s="2">
        <v>4000</v>
      </c>
      <c r="F159" t="s">
        <v>4</v>
      </c>
      <c r="G159" t="s">
        <v>5</v>
      </c>
    </row>
    <row r="160" spans="1:7" x14ac:dyDescent="0.25">
      <c r="A160" t="s">
        <v>124</v>
      </c>
      <c r="B160" t="s">
        <v>1</v>
      </c>
      <c r="C160" t="s">
        <v>14</v>
      </c>
      <c r="D160" t="s">
        <v>15</v>
      </c>
      <c r="E160" s="2">
        <v>4000</v>
      </c>
      <c r="F160" t="s">
        <v>4</v>
      </c>
      <c r="G160" t="s">
        <v>5</v>
      </c>
    </row>
    <row r="161" spans="1:7" x14ac:dyDescent="0.25">
      <c r="A161" t="s">
        <v>124</v>
      </c>
      <c r="B161" t="s">
        <v>1</v>
      </c>
      <c r="C161" t="s">
        <v>16</v>
      </c>
      <c r="D161" t="s">
        <v>17</v>
      </c>
      <c r="E161" s="2">
        <v>4000</v>
      </c>
      <c r="F161" t="s">
        <v>4</v>
      </c>
      <c r="G161" t="s">
        <v>5</v>
      </c>
    </row>
    <row r="162" spans="1:7" x14ac:dyDescent="0.25">
      <c r="A162" t="s">
        <v>126</v>
      </c>
      <c r="B162" t="s">
        <v>7</v>
      </c>
      <c r="C162" t="s">
        <v>95</v>
      </c>
      <c r="D162" t="s">
        <v>72</v>
      </c>
      <c r="E162" s="2">
        <v>1615.38461538461</v>
      </c>
      <c r="F162" t="s">
        <v>4</v>
      </c>
      <c r="G162" t="s">
        <v>5</v>
      </c>
    </row>
    <row r="163" spans="1:7" x14ac:dyDescent="0.25">
      <c r="A163" t="s">
        <v>126</v>
      </c>
      <c r="B163" t="s">
        <v>7</v>
      </c>
      <c r="C163" t="s">
        <v>76</v>
      </c>
      <c r="D163" t="s">
        <v>77</v>
      </c>
      <c r="E163" s="2">
        <v>1312.5</v>
      </c>
      <c r="F163" t="s">
        <v>4</v>
      </c>
      <c r="G163" t="s">
        <v>5</v>
      </c>
    </row>
    <row r="164" spans="1:7" x14ac:dyDescent="0.25">
      <c r="A164" t="s">
        <v>126</v>
      </c>
      <c r="B164" t="s">
        <v>7</v>
      </c>
      <c r="C164" t="s">
        <v>78</v>
      </c>
      <c r="D164" t="s">
        <v>15</v>
      </c>
      <c r="E164" s="2">
        <v>1615.38461538461</v>
      </c>
      <c r="F164" t="s">
        <v>4</v>
      </c>
      <c r="G164" t="s">
        <v>5</v>
      </c>
    </row>
    <row r="165" spans="1:7" x14ac:dyDescent="0.25">
      <c r="A165" t="s">
        <v>127</v>
      </c>
      <c r="B165" t="s">
        <v>25</v>
      </c>
      <c r="C165" t="s">
        <v>53</v>
      </c>
      <c r="D165" t="s">
        <v>37</v>
      </c>
      <c r="E165" s="2">
        <v>750</v>
      </c>
      <c r="F165" t="s">
        <v>4</v>
      </c>
      <c r="G165" t="s">
        <v>5</v>
      </c>
    </row>
    <row r="166" spans="1:7" x14ac:dyDescent="0.25">
      <c r="A166" t="s">
        <v>127</v>
      </c>
      <c r="B166" t="s">
        <v>25</v>
      </c>
      <c r="C166" t="s">
        <v>35</v>
      </c>
      <c r="D166" t="s">
        <v>125</v>
      </c>
      <c r="E166" s="2">
        <v>3125</v>
      </c>
      <c r="F166" t="s">
        <v>4</v>
      </c>
      <c r="G166" t="s">
        <v>5</v>
      </c>
    </row>
    <row r="167" spans="1:7" x14ac:dyDescent="0.25">
      <c r="A167" t="s">
        <v>127</v>
      </c>
      <c r="B167" t="s">
        <v>25</v>
      </c>
      <c r="C167" t="s">
        <v>115</v>
      </c>
      <c r="D167" t="s">
        <v>54</v>
      </c>
      <c r="E167" s="2">
        <v>1785.7142857142801</v>
      </c>
      <c r="F167" t="s">
        <v>4</v>
      </c>
      <c r="G167" t="s">
        <v>5</v>
      </c>
    </row>
    <row r="168" spans="1:7" x14ac:dyDescent="0.25">
      <c r="A168" t="s">
        <v>127</v>
      </c>
      <c r="B168" t="s">
        <v>25</v>
      </c>
      <c r="C168" t="s">
        <v>26</v>
      </c>
      <c r="D168" t="s">
        <v>11</v>
      </c>
      <c r="E168" s="2">
        <v>4666.6666666666597</v>
      </c>
      <c r="F168" t="s">
        <v>4</v>
      </c>
      <c r="G168" t="s">
        <v>5</v>
      </c>
    </row>
    <row r="169" spans="1:7" x14ac:dyDescent="0.25">
      <c r="A169" t="s">
        <v>127</v>
      </c>
      <c r="B169" t="s">
        <v>25</v>
      </c>
      <c r="C169" t="s">
        <v>12</v>
      </c>
      <c r="D169" t="s">
        <v>67</v>
      </c>
      <c r="E169" s="2">
        <v>1555.55555555555</v>
      </c>
      <c r="F169" t="s">
        <v>4</v>
      </c>
      <c r="G169" t="s">
        <v>5</v>
      </c>
    </row>
    <row r="170" spans="1:7" x14ac:dyDescent="0.25">
      <c r="A170" t="s">
        <v>127</v>
      </c>
      <c r="B170" t="s">
        <v>1</v>
      </c>
      <c r="C170" t="s">
        <v>63</v>
      </c>
      <c r="D170" t="s">
        <v>52</v>
      </c>
      <c r="E170" s="2">
        <v>3125</v>
      </c>
      <c r="F170" t="s">
        <v>4</v>
      </c>
      <c r="G170" t="s">
        <v>5</v>
      </c>
    </row>
    <row r="171" spans="1:7" x14ac:dyDescent="0.25">
      <c r="A171" t="s">
        <v>127</v>
      </c>
      <c r="B171" t="s">
        <v>1</v>
      </c>
      <c r="C171" t="s">
        <v>53</v>
      </c>
      <c r="D171" t="s">
        <v>37</v>
      </c>
      <c r="E171" s="2">
        <v>3125</v>
      </c>
      <c r="F171" t="s">
        <v>4</v>
      </c>
      <c r="G171" t="s">
        <v>5</v>
      </c>
    </row>
    <row r="172" spans="1:7" x14ac:dyDescent="0.25">
      <c r="A172" t="s">
        <v>127</v>
      </c>
      <c r="B172" t="s">
        <v>1</v>
      </c>
      <c r="C172" t="s">
        <v>35</v>
      </c>
      <c r="D172" t="s">
        <v>125</v>
      </c>
      <c r="E172" s="2">
        <v>3125</v>
      </c>
      <c r="F172" t="s">
        <v>4</v>
      </c>
      <c r="G172" t="s">
        <v>5</v>
      </c>
    </row>
    <row r="173" spans="1:7" x14ac:dyDescent="0.25">
      <c r="A173" t="s">
        <v>127</v>
      </c>
      <c r="B173" t="s">
        <v>1</v>
      </c>
      <c r="C173" t="s">
        <v>115</v>
      </c>
      <c r="D173" t="s">
        <v>54</v>
      </c>
      <c r="E173" s="2">
        <v>428.57142857142799</v>
      </c>
      <c r="F173" t="s">
        <v>4</v>
      </c>
      <c r="G173" t="s">
        <v>5</v>
      </c>
    </row>
    <row r="174" spans="1:7" x14ac:dyDescent="0.25">
      <c r="A174" t="s">
        <v>127</v>
      </c>
      <c r="B174" t="s">
        <v>1</v>
      </c>
      <c r="C174" t="s">
        <v>26</v>
      </c>
      <c r="D174" t="s">
        <v>11</v>
      </c>
      <c r="E174" s="2">
        <v>4666.6666666666597</v>
      </c>
      <c r="F174" t="s">
        <v>4</v>
      </c>
      <c r="G174" t="s">
        <v>5</v>
      </c>
    </row>
    <row r="175" spans="1:7" x14ac:dyDescent="0.25">
      <c r="A175" t="s">
        <v>127</v>
      </c>
      <c r="B175" t="s">
        <v>1</v>
      </c>
      <c r="C175" t="s">
        <v>12</v>
      </c>
      <c r="D175" t="s">
        <v>22</v>
      </c>
      <c r="E175" s="2">
        <v>2333.3333333333298</v>
      </c>
      <c r="F175" t="s">
        <v>4</v>
      </c>
      <c r="G175" t="s">
        <v>5</v>
      </c>
    </row>
    <row r="176" spans="1:7" x14ac:dyDescent="0.25">
      <c r="A176" t="s">
        <v>128</v>
      </c>
      <c r="B176" t="s">
        <v>25</v>
      </c>
      <c r="C176" t="s">
        <v>14</v>
      </c>
      <c r="D176" t="s">
        <v>117</v>
      </c>
      <c r="E176" s="2">
        <v>400</v>
      </c>
      <c r="F176" t="s">
        <v>4</v>
      </c>
      <c r="G176" t="s">
        <v>5</v>
      </c>
    </row>
    <row r="177" spans="1:7" x14ac:dyDescent="0.25">
      <c r="A177" t="s">
        <v>129</v>
      </c>
      <c r="B177" t="s">
        <v>7</v>
      </c>
      <c r="C177" t="s">
        <v>56</v>
      </c>
      <c r="D177" t="s">
        <v>52</v>
      </c>
      <c r="E177" s="2">
        <v>500</v>
      </c>
      <c r="F177" t="s">
        <v>4</v>
      </c>
      <c r="G177" t="s">
        <v>5</v>
      </c>
    </row>
    <row r="178" spans="1:7" x14ac:dyDescent="0.25">
      <c r="A178" t="s">
        <v>129</v>
      </c>
      <c r="B178" t="s">
        <v>7</v>
      </c>
      <c r="C178" t="s">
        <v>53</v>
      </c>
      <c r="D178" t="s">
        <v>70</v>
      </c>
      <c r="E178" s="2">
        <v>500</v>
      </c>
      <c r="F178" t="s">
        <v>4</v>
      </c>
      <c r="G178" t="s">
        <v>5</v>
      </c>
    </row>
    <row r="179" spans="1:7" x14ac:dyDescent="0.25">
      <c r="A179" t="s">
        <v>129</v>
      </c>
      <c r="B179" t="s">
        <v>7</v>
      </c>
      <c r="C179" t="s">
        <v>71</v>
      </c>
      <c r="D179" t="s">
        <v>72</v>
      </c>
      <c r="E179" s="2">
        <v>500</v>
      </c>
      <c r="F179" t="s">
        <v>4</v>
      </c>
      <c r="G179" t="s">
        <v>5</v>
      </c>
    </row>
    <row r="180" spans="1:7" x14ac:dyDescent="0.25">
      <c r="A180" t="s">
        <v>129</v>
      </c>
      <c r="B180" t="s">
        <v>7</v>
      </c>
      <c r="C180" t="s">
        <v>76</v>
      </c>
      <c r="D180" t="s">
        <v>37</v>
      </c>
      <c r="E180" s="2">
        <v>500</v>
      </c>
      <c r="F180" t="s">
        <v>4</v>
      </c>
      <c r="G180" t="s">
        <v>5</v>
      </c>
    </row>
    <row r="181" spans="1:7" x14ac:dyDescent="0.25">
      <c r="A181" t="s">
        <v>129</v>
      </c>
      <c r="B181" t="s">
        <v>7</v>
      </c>
      <c r="C181" t="s">
        <v>35</v>
      </c>
      <c r="D181" t="s">
        <v>130</v>
      </c>
      <c r="E181" s="2">
        <v>5116.58</v>
      </c>
      <c r="F181" t="s">
        <v>4</v>
      </c>
      <c r="G181" t="s">
        <v>5</v>
      </c>
    </row>
    <row r="182" spans="1:7" x14ac:dyDescent="0.25">
      <c r="A182" t="s">
        <v>129</v>
      </c>
      <c r="B182" t="s">
        <v>7</v>
      </c>
      <c r="C182" t="s">
        <v>29</v>
      </c>
      <c r="D182" t="s">
        <v>77</v>
      </c>
      <c r="E182" s="2">
        <v>500</v>
      </c>
      <c r="F182" t="s">
        <v>4</v>
      </c>
      <c r="G182" t="s">
        <v>5</v>
      </c>
    </row>
    <row r="183" spans="1:7" x14ac:dyDescent="0.25">
      <c r="A183" t="s">
        <v>129</v>
      </c>
      <c r="B183" t="s">
        <v>7</v>
      </c>
      <c r="C183" t="s">
        <v>78</v>
      </c>
      <c r="D183" t="s">
        <v>125</v>
      </c>
      <c r="E183" s="2">
        <v>500</v>
      </c>
      <c r="F183" t="s">
        <v>4</v>
      </c>
      <c r="G183" t="s">
        <v>5</v>
      </c>
    </row>
    <row r="184" spans="1:7" x14ac:dyDescent="0.25">
      <c r="A184" t="s">
        <v>129</v>
      </c>
      <c r="B184" t="s">
        <v>7</v>
      </c>
      <c r="C184" t="s">
        <v>115</v>
      </c>
      <c r="D184" t="s">
        <v>42</v>
      </c>
      <c r="E184" s="2">
        <v>500</v>
      </c>
      <c r="F184" t="s">
        <v>4</v>
      </c>
      <c r="G184" t="s">
        <v>5</v>
      </c>
    </row>
    <row r="185" spans="1:7" x14ac:dyDescent="0.25">
      <c r="A185" t="s">
        <v>129</v>
      </c>
      <c r="B185" t="s">
        <v>7</v>
      </c>
      <c r="C185" t="s">
        <v>43</v>
      </c>
      <c r="D185" t="s">
        <v>90</v>
      </c>
      <c r="E185" s="2">
        <v>500</v>
      </c>
      <c r="F185" t="s">
        <v>4</v>
      </c>
      <c r="G185" t="s">
        <v>5</v>
      </c>
    </row>
    <row r="186" spans="1:7" x14ac:dyDescent="0.25">
      <c r="A186" t="s">
        <v>129</v>
      </c>
      <c r="B186" t="s">
        <v>7</v>
      </c>
      <c r="C186" t="s">
        <v>91</v>
      </c>
      <c r="D186" t="s">
        <v>64</v>
      </c>
      <c r="E186" s="2">
        <v>500</v>
      </c>
      <c r="F186" t="s">
        <v>4</v>
      </c>
      <c r="G186" t="s">
        <v>5</v>
      </c>
    </row>
    <row r="187" spans="1:7" x14ac:dyDescent="0.25">
      <c r="A187" t="s">
        <v>129</v>
      </c>
      <c r="B187" t="s">
        <v>7</v>
      </c>
      <c r="C187" t="s">
        <v>65</v>
      </c>
      <c r="D187" t="s">
        <v>46</v>
      </c>
      <c r="E187" s="2">
        <v>500</v>
      </c>
      <c r="F187" t="s">
        <v>4</v>
      </c>
      <c r="G187" t="s">
        <v>5</v>
      </c>
    </row>
    <row r="188" spans="1:7" x14ac:dyDescent="0.25">
      <c r="A188" t="s">
        <v>129</v>
      </c>
      <c r="B188" t="s">
        <v>7</v>
      </c>
      <c r="C188" t="s">
        <v>47</v>
      </c>
      <c r="D188" t="s">
        <v>8</v>
      </c>
      <c r="E188" s="2">
        <v>2820</v>
      </c>
      <c r="F188" t="s">
        <v>4</v>
      </c>
      <c r="G188" t="s">
        <v>5</v>
      </c>
    </row>
    <row r="189" spans="1:7" x14ac:dyDescent="0.25">
      <c r="A189" t="s">
        <v>129</v>
      </c>
      <c r="B189" t="s">
        <v>7</v>
      </c>
      <c r="C189" t="s">
        <v>57</v>
      </c>
      <c r="D189" t="s">
        <v>54</v>
      </c>
      <c r="E189" s="2">
        <v>500</v>
      </c>
      <c r="F189" t="s">
        <v>4</v>
      </c>
      <c r="G189" t="s">
        <v>5</v>
      </c>
    </row>
    <row r="190" spans="1:7" x14ac:dyDescent="0.25">
      <c r="A190" t="s">
        <v>129</v>
      </c>
      <c r="B190" t="s">
        <v>7</v>
      </c>
      <c r="C190" t="s">
        <v>26</v>
      </c>
      <c r="D190" t="s">
        <v>81</v>
      </c>
      <c r="E190" s="2">
        <v>1000</v>
      </c>
      <c r="F190" t="s">
        <v>4</v>
      </c>
      <c r="G190" t="s">
        <v>5</v>
      </c>
    </row>
    <row r="191" spans="1:7" x14ac:dyDescent="0.25">
      <c r="A191" t="s">
        <v>129</v>
      </c>
      <c r="B191" t="s">
        <v>7</v>
      </c>
      <c r="C191" t="s">
        <v>82</v>
      </c>
      <c r="D191" t="s">
        <v>9</v>
      </c>
      <c r="E191" s="2">
        <v>1000</v>
      </c>
      <c r="F191" t="s">
        <v>4</v>
      </c>
      <c r="G191" t="s">
        <v>5</v>
      </c>
    </row>
    <row r="192" spans="1:7" x14ac:dyDescent="0.25">
      <c r="A192" t="s">
        <v>129</v>
      </c>
      <c r="B192" t="s">
        <v>7</v>
      </c>
      <c r="C192" t="s">
        <v>10</v>
      </c>
      <c r="D192" t="s">
        <v>11</v>
      </c>
      <c r="E192" s="2">
        <v>1000</v>
      </c>
      <c r="F192" t="s">
        <v>4</v>
      </c>
      <c r="G192" t="s">
        <v>5</v>
      </c>
    </row>
    <row r="193" spans="1:7" x14ac:dyDescent="0.25">
      <c r="A193" t="s">
        <v>129</v>
      </c>
      <c r="B193" t="s">
        <v>7</v>
      </c>
      <c r="C193" t="s">
        <v>12</v>
      </c>
      <c r="D193" t="s">
        <v>13</v>
      </c>
      <c r="E193" s="2">
        <v>1000</v>
      </c>
      <c r="F193" t="s">
        <v>4</v>
      </c>
      <c r="G193" t="s">
        <v>5</v>
      </c>
    </row>
    <row r="194" spans="1:7" x14ac:dyDescent="0.25">
      <c r="A194" t="s">
        <v>129</v>
      </c>
      <c r="B194" t="s">
        <v>7</v>
      </c>
      <c r="C194" t="s">
        <v>14</v>
      </c>
      <c r="D194" t="s">
        <v>15</v>
      </c>
      <c r="E194" s="2">
        <v>1850</v>
      </c>
      <c r="F194" t="s">
        <v>4</v>
      </c>
      <c r="G194" t="s">
        <v>5</v>
      </c>
    </row>
    <row r="195" spans="1:7" x14ac:dyDescent="0.25">
      <c r="A195" t="s">
        <v>129</v>
      </c>
      <c r="B195" t="s">
        <v>7</v>
      </c>
      <c r="C195" t="s">
        <v>16</v>
      </c>
      <c r="D195" t="s">
        <v>17</v>
      </c>
      <c r="E195" s="2">
        <v>1850</v>
      </c>
      <c r="F195" t="s">
        <v>4</v>
      </c>
      <c r="G195" t="s">
        <v>5</v>
      </c>
    </row>
    <row r="196" spans="1:7" x14ac:dyDescent="0.25">
      <c r="A196" t="s">
        <v>129</v>
      </c>
      <c r="B196" t="s">
        <v>7</v>
      </c>
      <c r="C196" t="s">
        <v>18</v>
      </c>
      <c r="D196" t="s">
        <v>19</v>
      </c>
      <c r="E196" s="2">
        <v>1850</v>
      </c>
      <c r="F196" t="s">
        <v>4</v>
      </c>
      <c r="G196" t="s">
        <v>5</v>
      </c>
    </row>
    <row r="197" spans="1:7" x14ac:dyDescent="0.25">
      <c r="A197" t="s">
        <v>129</v>
      </c>
      <c r="B197" t="s">
        <v>7</v>
      </c>
      <c r="C197" t="s">
        <v>20</v>
      </c>
      <c r="D197" t="s">
        <v>21</v>
      </c>
      <c r="E197" s="2">
        <v>1950</v>
      </c>
      <c r="F197" t="s">
        <v>4</v>
      </c>
      <c r="G197" t="s">
        <v>5</v>
      </c>
    </row>
    <row r="198" spans="1:7" x14ac:dyDescent="0.25">
      <c r="A198" t="s">
        <v>129</v>
      </c>
      <c r="B198" t="s">
        <v>7</v>
      </c>
      <c r="C198" t="s">
        <v>2</v>
      </c>
      <c r="D198" t="s">
        <v>22</v>
      </c>
      <c r="E198" s="2">
        <v>2040</v>
      </c>
      <c r="F198" t="s">
        <v>4</v>
      </c>
      <c r="G198" t="s">
        <v>5</v>
      </c>
    </row>
    <row r="199" spans="1:7" x14ac:dyDescent="0.25">
      <c r="A199" t="s">
        <v>129</v>
      </c>
      <c r="B199" t="s">
        <v>7</v>
      </c>
      <c r="C199" t="s">
        <v>23</v>
      </c>
      <c r="D199" t="s">
        <v>24</v>
      </c>
      <c r="E199" s="2">
        <v>2080</v>
      </c>
      <c r="F199" t="s">
        <v>4</v>
      </c>
      <c r="G199" t="s">
        <v>5</v>
      </c>
    </row>
    <row r="200" spans="1:7" x14ac:dyDescent="0.25">
      <c r="A200" t="s">
        <v>129</v>
      </c>
      <c r="B200" t="s">
        <v>7</v>
      </c>
      <c r="C200" t="s">
        <v>30</v>
      </c>
      <c r="D200" t="s">
        <v>58</v>
      </c>
      <c r="E200" s="2">
        <v>2120</v>
      </c>
      <c r="F200" t="s">
        <v>4</v>
      </c>
      <c r="G200" t="s">
        <v>5</v>
      </c>
    </row>
    <row r="201" spans="1:7" x14ac:dyDescent="0.25">
      <c r="A201" t="s">
        <v>129</v>
      </c>
      <c r="B201" t="s">
        <v>25</v>
      </c>
      <c r="C201" t="s">
        <v>35</v>
      </c>
      <c r="D201" t="s">
        <v>130</v>
      </c>
      <c r="E201" s="2">
        <v>1181.1500000000001</v>
      </c>
      <c r="F201" t="s">
        <v>4</v>
      </c>
      <c r="G201" t="s">
        <v>5</v>
      </c>
    </row>
    <row r="202" spans="1:7" x14ac:dyDescent="0.25">
      <c r="A202" t="s">
        <v>129</v>
      </c>
      <c r="B202" t="s">
        <v>25</v>
      </c>
      <c r="C202" t="s">
        <v>29</v>
      </c>
      <c r="D202" t="s">
        <v>77</v>
      </c>
      <c r="E202" s="2">
        <v>2460.0749999999998</v>
      </c>
      <c r="F202" t="s">
        <v>4</v>
      </c>
      <c r="G202" t="s">
        <v>5</v>
      </c>
    </row>
    <row r="203" spans="1:7" x14ac:dyDescent="0.25">
      <c r="A203" t="s">
        <v>129</v>
      </c>
      <c r="B203" t="s">
        <v>25</v>
      </c>
      <c r="C203" t="s">
        <v>78</v>
      </c>
      <c r="D203" t="s">
        <v>125</v>
      </c>
      <c r="E203" s="2">
        <v>2422.7199999999998</v>
      </c>
      <c r="F203" t="s">
        <v>4</v>
      </c>
      <c r="G203" t="s">
        <v>5</v>
      </c>
    </row>
    <row r="204" spans="1:7" x14ac:dyDescent="0.25">
      <c r="A204" t="s">
        <v>129</v>
      </c>
      <c r="B204" t="s">
        <v>25</v>
      </c>
      <c r="C204" t="s">
        <v>115</v>
      </c>
      <c r="D204" t="s">
        <v>42</v>
      </c>
      <c r="E204" s="2">
        <v>1702.24</v>
      </c>
      <c r="F204" t="s">
        <v>4</v>
      </c>
      <c r="G204" t="s">
        <v>5</v>
      </c>
    </row>
    <row r="205" spans="1:7" x14ac:dyDescent="0.25">
      <c r="A205" t="s">
        <v>129</v>
      </c>
      <c r="B205" t="s">
        <v>25</v>
      </c>
      <c r="C205" t="s">
        <v>43</v>
      </c>
      <c r="D205" t="s">
        <v>90</v>
      </c>
      <c r="E205" s="2">
        <v>200</v>
      </c>
      <c r="F205" t="s">
        <v>4</v>
      </c>
      <c r="G205" t="s">
        <v>5</v>
      </c>
    </row>
    <row r="206" spans="1:7" x14ac:dyDescent="0.25">
      <c r="A206" t="s">
        <v>129</v>
      </c>
      <c r="B206" t="s">
        <v>25</v>
      </c>
      <c r="C206" t="s">
        <v>91</v>
      </c>
      <c r="D206" t="s">
        <v>64</v>
      </c>
      <c r="E206" s="2">
        <v>300</v>
      </c>
      <c r="F206" t="s">
        <v>4</v>
      </c>
      <c r="G206" t="s">
        <v>5</v>
      </c>
    </row>
    <row r="207" spans="1:7" x14ac:dyDescent="0.25">
      <c r="A207" t="s">
        <v>129</v>
      </c>
      <c r="B207" t="s">
        <v>25</v>
      </c>
      <c r="C207" t="s">
        <v>65</v>
      </c>
      <c r="D207" t="s">
        <v>46</v>
      </c>
      <c r="E207" s="2">
        <v>300</v>
      </c>
      <c r="F207" t="s">
        <v>4</v>
      </c>
      <c r="G207" t="s">
        <v>5</v>
      </c>
    </row>
    <row r="208" spans="1:7" x14ac:dyDescent="0.25">
      <c r="A208" t="s">
        <v>129</v>
      </c>
      <c r="B208" t="s">
        <v>25</v>
      </c>
      <c r="C208" t="s">
        <v>47</v>
      </c>
      <c r="D208" t="s">
        <v>8</v>
      </c>
      <c r="E208" s="2">
        <v>350</v>
      </c>
      <c r="F208" t="s">
        <v>4</v>
      </c>
      <c r="G208" t="s">
        <v>5</v>
      </c>
    </row>
    <row r="209" spans="1:7" x14ac:dyDescent="0.25">
      <c r="A209" t="s">
        <v>129</v>
      </c>
      <c r="B209" t="s">
        <v>25</v>
      </c>
      <c r="C209" t="s">
        <v>57</v>
      </c>
      <c r="D209" t="s">
        <v>54</v>
      </c>
      <c r="E209" s="2">
        <v>475</v>
      </c>
      <c r="F209" t="s">
        <v>4</v>
      </c>
      <c r="G209" t="s">
        <v>5</v>
      </c>
    </row>
    <row r="210" spans="1:7" x14ac:dyDescent="0.25">
      <c r="A210" t="s">
        <v>129</v>
      </c>
      <c r="B210" t="s">
        <v>25</v>
      </c>
      <c r="C210" t="s">
        <v>26</v>
      </c>
      <c r="D210" t="s">
        <v>81</v>
      </c>
      <c r="E210" s="2">
        <v>850</v>
      </c>
      <c r="F210" t="s">
        <v>4</v>
      </c>
      <c r="G210" t="s">
        <v>5</v>
      </c>
    </row>
    <row r="211" spans="1:7" x14ac:dyDescent="0.25">
      <c r="A211" t="s">
        <v>129</v>
      </c>
      <c r="B211" t="s">
        <v>25</v>
      </c>
      <c r="C211" t="s">
        <v>82</v>
      </c>
      <c r="D211" t="s">
        <v>9</v>
      </c>
      <c r="E211" s="2">
        <v>900</v>
      </c>
      <c r="F211" t="s">
        <v>4</v>
      </c>
      <c r="G211" t="s">
        <v>5</v>
      </c>
    </row>
    <row r="212" spans="1:7" x14ac:dyDescent="0.25">
      <c r="A212" t="s">
        <v>129</v>
      </c>
      <c r="B212" t="s">
        <v>25</v>
      </c>
      <c r="C212" t="s">
        <v>10</v>
      </c>
      <c r="D212" t="s">
        <v>11</v>
      </c>
      <c r="E212" s="2">
        <v>850</v>
      </c>
      <c r="F212" t="s">
        <v>4</v>
      </c>
      <c r="G212" t="s">
        <v>5</v>
      </c>
    </row>
    <row r="213" spans="1:7" x14ac:dyDescent="0.25">
      <c r="A213" t="s">
        <v>129</v>
      </c>
      <c r="B213" t="s">
        <v>25</v>
      </c>
      <c r="C213" t="s">
        <v>12</v>
      </c>
      <c r="D213" t="s">
        <v>13</v>
      </c>
      <c r="E213" s="2">
        <v>850</v>
      </c>
      <c r="F213" t="s">
        <v>4</v>
      </c>
      <c r="G213" t="s">
        <v>5</v>
      </c>
    </row>
    <row r="214" spans="1:7" x14ac:dyDescent="0.25">
      <c r="A214" t="s">
        <v>131</v>
      </c>
      <c r="B214" t="s">
        <v>49</v>
      </c>
      <c r="C214" t="s">
        <v>42</v>
      </c>
      <c r="D214" t="s">
        <v>46</v>
      </c>
      <c r="E214" s="2">
        <v>379.80500000000001</v>
      </c>
      <c r="F214" t="s">
        <v>4</v>
      </c>
      <c r="G214" t="s">
        <v>5</v>
      </c>
    </row>
    <row r="215" spans="1:7" x14ac:dyDescent="0.25">
      <c r="A215" t="s">
        <v>131</v>
      </c>
      <c r="B215" t="s">
        <v>49</v>
      </c>
      <c r="C215" t="s">
        <v>47</v>
      </c>
      <c r="D215" t="s">
        <v>81</v>
      </c>
      <c r="E215" s="2">
        <v>387.89</v>
      </c>
      <c r="F215" t="s">
        <v>4</v>
      </c>
      <c r="G215" t="s">
        <v>5</v>
      </c>
    </row>
    <row r="216" spans="1:7" x14ac:dyDescent="0.25">
      <c r="A216" t="s">
        <v>131</v>
      </c>
      <c r="B216" t="s">
        <v>49</v>
      </c>
      <c r="C216" t="s">
        <v>10</v>
      </c>
      <c r="D216" t="s">
        <v>15</v>
      </c>
      <c r="E216" s="2">
        <v>516.91666666666595</v>
      </c>
      <c r="F216" t="s">
        <v>4</v>
      </c>
      <c r="G216" t="s">
        <v>5</v>
      </c>
    </row>
    <row r="217" spans="1:7" x14ac:dyDescent="0.25">
      <c r="A217" t="s">
        <v>131</v>
      </c>
      <c r="B217" t="s">
        <v>49</v>
      </c>
      <c r="C217" t="s">
        <v>16</v>
      </c>
      <c r="D217" t="s">
        <v>21</v>
      </c>
      <c r="E217" s="2">
        <v>516.91666666666595</v>
      </c>
      <c r="F217" t="s">
        <v>4</v>
      </c>
      <c r="G217" t="s">
        <v>5</v>
      </c>
    </row>
    <row r="218" spans="1:7" x14ac:dyDescent="0.25">
      <c r="A218" t="s">
        <v>132</v>
      </c>
      <c r="B218" t="s">
        <v>34</v>
      </c>
      <c r="C218" t="s">
        <v>111</v>
      </c>
      <c r="D218" t="s">
        <v>130</v>
      </c>
      <c r="E218" s="2">
        <v>2076.9230769230699</v>
      </c>
      <c r="F218" t="s">
        <v>4</v>
      </c>
      <c r="G218" t="s">
        <v>5</v>
      </c>
    </row>
    <row r="219" spans="1:7" x14ac:dyDescent="0.25">
      <c r="A219" t="s">
        <v>132</v>
      </c>
      <c r="B219" t="s">
        <v>34</v>
      </c>
      <c r="C219" t="s">
        <v>29</v>
      </c>
      <c r="D219" t="s">
        <v>46</v>
      </c>
      <c r="E219" s="2">
        <v>1928.57142857142</v>
      </c>
      <c r="F219" t="s">
        <v>4</v>
      </c>
      <c r="G219" t="s">
        <v>5</v>
      </c>
    </row>
    <row r="220" spans="1:7" x14ac:dyDescent="0.25">
      <c r="A220" t="s">
        <v>132</v>
      </c>
      <c r="B220" t="s">
        <v>34</v>
      </c>
      <c r="C220" t="s">
        <v>47</v>
      </c>
      <c r="D220" t="s">
        <v>13</v>
      </c>
      <c r="E220" s="2">
        <v>1928.57142857142</v>
      </c>
      <c r="F220" t="s">
        <v>4</v>
      </c>
      <c r="G220" t="s">
        <v>5</v>
      </c>
    </row>
    <row r="221" spans="1:7" x14ac:dyDescent="0.25">
      <c r="A221" t="s">
        <v>132</v>
      </c>
      <c r="B221" t="s">
        <v>34</v>
      </c>
      <c r="C221" t="s">
        <v>14</v>
      </c>
      <c r="D221" t="s">
        <v>19</v>
      </c>
      <c r="E221" s="2">
        <v>2250</v>
      </c>
      <c r="F221" t="s">
        <v>4</v>
      </c>
      <c r="G221" t="s">
        <v>5</v>
      </c>
    </row>
    <row r="222" spans="1:7" x14ac:dyDescent="0.25">
      <c r="A222" t="s">
        <v>132</v>
      </c>
      <c r="B222" t="s">
        <v>34</v>
      </c>
      <c r="C222" t="s">
        <v>20</v>
      </c>
      <c r="D222" t="s">
        <v>24</v>
      </c>
      <c r="E222" s="2">
        <v>2250</v>
      </c>
      <c r="F222" t="s">
        <v>4</v>
      </c>
      <c r="G222" t="s">
        <v>5</v>
      </c>
    </row>
    <row r="223" spans="1:7" x14ac:dyDescent="0.25">
      <c r="A223" t="s">
        <v>132</v>
      </c>
      <c r="B223" t="s">
        <v>34</v>
      </c>
      <c r="C223" t="s">
        <v>30</v>
      </c>
      <c r="D223" t="s">
        <v>31</v>
      </c>
      <c r="E223" s="2">
        <v>2250</v>
      </c>
      <c r="F223" t="s">
        <v>4</v>
      </c>
      <c r="G223" t="s">
        <v>5</v>
      </c>
    </row>
    <row r="224" spans="1:7" x14ac:dyDescent="0.25">
      <c r="A224" t="s">
        <v>132</v>
      </c>
      <c r="B224" t="s">
        <v>1</v>
      </c>
      <c r="C224" t="s">
        <v>14</v>
      </c>
      <c r="D224" t="s">
        <v>19</v>
      </c>
      <c r="E224" s="2">
        <v>791.66666666666595</v>
      </c>
      <c r="F224" t="s">
        <v>4</v>
      </c>
      <c r="G224" t="s">
        <v>5</v>
      </c>
    </row>
    <row r="225" spans="1:7" x14ac:dyDescent="0.25">
      <c r="A225" t="s">
        <v>132</v>
      </c>
      <c r="B225" t="s">
        <v>1</v>
      </c>
      <c r="C225" t="s">
        <v>20</v>
      </c>
      <c r="D225" t="s">
        <v>24</v>
      </c>
      <c r="E225" s="2">
        <v>791.66666666666595</v>
      </c>
      <c r="F225" t="s">
        <v>4</v>
      </c>
      <c r="G225" t="s">
        <v>5</v>
      </c>
    </row>
    <row r="226" spans="1:7" x14ac:dyDescent="0.25">
      <c r="A226" t="s">
        <v>132</v>
      </c>
      <c r="B226" t="s">
        <v>1</v>
      </c>
      <c r="C226" t="s">
        <v>30</v>
      </c>
      <c r="D226" t="s">
        <v>31</v>
      </c>
      <c r="E226" s="2">
        <v>791.66666666666595</v>
      </c>
      <c r="F226" t="s">
        <v>4</v>
      </c>
      <c r="G226" t="s">
        <v>5</v>
      </c>
    </row>
    <row r="227" spans="1:7" x14ac:dyDescent="0.25">
      <c r="A227" t="s">
        <v>133</v>
      </c>
      <c r="B227" t="s">
        <v>25</v>
      </c>
      <c r="C227" t="s">
        <v>63</v>
      </c>
      <c r="D227" t="s">
        <v>52</v>
      </c>
      <c r="E227" s="2">
        <v>1994.0650000000001</v>
      </c>
      <c r="F227" t="s">
        <v>4</v>
      </c>
      <c r="G227" t="s">
        <v>5</v>
      </c>
    </row>
    <row r="228" spans="1:7" x14ac:dyDescent="0.25">
      <c r="A228" t="s">
        <v>133</v>
      </c>
      <c r="B228" t="s">
        <v>25</v>
      </c>
      <c r="C228" t="s">
        <v>53</v>
      </c>
      <c r="D228" t="s">
        <v>37</v>
      </c>
      <c r="E228" s="2">
        <v>2071.3200000000002</v>
      </c>
      <c r="F228" t="s">
        <v>4</v>
      </c>
      <c r="G228" t="s">
        <v>5</v>
      </c>
    </row>
    <row r="229" spans="1:7" x14ac:dyDescent="0.25">
      <c r="A229" t="s">
        <v>133</v>
      </c>
      <c r="B229" t="s">
        <v>25</v>
      </c>
      <c r="C229" t="s">
        <v>35</v>
      </c>
      <c r="D229" t="s">
        <v>125</v>
      </c>
      <c r="E229" s="2">
        <v>1974.6849999999999</v>
      </c>
      <c r="F229" t="s">
        <v>4</v>
      </c>
      <c r="G229" t="s">
        <v>5</v>
      </c>
    </row>
    <row r="230" spans="1:7" x14ac:dyDescent="0.25">
      <c r="A230" t="s">
        <v>133</v>
      </c>
      <c r="B230" t="s">
        <v>25</v>
      </c>
      <c r="C230" t="s">
        <v>134</v>
      </c>
      <c r="D230" t="s">
        <v>19</v>
      </c>
      <c r="E230" s="2">
        <v>1065.0550000000001</v>
      </c>
      <c r="F230" t="s">
        <v>4</v>
      </c>
      <c r="G230" t="s">
        <v>5</v>
      </c>
    </row>
    <row r="231" spans="1:7" x14ac:dyDescent="0.25">
      <c r="A231" t="s">
        <v>133</v>
      </c>
      <c r="B231" t="s">
        <v>25</v>
      </c>
      <c r="C231" t="s">
        <v>30</v>
      </c>
      <c r="D231" t="s">
        <v>31</v>
      </c>
      <c r="E231" s="2">
        <v>4557.6666666666597</v>
      </c>
      <c r="F231" t="s">
        <v>4</v>
      </c>
      <c r="G231" t="s">
        <v>5</v>
      </c>
    </row>
    <row r="232" spans="1:7" x14ac:dyDescent="0.25">
      <c r="A232" t="s">
        <v>133</v>
      </c>
      <c r="B232" t="s">
        <v>49</v>
      </c>
      <c r="C232" t="s">
        <v>53</v>
      </c>
      <c r="D232" t="s">
        <v>90</v>
      </c>
      <c r="E232" s="2">
        <v>807.99</v>
      </c>
      <c r="F232" t="s">
        <v>4</v>
      </c>
      <c r="G232" t="s">
        <v>5</v>
      </c>
    </row>
    <row r="233" spans="1:7" x14ac:dyDescent="0.25">
      <c r="A233" t="s">
        <v>133</v>
      </c>
      <c r="B233" t="s">
        <v>49</v>
      </c>
      <c r="C233" t="s">
        <v>91</v>
      </c>
      <c r="D233" t="s">
        <v>19</v>
      </c>
      <c r="E233" s="2">
        <v>1109.1983333333301</v>
      </c>
      <c r="F233" t="s">
        <v>4</v>
      </c>
      <c r="G233" t="s">
        <v>5</v>
      </c>
    </row>
    <row r="234" spans="1:7" x14ac:dyDescent="0.25">
      <c r="A234" t="s">
        <v>133</v>
      </c>
      <c r="B234" t="s">
        <v>49</v>
      </c>
      <c r="C234" t="s">
        <v>20</v>
      </c>
      <c r="D234" t="s">
        <v>24</v>
      </c>
      <c r="E234" s="2">
        <v>4397.90333333333</v>
      </c>
      <c r="F234" t="s">
        <v>4</v>
      </c>
      <c r="G234" t="s">
        <v>5</v>
      </c>
    </row>
    <row r="235" spans="1:7" x14ac:dyDescent="0.25">
      <c r="A235" t="s">
        <v>135</v>
      </c>
      <c r="B235" t="s">
        <v>1</v>
      </c>
      <c r="C235" t="s">
        <v>75</v>
      </c>
      <c r="D235" t="s">
        <v>52</v>
      </c>
      <c r="E235" s="2">
        <v>6250</v>
      </c>
      <c r="F235" t="s">
        <v>4</v>
      </c>
      <c r="G235" t="s">
        <v>5</v>
      </c>
    </row>
    <row r="236" spans="1:7" x14ac:dyDescent="0.25">
      <c r="A236" t="s">
        <v>135</v>
      </c>
      <c r="B236" t="s">
        <v>1</v>
      </c>
      <c r="C236" t="s">
        <v>78</v>
      </c>
      <c r="D236" t="s">
        <v>15</v>
      </c>
      <c r="E236" s="2">
        <v>461.53846153846098</v>
      </c>
      <c r="F236" t="s">
        <v>4</v>
      </c>
      <c r="G236" t="s">
        <v>5</v>
      </c>
    </row>
    <row r="237" spans="1:7" x14ac:dyDescent="0.25">
      <c r="A237" t="s">
        <v>136</v>
      </c>
      <c r="B237" t="s">
        <v>34</v>
      </c>
      <c r="C237" t="s">
        <v>45</v>
      </c>
      <c r="D237" t="s">
        <v>70</v>
      </c>
      <c r="E237" s="2">
        <v>1319.68</v>
      </c>
      <c r="F237" t="s">
        <v>4</v>
      </c>
      <c r="G237" t="s">
        <v>5</v>
      </c>
    </row>
    <row r="238" spans="1:7" x14ac:dyDescent="0.25">
      <c r="A238" t="s">
        <v>136</v>
      </c>
      <c r="B238" t="s">
        <v>34</v>
      </c>
      <c r="C238" t="s">
        <v>71</v>
      </c>
      <c r="D238" t="s">
        <v>130</v>
      </c>
      <c r="E238" s="2">
        <v>1327.6775</v>
      </c>
      <c r="F238" t="s">
        <v>4</v>
      </c>
      <c r="G238" t="s">
        <v>5</v>
      </c>
    </row>
    <row r="239" spans="1:7" x14ac:dyDescent="0.25">
      <c r="A239" t="s">
        <v>136</v>
      </c>
      <c r="B239" t="s">
        <v>34</v>
      </c>
      <c r="C239" t="s">
        <v>29</v>
      </c>
      <c r="D239" t="s">
        <v>42</v>
      </c>
      <c r="E239" s="2">
        <v>1303.6125</v>
      </c>
      <c r="F239" t="s">
        <v>4</v>
      </c>
      <c r="G239" t="s">
        <v>5</v>
      </c>
    </row>
    <row r="240" spans="1:7" x14ac:dyDescent="0.25">
      <c r="A240" t="s">
        <v>136</v>
      </c>
      <c r="B240" t="s">
        <v>34</v>
      </c>
      <c r="C240" t="s">
        <v>43</v>
      </c>
      <c r="D240" t="s">
        <v>46</v>
      </c>
      <c r="E240" s="2">
        <v>1258.6524999999999</v>
      </c>
      <c r="F240" t="s">
        <v>4</v>
      </c>
      <c r="G240" t="s">
        <v>5</v>
      </c>
    </row>
    <row r="241" spans="1:7" x14ac:dyDescent="0.25">
      <c r="A241" t="s">
        <v>136</v>
      </c>
      <c r="B241" t="s">
        <v>34</v>
      </c>
      <c r="C241" t="s">
        <v>47</v>
      </c>
      <c r="D241" t="s">
        <v>81</v>
      </c>
      <c r="E241" s="2">
        <v>1268.4375</v>
      </c>
      <c r="F241" t="s">
        <v>4</v>
      </c>
      <c r="G241" t="s">
        <v>5</v>
      </c>
    </row>
    <row r="242" spans="1:7" x14ac:dyDescent="0.25">
      <c r="A242" t="s">
        <v>137</v>
      </c>
      <c r="B242" t="s">
        <v>1</v>
      </c>
      <c r="C242" t="s">
        <v>51</v>
      </c>
      <c r="D242" t="s">
        <v>52</v>
      </c>
      <c r="E242" s="2">
        <v>1311.3</v>
      </c>
      <c r="F242" t="s">
        <v>4</v>
      </c>
      <c r="G242" t="s">
        <v>5</v>
      </c>
    </row>
    <row r="243" spans="1:7" x14ac:dyDescent="0.25">
      <c r="A243" t="s">
        <v>138</v>
      </c>
      <c r="B243" t="s">
        <v>7</v>
      </c>
      <c r="C243" t="s">
        <v>47</v>
      </c>
      <c r="D243" t="s">
        <v>24</v>
      </c>
      <c r="E243" s="2">
        <v>923.07692307692298</v>
      </c>
      <c r="F243" t="s">
        <v>4</v>
      </c>
      <c r="G243" t="s">
        <v>5</v>
      </c>
    </row>
    <row r="244" spans="1:7" x14ac:dyDescent="0.25">
      <c r="A244" t="s">
        <v>139</v>
      </c>
      <c r="B244" t="s">
        <v>7</v>
      </c>
      <c r="C244" t="s">
        <v>112</v>
      </c>
      <c r="D244" t="s">
        <v>70</v>
      </c>
      <c r="E244" s="2">
        <v>1918.8969230769201</v>
      </c>
      <c r="F244" t="s">
        <v>4</v>
      </c>
      <c r="G244" t="s">
        <v>5</v>
      </c>
    </row>
    <row r="245" spans="1:7" x14ac:dyDescent="0.25">
      <c r="A245" t="s">
        <v>139</v>
      </c>
      <c r="B245" t="s">
        <v>7</v>
      </c>
      <c r="C245" t="s">
        <v>71</v>
      </c>
      <c r="D245" t="s">
        <v>81</v>
      </c>
      <c r="E245" s="2">
        <v>409.09307692307601</v>
      </c>
      <c r="F245" t="s">
        <v>4</v>
      </c>
      <c r="G245" t="s">
        <v>5</v>
      </c>
    </row>
    <row r="246" spans="1:7" x14ac:dyDescent="0.25">
      <c r="A246" t="s">
        <v>139</v>
      </c>
      <c r="B246" t="s">
        <v>7</v>
      </c>
      <c r="C246" t="s">
        <v>82</v>
      </c>
      <c r="D246" t="s">
        <v>31</v>
      </c>
      <c r="E246" s="2">
        <v>173.63583333333301</v>
      </c>
      <c r="F246" t="s">
        <v>4</v>
      </c>
      <c r="G246" t="s">
        <v>5</v>
      </c>
    </row>
    <row r="247" spans="1:7" x14ac:dyDescent="0.25">
      <c r="A247" t="s">
        <v>139</v>
      </c>
      <c r="B247" t="s">
        <v>1</v>
      </c>
      <c r="C247" t="s">
        <v>112</v>
      </c>
      <c r="D247" t="s">
        <v>70</v>
      </c>
      <c r="E247" s="2">
        <v>2002.92076923076</v>
      </c>
      <c r="F247" t="s">
        <v>4</v>
      </c>
      <c r="G247" t="s">
        <v>5</v>
      </c>
    </row>
    <row r="248" spans="1:7" x14ac:dyDescent="0.25">
      <c r="A248" t="s">
        <v>139</v>
      </c>
      <c r="B248" t="s">
        <v>1</v>
      </c>
      <c r="C248" t="s">
        <v>71</v>
      </c>
      <c r="D248" t="s">
        <v>81</v>
      </c>
      <c r="E248" s="2">
        <v>1636.37153846153</v>
      </c>
      <c r="F248" t="s">
        <v>4</v>
      </c>
      <c r="G248" t="s">
        <v>5</v>
      </c>
    </row>
    <row r="249" spans="1:7" x14ac:dyDescent="0.25">
      <c r="A249" t="s">
        <v>139</v>
      </c>
      <c r="B249" t="s">
        <v>1</v>
      </c>
      <c r="C249" t="s">
        <v>82</v>
      </c>
      <c r="D249" t="s">
        <v>31</v>
      </c>
      <c r="E249" s="2">
        <v>147.72833333333301</v>
      </c>
      <c r="F249" t="s">
        <v>4</v>
      </c>
      <c r="G249" t="s">
        <v>5</v>
      </c>
    </row>
    <row r="250" spans="1:7" x14ac:dyDescent="0.25">
      <c r="A250" t="s">
        <v>140</v>
      </c>
      <c r="B250" t="s">
        <v>49</v>
      </c>
      <c r="C250" t="s">
        <v>30</v>
      </c>
      <c r="D250" t="s">
        <v>48</v>
      </c>
      <c r="E250" s="2">
        <v>2083.3333333333298</v>
      </c>
      <c r="F250" t="s">
        <v>4</v>
      </c>
      <c r="G250" t="s">
        <v>5</v>
      </c>
    </row>
    <row r="251" spans="1:7" x14ac:dyDescent="0.25">
      <c r="A251" t="s">
        <v>141</v>
      </c>
      <c r="B251" t="s">
        <v>7</v>
      </c>
      <c r="C251" t="s">
        <v>45</v>
      </c>
      <c r="D251" t="s">
        <v>46</v>
      </c>
      <c r="E251" s="2">
        <v>384.61538461538402</v>
      </c>
      <c r="F251" t="s">
        <v>4</v>
      </c>
      <c r="G251" t="s">
        <v>5</v>
      </c>
    </row>
    <row r="252" spans="1:7" x14ac:dyDescent="0.25">
      <c r="A252" t="s">
        <v>142</v>
      </c>
      <c r="B252" t="s">
        <v>1</v>
      </c>
      <c r="C252" t="s">
        <v>65</v>
      </c>
      <c r="D252" t="s">
        <v>22</v>
      </c>
      <c r="E252" s="2">
        <v>1769.23076923076</v>
      </c>
      <c r="F252" t="s">
        <v>4</v>
      </c>
      <c r="G252" t="s">
        <v>5</v>
      </c>
    </row>
    <row r="253" spans="1:7" x14ac:dyDescent="0.25">
      <c r="A253" t="s">
        <v>142</v>
      </c>
      <c r="B253" t="s">
        <v>1</v>
      </c>
      <c r="C253" t="s">
        <v>23</v>
      </c>
      <c r="D253" t="s">
        <v>101</v>
      </c>
      <c r="E253" s="2">
        <v>1916.6666666666599</v>
      </c>
      <c r="F253" t="s">
        <v>4</v>
      </c>
      <c r="G253" t="s">
        <v>5</v>
      </c>
    </row>
    <row r="254" spans="1:7" x14ac:dyDescent="0.25">
      <c r="A254" t="s">
        <v>143</v>
      </c>
      <c r="B254" t="s">
        <v>1</v>
      </c>
      <c r="C254" t="s">
        <v>56</v>
      </c>
      <c r="D254" t="s">
        <v>8</v>
      </c>
      <c r="E254" s="2">
        <v>1923.0769230769199</v>
      </c>
      <c r="F254" t="s">
        <v>4</v>
      </c>
      <c r="G254" t="s">
        <v>5</v>
      </c>
    </row>
    <row r="255" spans="1:7" x14ac:dyDescent="0.25">
      <c r="A255" t="s">
        <v>144</v>
      </c>
      <c r="B255" t="s">
        <v>7</v>
      </c>
      <c r="C255" t="s">
        <v>63</v>
      </c>
      <c r="D255" t="s">
        <v>37</v>
      </c>
      <c r="E255" s="2">
        <v>2852.82</v>
      </c>
      <c r="F255" t="s">
        <v>4</v>
      </c>
      <c r="G255" t="s">
        <v>5</v>
      </c>
    </row>
    <row r="256" spans="1:7" x14ac:dyDescent="0.25">
      <c r="A256" t="s">
        <v>144</v>
      </c>
      <c r="B256" t="s">
        <v>7</v>
      </c>
      <c r="C256" t="s">
        <v>65</v>
      </c>
      <c r="D256" t="s">
        <v>11</v>
      </c>
      <c r="E256" s="2">
        <v>3125.9571428571398</v>
      </c>
      <c r="F256" t="s">
        <v>4</v>
      </c>
      <c r="G256" t="s">
        <v>5</v>
      </c>
    </row>
    <row r="257" spans="1:7" x14ac:dyDescent="0.25">
      <c r="A257" t="s">
        <v>144</v>
      </c>
      <c r="B257" t="s">
        <v>7</v>
      </c>
      <c r="C257" t="s">
        <v>23</v>
      </c>
      <c r="D257" t="s">
        <v>38</v>
      </c>
      <c r="E257" s="2">
        <v>5072.48833333333</v>
      </c>
      <c r="F257" t="s">
        <v>4</v>
      </c>
      <c r="G257" t="s">
        <v>5</v>
      </c>
    </row>
    <row r="258" spans="1:7" x14ac:dyDescent="0.25">
      <c r="A258" t="s">
        <v>144</v>
      </c>
      <c r="B258" t="s">
        <v>49</v>
      </c>
      <c r="C258" t="s">
        <v>65</v>
      </c>
      <c r="D258" t="s">
        <v>11</v>
      </c>
      <c r="E258" s="2">
        <v>5445.94</v>
      </c>
      <c r="F258" t="s">
        <v>4</v>
      </c>
      <c r="G258" t="s">
        <v>5</v>
      </c>
    </row>
    <row r="259" spans="1:7" x14ac:dyDescent="0.25">
      <c r="A259" t="s">
        <v>144</v>
      </c>
      <c r="B259" t="s">
        <v>49</v>
      </c>
      <c r="C259" t="s">
        <v>23</v>
      </c>
      <c r="D259" t="s">
        <v>38</v>
      </c>
      <c r="E259" s="2">
        <v>5072.48833333333</v>
      </c>
      <c r="F259" t="s">
        <v>4</v>
      </c>
      <c r="G259" t="s">
        <v>5</v>
      </c>
    </row>
    <row r="260" spans="1:7" x14ac:dyDescent="0.25">
      <c r="A260" t="s">
        <v>144</v>
      </c>
      <c r="B260" t="s">
        <v>1</v>
      </c>
      <c r="C260" t="s">
        <v>63</v>
      </c>
      <c r="D260" t="s">
        <v>37</v>
      </c>
      <c r="E260" s="2">
        <v>981</v>
      </c>
      <c r="F260" t="s">
        <v>4</v>
      </c>
      <c r="G260" t="s">
        <v>5</v>
      </c>
    </row>
    <row r="261" spans="1:7" x14ac:dyDescent="0.25">
      <c r="A261" t="s">
        <v>144</v>
      </c>
      <c r="B261" t="s">
        <v>1</v>
      </c>
      <c r="C261" t="s">
        <v>65</v>
      </c>
      <c r="D261" t="s">
        <v>11</v>
      </c>
      <c r="E261" s="2">
        <v>3167.7357142857099</v>
      </c>
      <c r="F261" t="s">
        <v>4</v>
      </c>
      <c r="G261" t="s">
        <v>5</v>
      </c>
    </row>
    <row r="262" spans="1:7" x14ac:dyDescent="0.25">
      <c r="A262" t="s">
        <v>144</v>
      </c>
      <c r="B262" t="s">
        <v>1</v>
      </c>
      <c r="C262" t="s">
        <v>23</v>
      </c>
      <c r="D262" t="s">
        <v>38</v>
      </c>
      <c r="E262" s="2">
        <v>5072.48833333333</v>
      </c>
      <c r="F262" t="s">
        <v>4</v>
      </c>
      <c r="G262" t="s">
        <v>5</v>
      </c>
    </row>
    <row r="263" spans="1:7" x14ac:dyDescent="0.25">
      <c r="A263" t="s">
        <v>145</v>
      </c>
      <c r="B263" t="s">
        <v>7</v>
      </c>
      <c r="C263" t="s">
        <v>56</v>
      </c>
      <c r="D263" t="s">
        <v>8</v>
      </c>
      <c r="E263" s="2">
        <v>1111.7784615384601</v>
      </c>
      <c r="F263" t="s">
        <v>4</v>
      </c>
      <c r="G263" t="s">
        <v>5</v>
      </c>
    </row>
    <row r="264" spans="1:7" x14ac:dyDescent="0.25">
      <c r="A264" t="s">
        <v>145</v>
      </c>
      <c r="B264" t="s">
        <v>7</v>
      </c>
      <c r="C264" t="s">
        <v>57</v>
      </c>
      <c r="D264" t="s">
        <v>9</v>
      </c>
      <c r="E264" s="2">
        <v>2366.4</v>
      </c>
      <c r="F264" t="s">
        <v>4</v>
      </c>
      <c r="G264" t="s">
        <v>5</v>
      </c>
    </row>
    <row r="265" spans="1:7" x14ac:dyDescent="0.25">
      <c r="A265" t="s">
        <v>145</v>
      </c>
      <c r="B265" t="s">
        <v>7</v>
      </c>
      <c r="C265" t="s">
        <v>10</v>
      </c>
      <c r="D265" t="s">
        <v>15</v>
      </c>
      <c r="E265" s="2">
        <v>3117.5</v>
      </c>
      <c r="F265" t="s">
        <v>4</v>
      </c>
      <c r="G265" t="s">
        <v>5</v>
      </c>
    </row>
    <row r="266" spans="1:7" x14ac:dyDescent="0.25">
      <c r="A266" t="s">
        <v>145</v>
      </c>
      <c r="B266" t="s">
        <v>7</v>
      </c>
      <c r="C266" t="s">
        <v>16</v>
      </c>
      <c r="D266" t="s">
        <v>21</v>
      </c>
      <c r="E266" s="2">
        <v>3452.86</v>
      </c>
      <c r="F266" t="s">
        <v>4</v>
      </c>
      <c r="G266" t="s">
        <v>5</v>
      </c>
    </row>
    <row r="267" spans="1:7" x14ac:dyDescent="0.25">
      <c r="A267" t="s">
        <v>145</v>
      </c>
      <c r="B267" t="s">
        <v>7</v>
      </c>
      <c r="C267" t="s">
        <v>2</v>
      </c>
      <c r="D267" t="s">
        <v>58</v>
      </c>
      <c r="E267" s="2">
        <v>3397.35</v>
      </c>
      <c r="F267" t="s">
        <v>4</v>
      </c>
      <c r="G267" t="s">
        <v>5</v>
      </c>
    </row>
    <row r="268" spans="1:7" x14ac:dyDescent="0.25">
      <c r="A268" t="s">
        <v>146</v>
      </c>
      <c r="B268" t="s">
        <v>7</v>
      </c>
      <c r="C268" t="s">
        <v>147</v>
      </c>
      <c r="D268" t="s">
        <v>48</v>
      </c>
      <c r="E268" s="2">
        <v>250</v>
      </c>
      <c r="F268" t="s">
        <v>4</v>
      </c>
      <c r="G268" t="s">
        <v>5</v>
      </c>
    </row>
    <row r="269" spans="1:7" x14ac:dyDescent="0.25">
      <c r="A269" t="s">
        <v>148</v>
      </c>
      <c r="B269" t="s">
        <v>49</v>
      </c>
      <c r="C269" t="s">
        <v>63</v>
      </c>
      <c r="D269" t="s">
        <v>64</v>
      </c>
      <c r="E269" s="2">
        <v>3000</v>
      </c>
      <c r="F269" t="s">
        <v>4</v>
      </c>
      <c r="G269" t="s">
        <v>5</v>
      </c>
    </row>
    <row r="270" spans="1:7" x14ac:dyDescent="0.25">
      <c r="A270" t="s">
        <v>149</v>
      </c>
      <c r="B270" t="s">
        <v>25</v>
      </c>
      <c r="C270" t="s">
        <v>2</v>
      </c>
      <c r="D270" t="s">
        <v>99</v>
      </c>
      <c r="E270" s="2">
        <v>184.08249999999899</v>
      </c>
      <c r="F270" t="s">
        <v>4</v>
      </c>
      <c r="G270" t="s">
        <v>5</v>
      </c>
    </row>
    <row r="271" spans="1:7" x14ac:dyDescent="0.25">
      <c r="A271" t="s">
        <v>149</v>
      </c>
      <c r="B271" t="s">
        <v>49</v>
      </c>
      <c r="C271" t="s">
        <v>115</v>
      </c>
      <c r="D271" t="s">
        <v>17</v>
      </c>
      <c r="E271" s="2">
        <v>632.37384615384599</v>
      </c>
      <c r="F271" t="s">
        <v>4</v>
      </c>
      <c r="G271" t="s">
        <v>5</v>
      </c>
    </row>
    <row r="272" spans="1:7" x14ac:dyDescent="0.25">
      <c r="A272" t="s">
        <v>149</v>
      </c>
      <c r="B272" t="s">
        <v>49</v>
      </c>
      <c r="C272" t="s">
        <v>18</v>
      </c>
      <c r="D272" t="s">
        <v>85</v>
      </c>
      <c r="E272" s="2">
        <v>915.0625</v>
      </c>
      <c r="F272" t="s">
        <v>4</v>
      </c>
      <c r="G272" t="s">
        <v>5</v>
      </c>
    </row>
    <row r="273" spans="1:7" x14ac:dyDescent="0.25">
      <c r="A273" t="s">
        <v>150</v>
      </c>
      <c r="B273" t="s">
        <v>1</v>
      </c>
      <c r="C273" t="s">
        <v>71</v>
      </c>
      <c r="D273" t="s">
        <v>130</v>
      </c>
      <c r="E273" s="2">
        <v>375</v>
      </c>
      <c r="F273" t="s">
        <v>4</v>
      </c>
      <c r="G273" t="s">
        <v>5</v>
      </c>
    </row>
    <row r="274" spans="1:7" x14ac:dyDescent="0.25">
      <c r="A274" t="s">
        <v>150</v>
      </c>
      <c r="B274" t="s">
        <v>1</v>
      </c>
      <c r="C274" t="s">
        <v>29</v>
      </c>
      <c r="D274" t="s">
        <v>42</v>
      </c>
      <c r="E274" s="2">
        <v>375</v>
      </c>
      <c r="F274" t="s">
        <v>4</v>
      </c>
      <c r="G274" t="s">
        <v>5</v>
      </c>
    </row>
    <row r="275" spans="1:7" x14ac:dyDescent="0.25">
      <c r="A275" t="s">
        <v>150</v>
      </c>
      <c r="B275" t="s">
        <v>1</v>
      </c>
      <c r="C275" t="s">
        <v>43</v>
      </c>
      <c r="D275" t="s">
        <v>46</v>
      </c>
      <c r="E275" s="2">
        <v>375</v>
      </c>
      <c r="F275" t="s">
        <v>4</v>
      </c>
      <c r="G275" t="s">
        <v>5</v>
      </c>
    </row>
    <row r="276" spans="1:7" x14ac:dyDescent="0.25">
      <c r="A276" t="s">
        <v>150</v>
      </c>
      <c r="B276" t="s">
        <v>1</v>
      </c>
      <c r="C276" t="s">
        <v>47</v>
      </c>
      <c r="D276" t="s">
        <v>81</v>
      </c>
      <c r="E276" s="2">
        <v>375</v>
      </c>
      <c r="F276" t="s">
        <v>4</v>
      </c>
      <c r="G276" t="s">
        <v>5</v>
      </c>
    </row>
    <row r="277" spans="1:7" x14ac:dyDescent="0.25">
      <c r="A277" t="s">
        <v>150</v>
      </c>
      <c r="B277" t="s">
        <v>1</v>
      </c>
      <c r="C277" t="s">
        <v>82</v>
      </c>
      <c r="D277" t="s">
        <v>13</v>
      </c>
      <c r="E277" s="2">
        <v>500</v>
      </c>
      <c r="F277" t="s">
        <v>4</v>
      </c>
      <c r="G277" t="s">
        <v>5</v>
      </c>
    </row>
    <row r="278" spans="1:7" x14ac:dyDescent="0.25">
      <c r="A278" t="s">
        <v>150</v>
      </c>
      <c r="B278" t="s">
        <v>1</v>
      </c>
      <c r="C278" t="s">
        <v>14</v>
      </c>
      <c r="D278" t="s">
        <v>19</v>
      </c>
      <c r="E278" s="2">
        <v>500</v>
      </c>
      <c r="F278" t="s">
        <v>4</v>
      </c>
      <c r="G278" t="s">
        <v>5</v>
      </c>
    </row>
    <row r="279" spans="1:7" x14ac:dyDescent="0.25">
      <c r="A279" t="s">
        <v>150</v>
      </c>
      <c r="B279" t="s">
        <v>1</v>
      </c>
      <c r="C279" t="s">
        <v>20</v>
      </c>
      <c r="D279" t="s">
        <v>31</v>
      </c>
      <c r="E279" s="2">
        <v>166.666666666666</v>
      </c>
      <c r="F279" t="s">
        <v>4</v>
      </c>
      <c r="G279" t="s">
        <v>5</v>
      </c>
    </row>
    <row r="280" spans="1:7" x14ac:dyDescent="0.25">
      <c r="A280" t="s">
        <v>151</v>
      </c>
      <c r="B280" t="s">
        <v>7</v>
      </c>
      <c r="C280" t="s">
        <v>56</v>
      </c>
      <c r="D280" t="s">
        <v>52</v>
      </c>
      <c r="E280" s="2">
        <v>1000</v>
      </c>
      <c r="F280" t="s">
        <v>4</v>
      </c>
      <c r="G280" t="s">
        <v>5</v>
      </c>
    </row>
    <row r="281" spans="1:7" x14ac:dyDescent="0.25">
      <c r="A281" t="s">
        <v>151</v>
      </c>
      <c r="B281" t="s">
        <v>7</v>
      </c>
      <c r="C281" t="s">
        <v>53</v>
      </c>
      <c r="D281" t="s">
        <v>70</v>
      </c>
      <c r="E281" s="2">
        <v>1000</v>
      </c>
      <c r="F281" t="s">
        <v>4</v>
      </c>
      <c r="G281" t="s">
        <v>5</v>
      </c>
    </row>
    <row r="282" spans="1:7" x14ac:dyDescent="0.25">
      <c r="A282" t="s">
        <v>151</v>
      </c>
      <c r="B282" t="s">
        <v>7</v>
      </c>
      <c r="C282" t="s">
        <v>71</v>
      </c>
      <c r="D282" t="s">
        <v>72</v>
      </c>
      <c r="E282" s="2">
        <v>1000</v>
      </c>
      <c r="F282" t="s">
        <v>4</v>
      </c>
      <c r="G282" t="s">
        <v>5</v>
      </c>
    </row>
    <row r="283" spans="1:7" x14ac:dyDescent="0.25">
      <c r="A283" s="1" t="s">
        <v>152</v>
      </c>
      <c r="B283" t="s">
        <v>7</v>
      </c>
      <c r="C283" t="s">
        <v>76</v>
      </c>
      <c r="D283" t="s">
        <v>37</v>
      </c>
      <c r="E283" s="2">
        <v>1000</v>
      </c>
      <c r="F283" t="s">
        <v>4</v>
      </c>
      <c r="G283" t="s">
        <v>5</v>
      </c>
    </row>
    <row r="284" spans="1:7" x14ac:dyDescent="0.25">
      <c r="A284" t="s">
        <v>151</v>
      </c>
      <c r="B284" t="s">
        <v>7</v>
      </c>
      <c r="C284" t="s">
        <v>35</v>
      </c>
      <c r="D284" t="s">
        <v>130</v>
      </c>
      <c r="E284" s="2">
        <v>1000</v>
      </c>
      <c r="F284" t="s">
        <v>4</v>
      </c>
      <c r="G284" t="s">
        <v>5</v>
      </c>
    </row>
    <row r="285" spans="1:7" x14ac:dyDescent="0.25">
      <c r="A285" t="s">
        <v>151</v>
      </c>
      <c r="B285" t="s">
        <v>7</v>
      </c>
      <c r="C285" t="s">
        <v>29</v>
      </c>
      <c r="D285" t="s">
        <v>77</v>
      </c>
      <c r="E285" s="2">
        <v>1000</v>
      </c>
      <c r="F285" t="s">
        <v>4</v>
      </c>
      <c r="G285" t="s">
        <v>5</v>
      </c>
    </row>
    <row r="286" spans="1:7" x14ac:dyDescent="0.25">
      <c r="A286" t="s">
        <v>151</v>
      </c>
      <c r="B286" t="s">
        <v>7</v>
      </c>
      <c r="C286" t="s">
        <v>78</v>
      </c>
      <c r="D286" t="s">
        <v>125</v>
      </c>
      <c r="E286" s="2">
        <v>1000</v>
      </c>
      <c r="F286" t="s">
        <v>4</v>
      </c>
      <c r="G286" t="s">
        <v>5</v>
      </c>
    </row>
    <row r="287" spans="1:7" x14ac:dyDescent="0.25">
      <c r="A287" t="s">
        <v>151</v>
      </c>
      <c r="B287" t="s">
        <v>7</v>
      </c>
      <c r="C287" t="s">
        <v>115</v>
      </c>
      <c r="D287" t="s">
        <v>42</v>
      </c>
      <c r="E287" s="2">
        <v>1000</v>
      </c>
      <c r="F287" t="s">
        <v>4</v>
      </c>
      <c r="G287" t="s">
        <v>5</v>
      </c>
    </row>
    <row r="288" spans="1:7" x14ac:dyDescent="0.25">
      <c r="A288" t="s">
        <v>151</v>
      </c>
      <c r="B288" t="s">
        <v>7</v>
      </c>
      <c r="C288" t="s">
        <v>43</v>
      </c>
      <c r="D288" t="s">
        <v>90</v>
      </c>
      <c r="E288" s="2">
        <v>1000</v>
      </c>
      <c r="F288" t="s">
        <v>4</v>
      </c>
      <c r="G288" t="s">
        <v>5</v>
      </c>
    </row>
    <row r="289" spans="1:7" x14ac:dyDescent="0.25">
      <c r="A289" t="s">
        <v>151</v>
      </c>
      <c r="B289" t="s">
        <v>7</v>
      </c>
      <c r="C289" t="s">
        <v>91</v>
      </c>
      <c r="D289" t="s">
        <v>64</v>
      </c>
      <c r="E289" s="2">
        <v>1000</v>
      </c>
      <c r="F289" t="s">
        <v>4</v>
      </c>
      <c r="G289" t="s">
        <v>5</v>
      </c>
    </row>
    <row r="290" spans="1:7" x14ac:dyDescent="0.25">
      <c r="A290" t="s">
        <v>151</v>
      </c>
      <c r="B290" t="s">
        <v>7</v>
      </c>
      <c r="C290" t="s">
        <v>65</v>
      </c>
      <c r="D290" t="s">
        <v>46</v>
      </c>
      <c r="E290" s="2">
        <v>1000</v>
      </c>
      <c r="F290" t="s">
        <v>4</v>
      </c>
      <c r="G290" t="s">
        <v>5</v>
      </c>
    </row>
    <row r="291" spans="1:7" x14ac:dyDescent="0.25">
      <c r="A291" t="s">
        <v>151</v>
      </c>
      <c r="B291" t="s">
        <v>7</v>
      </c>
      <c r="C291" t="s">
        <v>47</v>
      </c>
      <c r="D291" t="s">
        <v>8</v>
      </c>
      <c r="E291" s="2">
        <v>1000</v>
      </c>
      <c r="F291" t="s">
        <v>4</v>
      </c>
      <c r="G291" t="s">
        <v>5</v>
      </c>
    </row>
    <row r="292" spans="1:7" x14ac:dyDescent="0.25">
      <c r="A292" t="s">
        <v>151</v>
      </c>
      <c r="B292" t="s">
        <v>7</v>
      </c>
      <c r="C292" t="s">
        <v>57</v>
      </c>
      <c r="D292" t="s">
        <v>54</v>
      </c>
      <c r="E292" s="2">
        <v>1000</v>
      </c>
      <c r="F292" t="s">
        <v>4</v>
      </c>
      <c r="G292" t="s">
        <v>5</v>
      </c>
    </row>
    <row r="293" spans="1:7" x14ac:dyDescent="0.25">
      <c r="A293" t="s">
        <v>151</v>
      </c>
      <c r="B293" t="s">
        <v>7</v>
      </c>
      <c r="C293" t="s">
        <v>26</v>
      </c>
      <c r="D293" t="s">
        <v>81</v>
      </c>
      <c r="E293" s="2">
        <v>2000</v>
      </c>
      <c r="F293" t="s">
        <v>4</v>
      </c>
      <c r="G293" t="s">
        <v>5</v>
      </c>
    </row>
    <row r="294" spans="1:7" x14ac:dyDescent="0.25">
      <c r="A294" t="s">
        <v>151</v>
      </c>
      <c r="B294" t="s">
        <v>7</v>
      </c>
      <c r="C294" t="s">
        <v>82</v>
      </c>
      <c r="D294" t="s">
        <v>9</v>
      </c>
      <c r="E294" s="2">
        <v>2000</v>
      </c>
      <c r="F294" t="s">
        <v>4</v>
      </c>
      <c r="G294" t="s">
        <v>5</v>
      </c>
    </row>
    <row r="295" spans="1:7" x14ac:dyDescent="0.25">
      <c r="A295" t="s">
        <v>151</v>
      </c>
      <c r="B295" t="s">
        <v>7</v>
      </c>
      <c r="C295" t="s">
        <v>10</v>
      </c>
      <c r="D295" t="s">
        <v>11</v>
      </c>
      <c r="E295" s="2">
        <v>2000</v>
      </c>
      <c r="F295" t="s">
        <v>4</v>
      </c>
      <c r="G295" t="s">
        <v>5</v>
      </c>
    </row>
    <row r="296" spans="1:7" x14ac:dyDescent="0.25">
      <c r="A296" t="s">
        <v>151</v>
      </c>
      <c r="B296" t="s">
        <v>7</v>
      </c>
      <c r="C296" t="s">
        <v>12</v>
      </c>
      <c r="D296" t="s">
        <v>13</v>
      </c>
      <c r="E296" s="2">
        <v>2000</v>
      </c>
      <c r="F296" t="s">
        <v>4</v>
      </c>
      <c r="G296" t="s">
        <v>5</v>
      </c>
    </row>
    <row r="297" spans="1:7" x14ac:dyDescent="0.25">
      <c r="A297" t="s">
        <v>151</v>
      </c>
      <c r="B297" t="s">
        <v>7</v>
      </c>
      <c r="C297" t="s">
        <v>14</v>
      </c>
      <c r="D297" t="s">
        <v>15</v>
      </c>
      <c r="E297" s="2">
        <v>2000</v>
      </c>
      <c r="F297" t="s">
        <v>4</v>
      </c>
      <c r="G297" t="s">
        <v>5</v>
      </c>
    </row>
    <row r="298" spans="1:7" x14ac:dyDescent="0.25">
      <c r="A298" t="s">
        <v>151</v>
      </c>
      <c r="B298" t="s">
        <v>7</v>
      </c>
      <c r="C298" t="s">
        <v>16</v>
      </c>
      <c r="D298" t="s">
        <v>17</v>
      </c>
      <c r="E298" s="2">
        <v>2000</v>
      </c>
      <c r="F298" t="s">
        <v>4</v>
      </c>
      <c r="G298" t="s">
        <v>5</v>
      </c>
    </row>
    <row r="299" spans="1:7" x14ac:dyDescent="0.25">
      <c r="A299" t="s">
        <v>151</v>
      </c>
      <c r="B299" t="s">
        <v>7</v>
      </c>
      <c r="C299" t="s">
        <v>18</v>
      </c>
      <c r="D299" t="s">
        <v>19</v>
      </c>
      <c r="E299" s="2">
        <v>2000</v>
      </c>
      <c r="F299" t="s">
        <v>4</v>
      </c>
      <c r="G299" t="s">
        <v>5</v>
      </c>
    </row>
    <row r="300" spans="1:7" x14ac:dyDescent="0.25">
      <c r="A300" t="s">
        <v>151</v>
      </c>
      <c r="B300" t="s">
        <v>7</v>
      </c>
      <c r="C300" t="s">
        <v>20</v>
      </c>
      <c r="D300" t="s">
        <v>21</v>
      </c>
      <c r="E300" s="2">
        <v>2000</v>
      </c>
      <c r="F300" t="s">
        <v>4</v>
      </c>
      <c r="G300" t="s">
        <v>5</v>
      </c>
    </row>
    <row r="301" spans="1:7" x14ac:dyDescent="0.25">
      <c r="A301" t="s">
        <v>151</v>
      </c>
      <c r="B301" t="s">
        <v>7</v>
      </c>
      <c r="C301" t="s">
        <v>2</v>
      </c>
      <c r="D301" t="s">
        <v>22</v>
      </c>
      <c r="E301" s="2">
        <v>2000</v>
      </c>
      <c r="F301" t="s">
        <v>4</v>
      </c>
      <c r="G301" t="s">
        <v>5</v>
      </c>
    </row>
    <row r="302" spans="1:7" x14ac:dyDescent="0.25">
      <c r="A302" t="s">
        <v>151</v>
      </c>
      <c r="B302" t="s">
        <v>7</v>
      </c>
      <c r="C302" t="s">
        <v>23</v>
      </c>
      <c r="D302" t="s">
        <v>24</v>
      </c>
      <c r="E302" s="2">
        <v>2000</v>
      </c>
      <c r="F302" t="s">
        <v>4</v>
      </c>
      <c r="G302" t="s">
        <v>5</v>
      </c>
    </row>
    <row r="303" spans="1:7" x14ac:dyDescent="0.25">
      <c r="A303" t="s">
        <v>153</v>
      </c>
      <c r="B303" t="s">
        <v>25</v>
      </c>
      <c r="C303" t="s">
        <v>112</v>
      </c>
      <c r="D303" t="s">
        <v>70</v>
      </c>
      <c r="E303" s="2">
        <v>1538.4615384615299</v>
      </c>
      <c r="F303" t="s">
        <v>4</v>
      </c>
      <c r="G303" t="s">
        <v>5</v>
      </c>
    </row>
    <row r="304" spans="1:7" x14ac:dyDescent="0.25">
      <c r="A304" t="s">
        <v>153</v>
      </c>
      <c r="B304" t="s">
        <v>25</v>
      </c>
      <c r="C304" t="s">
        <v>71</v>
      </c>
      <c r="D304" t="s">
        <v>81</v>
      </c>
      <c r="E304" s="2">
        <v>1538.4615384615299</v>
      </c>
      <c r="F304" t="s">
        <v>4</v>
      </c>
      <c r="G304" t="s">
        <v>5</v>
      </c>
    </row>
    <row r="305" spans="1:7" x14ac:dyDescent="0.25">
      <c r="A305" t="s">
        <v>153</v>
      </c>
      <c r="B305" t="s">
        <v>25</v>
      </c>
      <c r="C305" t="s">
        <v>82</v>
      </c>
      <c r="D305" t="s">
        <v>15</v>
      </c>
      <c r="E305" s="2">
        <v>425</v>
      </c>
      <c r="F305" t="s">
        <v>4</v>
      </c>
      <c r="G305" t="s">
        <v>5</v>
      </c>
    </row>
    <row r="306" spans="1:7" x14ac:dyDescent="0.25">
      <c r="A306" t="s">
        <v>154</v>
      </c>
      <c r="B306" t="s">
        <v>34</v>
      </c>
      <c r="C306" t="s">
        <v>120</v>
      </c>
      <c r="D306" t="s">
        <v>42</v>
      </c>
      <c r="E306" s="2">
        <v>1803.64846153846</v>
      </c>
      <c r="F306" t="s">
        <v>4</v>
      </c>
      <c r="G306" t="s">
        <v>5</v>
      </c>
    </row>
    <row r="307" spans="1:7" x14ac:dyDescent="0.25">
      <c r="A307" t="s">
        <v>155</v>
      </c>
      <c r="B307" t="s">
        <v>7</v>
      </c>
      <c r="C307" t="s">
        <v>75</v>
      </c>
      <c r="D307" t="s">
        <v>77</v>
      </c>
      <c r="E307" s="2">
        <v>461.53846153846098</v>
      </c>
      <c r="F307" t="s">
        <v>4</v>
      </c>
      <c r="G307" t="s">
        <v>5</v>
      </c>
    </row>
    <row r="308" spans="1:7" x14ac:dyDescent="0.25">
      <c r="A308" t="s">
        <v>155</v>
      </c>
      <c r="B308" t="s">
        <v>7</v>
      </c>
      <c r="C308" t="s">
        <v>78</v>
      </c>
      <c r="D308" t="s">
        <v>90</v>
      </c>
      <c r="E308" s="2">
        <v>552.75</v>
      </c>
      <c r="F308" t="s">
        <v>4</v>
      </c>
      <c r="G308" t="s">
        <v>5</v>
      </c>
    </row>
    <row r="309" spans="1:7" x14ac:dyDescent="0.25">
      <c r="A309" t="s">
        <v>155</v>
      </c>
      <c r="B309" t="s">
        <v>7</v>
      </c>
      <c r="C309" t="s">
        <v>91</v>
      </c>
      <c r="D309" t="s">
        <v>21</v>
      </c>
      <c r="E309" s="2">
        <v>680.30769230769204</v>
      </c>
      <c r="F309" t="s">
        <v>4</v>
      </c>
      <c r="G309" t="s">
        <v>5</v>
      </c>
    </row>
    <row r="310" spans="1:7" x14ac:dyDescent="0.25">
      <c r="A310" t="s">
        <v>155</v>
      </c>
      <c r="B310" t="s">
        <v>7</v>
      </c>
      <c r="C310" t="s">
        <v>2</v>
      </c>
      <c r="D310" t="s">
        <v>99</v>
      </c>
      <c r="E310" s="2">
        <v>737</v>
      </c>
      <c r="F310" t="s">
        <v>4</v>
      </c>
      <c r="G310" t="s">
        <v>5</v>
      </c>
    </row>
    <row r="311" spans="1:7" x14ac:dyDescent="0.25">
      <c r="A311" t="s">
        <v>156</v>
      </c>
      <c r="B311" t="s">
        <v>49</v>
      </c>
      <c r="C311" t="s">
        <v>2</v>
      </c>
      <c r="D311" t="s">
        <v>99</v>
      </c>
      <c r="E311" s="2">
        <v>12500</v>
      </c>
      <c r="F311" t="s">
        <v>4</v>
      </c>
      <c r="G311" t="s">
        <v>5</v>
      </c>
    </row>
    <row r="312" spans="1:7" x14ac:dyDescent="0.25">
      <c r="A312" t="s">
        <v>157</v>
      </c>
      <c r="B312" t="s">
        <v>1</v>
      </c>
      <c r="C312" t="s">
        <v>53</v>
      </c>
      <c r="D312" t="s">
        <v>54</v>
      </c>
      <c r="E312" s="2">
        <v>3000</v>
      </c>
      <c r="F312" t="s">
        <v>4</v>
      </c>
      <c r="G312" t="s">
        <v>5</v>
      </c>
    </row>
    <row r="313" spans="1:7" x14ac:dyDescent="0.25">
      <c r="A313" t="s">
        <v>157</v>
      </c>
      <c r="B313" t="s">
        <v>1</v>
      </c>
      <c r="C313" t="s">
        <v>26</v>
      </c>
      <c r="D313" t="s">
        <v>67</v>
      </c>
      <c r="E313" s="2">
        <v>3250</v>
      </c>
      <c r="F313" t="s">
        <v>4</v>
      </c>
      <c r="G313" t="s">
        <v>5</v>
      </c>
    </row>
    <row r="314" spans="1:7" x14ac:dyDescent="0.25">
      <c r="A314" t="s">
        <v>158</v>
      </c>
      <c r="B314" t="s">
        <v>7</v>
      </c>
      <c r="C314" t="s">
        <v>20</v>
      </c>
      <c r="D314" t="s">
        <v>21</v>
      </c>
      <c r="E314" s="2">
        <v>747.42</v>
      </c>
      <c r="F314" t="s">
        <v>4</v>
      </c>
      <c r="G314" t="s">
        <v>5</v>
      </c>
    </row>
    <row r="315" spans="1:7" x14ac:dyDescent="0.25">
      <c r="A315" t="s">
        <v>158</v>
      </c>
      <c r="B315" t="s">
        <v>7</v>
      </c>
      <c r="C315" t="s">
        <v>30</v>
      </c>
      <c r="D315" t="s">
        <v>31</v>
      </c>
      <c r="E315" s="2">
        <v>5691.96</v>
      </c>
      <c r="F315" t="s">
        <v>4</v>
      </c>
      <c r="G315" t="s">
        <v>5</v>
      </c>
    </row>
    <row r="316" spans="1:7" x14ac:dyDescent="0.25">
      <c r="A316" t="s">
        <v>159</v>
      </c>
      <c r="B316" t="s">
        <v>7</v>
      </c>
      <c r="C316" t="s">
        <v>112</v>
      </c>
      <c r="D316" t="s">
        <v>70</v>
      </c>
      <c r="E316" s="2">
        <v>1846.15384615384</v>
      </c>
      <c r="F316" t="s">
        <v>4</v>
      </c>
      <c r="G316" t="s">
        <v>5</v>
      </c>
    </row>
    <row r="317" spans="1:7" x14ac:dyDescent="0.25">
      <c r="A317" t="s">
        <v>160</v>
      </c>
      <c r="B317" t="s">
        <v>34</v>
      </c>
      <c r="C317" t="s">
        <v>95</v>
      </c>
      <c r="D317" t="s">
        <v>72</v>
      </c>
      <c r="E317" s="2">
        <v>2307.6923076922999</v>
      </c>
      <c r="F317" t="s">
        <v>4</v>
      </c>
      <c r="G317" t="s">
        <v>5</v>
      </c>
    </row>
    <row r="318" spans="1:7" x14ac:dyDescent="0.25">
      <c r="A318" t="s">
        <v>160</v>
      </c>
      <c r="B318" t="s">
        <v>34</v>
      </c>
      <c r="C318" t="s">
        <v>76</v>
      </c>
      <c r="D318" t="s">
        <v>9</v>
      </c>
      <c r="E318" s="2">
        <v>2307.6923076922999</v>
      </c>
      <c r="F318" t="s">
        <v>4</v>
      </c>
      <c r="G318" t="s">
        <v>5</v>
      </c>
    </row>
    <row r="319" spans="1:7" x14ac:dyDescent="0.25">
      <c r="A319" t="s">
        <v>160</v>
      </c>
      <c r="B319" t="s">
        <v>34</v>
      </c>
      <c r="C319" t="s">
        <v>10</v>
      </c>
      <c r="D319" t="s">
        <v>79</v>
      </c>
      <c r="E319" s="2">
        <v>2500</v>
      </c>
      <c r="F319" t="s">
        <v>4</v>
      </c>
      <c r="G319" t="s">
        <v>5</v>
      </c>
    </row>
    <row r="320" spans="1:7" x14ac:dyDescent="0.25">
      <c r="A320" t="s">
        <v>161</v>
      </c>
      <c r="B320" t="s">
        <v>49</v>
      </c>
      <c r="C320" t="s">
        <v>111</v>
      </c>
      <c r="D320" t="s">
        <v>130</v>
      </c>
      <c r="E320" s="2">
        <v>1203.50615384615</v>
      </c>
      <c r="F320" t="s">
        <v>4</v>
      </c>
      <c r="G320" t="s">
        <v>5</v>
      </c>
    </row>
    <row r="321" spans="1:7" x14ac:dyDescent="0.25">
      <c r="A321" t="s">
        <v>162</v>
      </c>
      <c r="B321" t="s">
        <v>25</v>
      </c>
      <c r="C321" t="s">
        <v>115</v>
      </c>
      <c r="D321" t="s">
        <v>21</v>
      </c>
      <c r="E321" s="2">
        <v>226.51866666666601</v>
      </c>
      <c r="F321" t="s">
        <v>4</v>
      </c>
      <c r="G321" t="s">
        <v>5</v>
      </c>
    </row>
    <row r="322" spans="1:7" x14ac:dyDescent="0.25">
      <c r="A322" t="s">
        <v>162</v>
      </c>
      <c r="B322" t="s">
        <v>25</v>
      </c>
      <c r="C322" t="s">
        <v>2</v>
      </c>
      <c r="D322" t="s">
        <v>99</v>
      </c>
      <c r="E322" s="2">
        <v>318.77833333333302</v>
      </c>
      <c r="F322" t="s">
        <v>4</v>
      </c>
      <c r="G322" t="s">
        <v>5</v>
      </c>
    </row>
    <row r="323" spans="1:7" x14ac:dyDescent="0.25">
      <c r="A323" t="s">
        <v>163</v>
      </c>
      <c r="B323" t="s">
        <v>1</v>
      </c>
      <c r="C323" t="s">
        <v>30</v>
      </c>
      <c r="D323" t="s">
        <v>48</v>
      </c>
      <c r="E323" s="2">
        <v>1083.3333333333301</v>
      </c>
      <c r="F323" t="s">
        <v>4</v>
      </c>
      <c r="G323" t="s">
        <v>5</v>
      </c>
    </row>
    <row r="324" spans="1:7" x14ac:dyDescent="0.25">
      <c r="A324" t="s">
        <v>164</v>
      </c>
      <c r="B324" t="s">
        <v>1</v>
      </c>
      <c r="C324" t="s">
        <v>56</v>
      </c>
      <c r="D324" t="s">
        <v>52</v>
      </c>
      <c r="E324" s="2">
        <v>350</v>
      </c>
      <c r="F324" t="s">
        <v>4</v>
      </c>
      <c r="G324" t="s">
        <v>5</v>
      </c>
    </row>
    <row r="325" spans="1:7" x14ac:dyDescent="0.25">
      <c r="A325" t="s">
        <v>164</v>
      </c>
      <c r="B325" t="s">
        <v>1</v>
      </c>
      <c r="C325" t="s">
        <v>53</v>
      </c>
      <c r="D325" t="s">
        <v>70</v>
      </c>
      <c r="E325" s="2">
        <v>350</v>
      </c>
      <c r="F325" t="s">
        <v>4</v>
      </c>
      <c r="G325" t="s">
        <v>5</v>
      </c>
    </row>
    <row r="326" spans="1:7" x14ac:dyDescent="0.25">
      <c r="A326" t="s">
        <v>164</v>
      </c>
      <c r="B326" t="s">
        <v>1</v>
      </c>
      <c r="C326" t="s">
        <v>71</v>
      </c>
      <c r="D326" t="s">
        <v>72</v>
      </c>
      <c r="E326" s="2">
        <v>350</v>
      </c>
      <c r="F326" t="s">
        <v>4</v>
      </c>
      <c r="G326" t="s">
        <v>5</v>
      </c>
    </row>
    <row r="327" spans="1:7" x14ac:dyDescent="0.25">
      <c r="A327" t="s">
        <v>164</v>
      </c>
      <c r="B327" t="s">
        <v>1</v>
      </c>
      <c r="C327" t="s">
        <v>76</v>
      </c>
      <c r="D327" t="s">
        <v>37</v>
      </c>
      <c r="E327" s="2">
        <v>350</v>
      </c>
      <c r="F327" t="s">
        <v>4</v>
      </c>
      <c r="G327" t="s">
        <v>5</v>
      </c>
    </row>
    <row r="328" spans="1:7" x14ac:dyDescent="0.25">
      <c r="A328" t="s">
        <v>164</v>
      </c>
      <c r="B328" t="s">
        <v>1</v>
      </c>
      <c r="C328" t="s">
        <v>35</v>
      </c>
      <c r="D328" t="s">
        <v>130</v>
      </c>
      <c r="E328" s="2">
        <v>350</v>
      </c>
      <c r="F328" t="s">
        <v>4</v>
      </c>
      <c r="G328" t="s">
        <v>5</v>
      </c>
    </row>
    <row r="329" spans="1:7" x14ac:dyDescent="0.25">
      <c r="A329" t="s">
        <v>164</v>
      </c>
      <c r="B329" t="s">
        <v>1</v>
      </c>
      <c r="C329" t="s">
        <v>29</v>
      </c>
      <c r="D329" t="s">
        <v>77</v>
      </c>
      <c r="E329" s="2">
        <v>350</v>
      </c>
      <c r="F329" t="s">
        <v>4</v>
      </c>
      <c r="G329" t="s">
        <v>5</v>
      </c>
    </row>
    <row r="330" spans="1:7" x14ac:dyDescent="0.25">
      <c r="A330" t="s">
        <v>164</v>
      </c>
      <c r="B330" t="s">
        <v>1</v>
      </c>
      <c r="C330" t="s">
        <v>78</v>
      </c>
      <c r="D330" t="s">
        <v>125</v>
      </c>
      <c r="E330" s="2">
        <v>350</v>
      </c>
      <c r="F330" t="s">
        <v>4</v>
      </c>
      <c r="G330" t="s">
        <v>5</v>
      </c>
    </row>
    <row r="331" spans="1:7" x14ac:dyDescent="0.25">
      <c r="A331" t="s">
        <v>164</v>
      </c>
      <c r="B331" t="s">
        <v>1</v>
      </c>
      <c r="C331" t="s">
        <v>115</v>
      </c>
      <c r="D331" t="s">
        <v>42</v>
      </c>
      <c r="E331" s="2">
        <v>350</v>
      </c>
      <c r="F331" t="s">
        <v>4</v>
      </c>
      <c r="G331" t="s">
        <v>5</v>
      </c>
    </row>
    <row r="332" spans="1:7" x14ac:dyDescent="0.25">
      <c r="A332" t="s">
        <v>164</v>
      </c>
      <c r="B332" t="s">
        <v>1</v>
      </c>
      <c r="C332" t="s">
        <v>43</v>
      </c>
      <c r="D332" t="s">
        <v>90</v>
      </c>
      <c r="E332" s="2">
        <v>350</v>
      </c>
      <c r="F332" t="s">
        <v>4</v>
      </c>
      <c r="G332" t="s">
        <v>5</v>
      </c>
    </row>
    <row r="333" spans="1:7" x14ac:dyDescent="0.25">
      <c r="A333" t="s">
        <v>164</v>
      </c>
      <c r="B333" t="s">
        <v>1</v>
      </c>
      <c r="C333" t="s">
        <v>91</v>
      </c>
      <c r="D333" t="s">
        <v>64</v>
      </c>
      <c r="E333" s="2">
        <v>350</v>
      </c>
      <c r="F333" t="s">
        <v>4</v>
      </c>
      <c r="G333" t="s">
        <v>5</v>
      </c>
    </row>
    <row r="334" spans="1:7" x14ac:dyDescent="0.25">
      <c r="A334" t="s">
        <v>164</v>
      </c>
      <c r="B334" t="s">
        <v>1</v>
      </c>
      <c r="C334" t="s">
        <v>65</v>
      </c>
      <c r="D334" t="s">
        <v>46</v>
      </c>
      <c r="E334" s="2">
        <v>350</v>
      </c>
      <c r="F334" t="s">
        <v>4</v>
      </c>
      <c r="G334" t="s">
        <v>5</v>
      </c>
    </row>
    <row r="335" spans="1:7" x14ac:dyDescent="0.25">
      <c r="A335" t="s">
        <v>164</v>
      </c>
      <c r="B335" t="s">
        <v>1</v>
      </c>
      <c r="C335" t="s">
        <v>47</v>
      </c>
      <c r="D335" t="s">
        <v>8</v>
      </c>
      <c r="E335" s="2">
        <v>350</v>
      </c>
      <c r="F335" t="s">
        <v>4</v>
      </c>
      <c r="G335" t="s">
        <v>5</v>
      </c>
    </row>
    <row r="336" spans="1:7" x14ac:dyDescent="0.25">
      <c r="A336" t="s">
        <v>164</v>
      </c>
      <c r="B336" t="s">
        <v>1</v>
      </c>
      <c r="C336" t="s">
        <v>57</v>
      </c>
      <c r="D336" t="s">
        <v>54</v>
      </c>
      <c r="E336" s="2">
        <v>350</v>
      </c>
      <c r="F336" t="s">
        <v>4</v>
      </c>
      <c r="G336" t="s">
        <v>5</v>
      </c>
    </row>
    <row r="337" spans="1:7" x14ac:dyDescent="0.25">
      <c r="A337" t="s">
        <v>164</v>
      </c>
      <c r="B337" t="s">
        <v>1</v>
      </c>
      <c r="C337" t="s">
        <v>26</v>
      </c>
      <c r="D337" t="s">
        <v>81</v>
      </c>
      <c r="E337" s="2">
        <v>700</v>
      </c>
      <c r="F337" t="s">
        <v>4</v>
      </c>
      <c r="G337" t="s">
        <v>5</v>
      </c>
    </row>
    <row r="338" spans="1:7" x14ac:dyDescent="0.25">
      <c r="A338" t="s">
        <v>164</v>
      </c>
      <c r="B338" t="s">
        <v>1</v>
      </c>
      <c r="C338" t="s">
        <v>82</v>
      </c>
      <c r="D338" t="s">
        <v>9</v>
      </c>
      <c r="E338" s="2">
        <v>700</v>
      </c>
      <c r="F338" t="s">
        <v>4</v>
      </c>
      <c r="G338" t="s">
        <v>5</v>
      </c>
    </row>
    <row r="339" spans="1:7" x14ac:dyDescent="0.25">
      <c r="A339" t="s">
        <v>164</v>
      </c>
      <c r="B339" t="s">
        <v>1</v>
      </c>
      <c r="C339" t="s">
        <v>10</v>
      </c>
      <c r="D339" t="s">
        <v>11</v>
      </c>
      <c r="E339" s="2">
        <v>700</v>
      </c>
      <c r="F339" t="s">
        <v>4</v>
      </c>
      <c r="G339" t="s">
        <v>5</v>
      </c>
    </row>
    <row r="340" spans="1:7" x14ac:dyDescent="0.25">
      <c r="A340" t="s">
        <v>164</v>
      </c>
      <c r="B340" t="s">
        <v>1</v>
      </c>
      <c r="C340" t="s">
        <v>12</v>
      </c>
      <c r="D340" t="s">
        <v>13</v>
      </c>
      <c r="E340" s="2">
        <v>700</v>
      </c>
      <c r="F340" t="s">
        <v>4</v>
      </c>
      <c r="G340" t="s">
        <v>5</v>
      </c>
    </row>
    <row r="341" spans="1:7" x14ac:dyDescent="0.25">
      <c r="A341" t="s">
        <v>164</v>
      </c>
      <c r="B341" t="s">
        <v>1</v>
      </c>
      <c r="C341" t="s">
        <v>14</v>
      </c>
      <c r="D341" t="s">
        <v>15</v>
      </c>
      <c r="E341" s="2">
        <v>700</v>
      </c>
      <c r="F341" t="s">
        <v>4</v>
      </c>
      <c r="G341" t="s">
        <v>5</v>
      </c>
    </row>
    <row r="342" spans="1:7" x14ac:dyDescent="0.25">
      <c r="A342" t="s">
        <v>164</v>
      </c>
      <c r="B342" t="s">
        <v>1</v>
      </c>
      <c r="C342" t="s">
        <v>16</v>
      </c>
      <c r="D342" t="s">
        <v>17</v>
      </c>
      <c r="E342" s="2">
        <v>700</v>
      </c>
      <c r="F342" t="s">
        <v>4</v>
      </c>
      <c r="G342" t="s">
        <v>5</v>
      </c>
    </row>
    <row r="343" spans="1:7" x14ac:dyDescent="0.25">
      <c r="A343" t="s">
        <v>164</v>
      </c>
      <c r="B343" t="s">
        <v>1</v>
      </c>
      <c r="C343" t="s">
        <v>18</v>
      </c>
      <c r="D343" t="s">
        <v>19</v>
      </c>
      <c r="E343" s="2">
        <v>700</v>
      </c>
      <c r="F343" t="s">
        <v>4</v>
      </c>
      <c r="G343" t="s">
        <v>5</v>
      </c>
    </row>
    <row r="344" spans="1:7" x14ac:dyDescent="0.25">
      <c r="A344" t="s">
        <v>164</v>
      </c>
      <c r="B344" t="s">
        <v>1</v>
      </c>
      <c r="C344" t="s">
        <v>20</v>
      </c>
      <c r="D344" t="s">
        <v>21</v>
      </c>
      <c r="E344" s="2">
        <v>700</v>
      </c>
      <c r="F344" t="s">
        <v>4</v>
      </c>
      <c r="G344" t="s">
        <v>5</v>
      </c>
    </row>
    <row r="345" spans="1:7" x14ac:dyDescent="0.25">
      <c r="A345" t="s">
        <v>164</v>
      </c>
      <c r="B345" t="s">
        <v>1</v>
      </c>
      <c r="C345" t="s">
        <v>2</v>
      </c>
      <c r="D345" t="s">
        <v>22</v>
      </c>
      <c r="E345" s="2">
        <v>700</v>
      </c>
      <c r="F345" t="s">
        <v>4</v>
      </c>
      <c r="G345" t="s">
        <v>5</v>
      </c>
    </row>
    <row r="346" spans="1:7" x14ac:dyDescent="0.25">
      <c r="A346" t="s">
        <v>164</v>
      </c>
      <c r="B346" t="s">
        <v>1</v>
      </c>
      <c r="C346" t="s">
        <v>23</v>
      </c>
      <c r="D346" t="s">
        <v>24</v>
      </c>
      <c r="E346" s="2">
        <v>700</v>
      </c>
      <c r="F346" t="s">
        <v>4</v>
      </c>
      <c r="G346" t="s">
        <v>5</v>
      </c>
    </row>
    <row r="347" spans="1:7" x14ac:dyDescent="0.25">
      <c r="A347" t="s">
        <v>164</v>
      </c>
      <c r="B347" t="s">
        <v>1</v>
      </c>
      <c r="C347" t="s">
        <v>30</v>
      </c>
      <c r="D347" t="s">
        <v>58</v>
      </c>
      <c r="E347" s="2">
        <v>700</v>
      </c>
      <c r="F347" t="s">
        <v>4</v>
      </c>
      <c r="G347" t="s">
        <v>5</v>
      </c>
    </row>
    <row r="348" spans="1:7" x14ac:dyDescent="0.25">
      <c r="A348" t="s">
        <v>165</v>
      </c>
      <c r="B348" t="s">
        <v>1</v>
      </c>
      <c r="C348" t="s">
        <v>36</v>
      </c>
      <c r="D348" t="s">
        <v>37</v>
      </c>
      <c r="E348" s="2">
        <v>3090</v>
      </c>
      <c r="F348" t="s">
        <v>4</v>
      </c>
      <c r="G348" t="s">
        <v>5</v>
      </c>
    </row>
    <row r="349" spans="1:7" x14ac:dyDescent="0.25">
      <c r="A349" t="s">
        <v>165</v>
      </c>
      <c r="B349" t="s">
        <v>1</v>
      </c>
      <c r="C349" t="s">
        <v>115</v>
      </c>
      <c r="D349" t="s">
        <v>19</v>
      </c>
      <c r="E349" s="2">
        <v>2869.2857142857101</v>
      </c>
      <c r="F349" t="s">
        <v>4</v>
      </c>
      <c r="G349" t="s">
        <v>5</v>
      </c>
    </row>
    <row r="350" spans="1:7" x14ac:dyDescent="0.25">
      <c r="A350" t="s">
        <v>166</v>
      </c>
      <c r="B350" t="s">
        <v>7</v>
      </c>
      <c r="C350" t="s">
        <v>111</v>
      </c>
      <c r="D350" t="s">
        <v>130</v>
      </c>
      <c r="E350" s="2">
        <v>230.76923076923001</v>
      </c>
      <c r="F350" t="s">
        <v>4</v>
      </c>
      <c r="G350" t="s">
        <v>5</v>
      </c>
    </row>
    <row r="351" spans="1:7" x14ac:dyDescent="0.25">
      <c r="A351" t="s">
        <v>166</v>
      </c>
      <c r="B351" t="s">
        <v>7</v>
      </c>
      <c r="C351" t="s">
        <v>29</v>
      </c>
      <c r="D351" t="s">
        <v>13</v>
      </c>
      <c r="E351" s="2">
        <v>230.76923076923001</v>
      </c>
      <c r="F351" t="s">
        <v>4</v>
      </c>
      <c r="G351" t="s">
        <v>5</v>
      </c>
    </row>
    <row r="352" spans="1:7" x14ac:dyDescent="0.25">
      <c r="A352" t="s">
        <v>166</v>
      </c>
      <c r="B352" t="s">
        <v>7</v>
      </c>
      <c r="C352" t="s">
        <v>14</v>
      </c>
      <c r="D352" t="s">
        <v>27</v>
      </c>
      <c r="E352" s="2">
        <v>250</v>
      </c>
      <c r="F352" t="s">
        <v>4</v>
      </c>
      <c r="G352" t="s">
        <v>5</v>
      </c>
    </row>
    <row r="353" spans="1:7" x14ac:dyDescent="0.25">
      <c r="A353" t="s">
        <v>166</v>
      </c>
      <c r="B353" t="s">
        <v>25</v>
      </c>
      <c r="C353" t="s">
        <v>111</v>
      </c>
      <c r="D353" t="s">
        <v>130</v>
      </c>
      <c r="E353" s="2">
        <v>692.30769230769204</v>
      </c>
      <c r="F353" t="s">
        <v>4</v>
      </c>
      <c r="G353" t="s">
        <v>5</v>
      </c>
    </row>
    <row r="354" spans="1:7" x14ac:dyDescent="0.25">
      <c r="A354" t="s">
        <v>166</v>
      </c>
      <c r="B354" t="s">
        <v>25</v>
      </c>
      <c r="C354" t="s">
        <v>29</v>
      </c>
      <c r="D354" t="s">
        <v>13</v>
      </c>
      <c r="E354" s="2">
        <v>461.53846153846098</v>
      </c>
      <c r="F354" t="s">
        <v>4</v>
      </c>
      <c r="G354" t="s">
        <v>5</v>
      </c>
    </row>
    <row r="355" spans="1:7" x14ac:dyDescent="0.25">
      <c r="A355" t="s">
        <v>166</v>
      </c>
      <c r="B355" t="s">
        <v>25</v>
      </c>
      <c r="C355" t="s">
        <v>14</v>
      </c>
      <c r="D355" t="s">
        <v>27</v>
      </c>
      <c r="E355" s="2">
        <v>250</v>
      </c>
      <c r="F355" t="s">
        <v>4</v>
      </c>
      <c r="G355" t="s">
        <v>5</v>
      </c>
    </row>
    <row r="356" spans="1:7" x14ac:dyDescent="0.25">
      <c r="A356" t="s">
        <v>166</v>
      </c>
      <c r="B356" t="s">
        <v>49</v>
      </c>
      <c r="C356" t="s">
        <v>111</v>
      </c>
      <c r="D356" t="s">
        <v>130</v>
      </c>
      <c r="E356" s="2">
        <v>2307.6923076922999</v>
      </c>
      <c r="F356" t="s">
        <v>4</v>
      </c>
      <c r="G356" t="s">
        <v>5</v>
      </c>
    </row>
    <row r="357" spans="1:7" x14ac:dyDescent="0.25">
      <c r="A357" t="s">
        <v>166</v>
      </c>
      <c r="B357" t="s">
        <v>49</v>
      </c>
      <c r="C357" t="s">
        <v>29</v>
      </c>
      <c r="D357" t="s">
        <v>13</v>
      </c>
      <c r="E357" s="2">
        <v>230.76923076923001</v>
      </c>
      <c r="F357" t="s">
        <v>4</v>
      </c>
      <c r="G357" t="s">
        <v>5</v>
      </c>
    </row>
    <row r="358" spans="1:7" x14ac:dyDescent="0.25">
      <c r="A358" t="s">
        <v>166</v>
      </c>
      <c r="B358" t="s">
        <v>49</v>
      </c>
      <c r="C358" t="s">
        <v>14</v>
      </c>
      <c r="D358" t="s">
        <v>27</v>
      </c>
      <c r="E358" s="2">
        <v>2500</v>
      </c>
      <c r="F358" t="s">
        <v>4</v>
      </c>
      <c r="G358" t="s">
        <v>5</v>
      </c>
    </row>
    <row r="359" spans="1:7" x14ac:dyDescent="0.25">
      <c r="A359" t="s">
        <v>167</v>
      </c>
      <c r="B359" t="s">
        <v>25</v>
      </c>
      <c r="C359" t="s">
        <v>53</v>
      </c>
      <c r="D359" t="s">
        <v>37</v>
      </c>
      <c r="E359" s="2">
        <v>750</v>
      </c>
      <c r="F359" t="s">
        <v>4</v>
      </c>
      <c r="G359" t="s">
        <v>5</v>
      </c>
    </row>
    <row r="360" spans="1:7" x14ac:dyDescent="0.25">
      <c r="A360" t="s">
        <v>168</v>
      </c>
      <c r="B360" t="s">
        <v>49</v>
      </c>
      <c r="C360" t="s">
        <v>2</v>
      </c>
      <c r="D360" t="s">
        <v>67</v>
      </c>
      <c r="E360" s="2">
        <v>1125</v>
      </c>
      <c r="F360" t="s">
        <v>4</v>
      </c>
      <c r="G360" t="s">
        <v>5</v>
      </c>
    </row>
    <row r="361" spans="1:7" x14ac:dyDescent="0.25">
      <c r="A361" t="s">
        <v>169</v>
      </c>
      <c r="B361" t="s">
        <v>25</v>
      </c>
      <c r="C361" t="s">
        <v>36</v>
      </c>
      <c r="D361" t="s">
        <v>37</v>
      </c>
      <c r="E361" s="2">
        <v>3000</v>
      </c>
      <c r="F361" t="s">
        <v>4</v>
      </c>
      <c r="G361" t="s">
        <v>5</v>
      </c>
    </row>
    <row r="362" spans="1:7" x14ac:dyDescent="0.25">
      <c r="A362" t="s">
        <v>169</v>
      </c>
      <c r="B362" t="s">
        <v>25</v>
      </c>
      <c r="C362" t="s">
        <v>35</v>
      </c>
      <c r="D362" t="s">
        <v>11</v>
      </c>
      <c r="E362" s="2">
        <v>4629.2307692307604</v>
      </c>
      <c r="F362" t="s">
        <v>4</v>
      </c>
      <c r="G362" t="s">
        <v>5</v>
      </c>
    </row>
    <row r="363" spans="1:7" x14ac:dyDescent="0.25">
      <c r="A363" t="s">
        <v>169</v>
      </c>
      <c r="B363" t="s">
        <v>25</v>
      </c>
      <c r="C363" t="s">
        <v>12</v>
      </c>
      <c r="D363" t="s">
        <v>38</v>
      </c>
      <c r="E363" s="2">
        <v>5115.3</v>
      </c>
      <c r="F363" t="s">
        <v>4</v>
      </c>
      <c r="G363" t="s">
        <v>5</v>
      </c>
    </row>
    <row r="364" spans="1:7" x14ac:dyDescent="0.25">
      <c r="A364" t="s">
        <v>169</v>
      </c>
      <c r="B364" t="s">
        <v>49</v>
      </c>
      <c r="C364" t="s">
        <v>170</v>
      </c>
      <c r="D364" t="s">
        <v>37</v>
      </c>
      <c r="E364" s="2">
        <v>1666.6</v>
      </c>
      <c r="F364" t="s">
        <v>4</v>
      </c>
      <c r="G364" t="s">
        <v>5</v>
      </c>
    </row>
    <row r="365" spans="1:7" x14ac:dyDescent="0.25">
      <c r="A365" t="s">
        <v>171</v>
      </c>
      <c r="B365" t="s">
        <v>34</v>
      </c>
      <c r="C365" t="s">
        <v>172</v>
      </c>
      <c r="D365" t="s">
        <v>38</v>
      </c>
      <c r="E365" s="2">
        <v>1458.3333333333301</v>
      </c>
      <c r="F365" t="s">
        <v>4</v>
      </c>
      <c r="G365" t="s">
        <v>5</v>
      </c>
    </row>
    <row r="366" spans="1:7" x14ac:dyDescent="0.25">
      <c r="A366" t="s">
        <v>173</v>
      </c>
      <c r="B366" t="s">
        <v>1</v>
      </c>
      <c r="C366" t="s">
        <v>63</v>
      </c>
      <c r="D366" t="s">
        <v>64</v>
      </c>
      <c r="E366" s="2">
        <v>1581.7823076923</v>
      </c>
      <c r="F366" t="s">
        <v>4</v>
      </c>
      <c r="G366" t="s">
        <v>5</v>
      </c>
    </row>
    <row r="367" spans="1:7" x14ac:dyDescent="0.25">
      <c r="A367" t="s">
        <v>173</v>
      </c>
      <c r="B367" t="s">
        <v>1</v>
      </c>
      <c r="C367" t="s">
        <v>65</v>
      </c>
      <c r="D367" t="s">
        <v>22</v>
      </c>
      <c r="E367" s="2">
        <v>1592.72384615384</v>
      </c>
      <c r="F367" t="s">
        <v>4</v>
      </c>
      <c r="G367" t="s">
        <v>5</v>
      </c>
    </row>
    <row r="368" spans="1:7" x14ac:dyDescent="0.25">
      <c r="A368" t="s">
        <v>173</v>
      </c>
      <c r="B368" t="s">
        <v>1</v>
      </c>
      <c r="C368" t="s">
        <v>23</v>
      </c>
      <c r="D368" t="s">
        <v>101</v>
      </c>
      <c r="E368" s="2">
        <v>1784.8333333333301</v>
      </c>
      <c r="F368" t="s">
        <v>4</v>
      </c>
      <c r="G368" t="s">
        <v>5</v>
      </c>
    </row>
    <row r="369" spans="1:7" x14ac:dyDescent="0.25">
      <c r="A369" t="s">
        <v>174</v>
      </c>
      <c r="B369" t="s">
        <v>7</v>
      </c>
      <c r="C369" t="s">
        <v>63</v>
      </c>
      <c r="D369" t="s">
        <v>64</v>
      </c>
      <c r="E369" s="2">
        <v>2307.6923076922999</v>
      </c>
      <c r="F369" t="s">
        <v>4</v>
      </c>
      <c r="G369" t="s">
        <v>5</v>
      </c>
    </row>
    <row r="370" spans="1:7" x14ac:dyDescent="0.25">
      <c r="A370" t="s">
        <v>174</v>
      </c>
      <c r="B370" t="s">
        <v>7</v>
      </c>
      <c r="C370" t="s">
        <v>65</v>
      </c>
      <c r="D370" t="s">
        <v>22</v>
      </c>
      <c r="E370" s="2">
        <v>2307.6923076922999</v>
      </c>
      <c r="F370" t="s">
        <v>4</v>
      </c>
      <c r="G370" t="s">
        <v>5</v>
      </c>
    </row>
    <row r="371" spans="1:7" x14ac:dyDescent="0.25">
      <c r="A371" t="s">
        <v>174</v>
      </c>
      <c r="B371" t="s">
        <v>49</v>
      </c>
      <c r="C371" t="s">
        <v>56</v>
      </c>
      <c r="D371" t="s">
        <v>64</v>
      </c>
      <c r="E371" s="2">
        <v>454.54545454545399</v>
      </c>
      <c r="F371" t="s">
        <v>4</v>
      </c>
      <c r="G371" t="s">
        <v>5</v>
      </c>
    </row>
    <row r="372" spans="1:7" x14ac:dyDescent="0.25">
      <c r="A372" t="s">
        <v>175</v>
      </c>
      <c r="B372" t="s">
        <v>1</v>
      </c>
      <c r="C372" t="s">
        <v>71</v>
      </c>
      <c r="D372" t="s">
        <v>81</v>
      </c>
      <c r="E372" s="2">
        <v>876.923076923076</v>
      </c>
      <c r="F372" t="s">
        <v>4</v>
      </c>
      <c r="G372" t="s">
        <v>5</v>
      </c>
    </row>
    <row r="373" spans="1:7" x14ac:dyDescent="0.25">
      <c r="A373" t="s">
        <v>175</v>
      </c>
      <c r="B373" t="s">
        <v>1</v>
      </c>
      <c r="C373" t="s">
        <v>82</v>
      </c>
      <c r="D373" t="s">
        <v>31</v>
      </c>
      <c r="E373" s="2">
        <v>1666.6666666666599</v>
      </c>
      <c r="F373" t="s">
        <v>4</v>
      </c>
      <c r="G373" t="s">
        <v>5</v>
      </c>
    </row>
    <row r="374" spans="1:7" x14ac:dyDescent="0.25">
      <c r="A374" t="s">
        <v>176</v>
      </c>
      <c r="B374" t="s">
        <v>1</v>
      </c>
      <c r="C374" t="s">
        <v>71</v>
      </c>
      <c r="D374" t="s">
        <v>81</v>
      </c>
      <c r="E374" s="2">
        <v>2557.6923076922999</v>
      </c>
      <c r="F374" t="s">
        <v>4</v>
      </c>
      <c r="G374" t="s">
        <v>5</v>
      </c>
    </row>
    <row r="375" spans="1:7" x14ac:dyDescent="0.25">
      <c r="A375" t="s">
        <v>177</v>
      </c>
      <c r="B375" t="s">
        <v>49</v>
      </c>
      <c r="C375" t="s">
        <v>63</v>
      </c>
      <c r="D375" t="s">
        <v>64</v>
      </c>
      <c r="E375" s="2">
        <v>923.07692307692298</v>
      </c>
      <c r="F375" t="s">
        <v>4</v>
      </c>
      <c r="G375" t="s">
        <v>5</v>
      </c>
    </row>
    <row r="376" spans="1:7" x14ac:dyDescent="0.25">
      <c r="A376" t="s">
        <v>177</v>
      </c>
      <c r="B376" t="s">
        <v>49</v>
      </c>
      <c r="C376" t="s">
        <v>65</v>
      </c>
      <c r="D376" t="s">
        <v>81</v>
      </c>
      <c r="E376" s="2">
        <v>760</v>
      </c>
      <c r="F376" t="s">
        <v>4</v>
      </c>
      <c r="G376" t="s">
        <v>5</v>
      </c>
    </row>
    <row r="377" spans="1:7" x14ac:dyDescent="0.25">
      <c r="A377" t="s">
        <v>177</v>
      </c>
      <c r="B377" t="s">
        <v>49</v>
      </c>
      <c r="C377" t="s">
        <v>82</v>
      </c>
      <c r="D377" t="s">
        <v>31</v>
      </c>
      <c r="E377" s="2">
        <v>950</v>
      </c>
      <c r="F377" t="s">
        <v>4</v>
      </c>
      <c r="G377" t="s">
        <v>5</v>
      </c>
    </row>
    <row r="378" spans="1:7" x14ac:dyDescent="0.25">
      <c r="A378" t="s">
        <v>178</v>
      </c>
      <c r="B378" t="s">
        <v>34</v>
      </c>
      <c r="C378" t="s">
        <v>71</v>
      </c>
      <c r="D378" t="s">
        <v>81</v>
      </c>
      <c r="E378" s="2">
        <v>2307.6923076922999</v>
      </c>
      <c r="F378" t="s">
        <v>4</v>
      </c>
      <c r="G378" t="s">
        <v>5</v>
      </c>
    </row>
    <row r="379" spans="1:7" x14ac:dyDescent="0.25">
      <c r="A379" t="s">
        <v>178</v>
      </c>
      <c r="B379" t="s">
        <v>34</v>
      </c>
      <c r="C379" t="s">
        <v>82</v>
      </c>
      <c r="D379" t="s">
        <v>31</v>
      </c>
      <c r="E379" s="2">
        <v>2500</v>
      </c>
      <c r="F379" t="s">
        <v>4</v>
      </c>
      <c r="G379" t="s">
        <v>5</v>
      </c>
    </row>
    <row r="380" spans="1:7" x14ac:dyDescent="0.25">
      <c r="A380" t="s">
        <v>178</v>
      </c>
      <c r="B380" t="s">
        <v>1</v>
      </c>
      <c r="C380" t="s">
        <v>112</v>
      </c>
      <c r="D380" t="s">
        <v>70</v>
      </c>
      <c r="E380" s="2">
        <v>2307.6923076922999</v>
      </c>
      <c r="F380" t="s">
        <v>4</v>
      </c>
      <c r="G380" t="s">
        <v>5</v>
      </c>
    </row>
    <row r="381" spans="1:7" x14ac:dyDescent="0.25">
      <c r="A381" t="s">
        <v>178</v>
      </c>
      <c r="B381" t="s">
        <v>1</v>
      </c>
      <c r="C381" t="s">
        <v>71</v>
      </c>
      <c r="D381" t="s">
        <v>46</v>
      </c>
      <c r="E381" s="2">
        <v>1320</v>
      </c>
      <c r="F381" t="s">
        <v>4</v>
      </c>
      <c r="G381" t="s">
        <v>5</v>
      </c>
    </row>
    <row r="382" spans="1:7" x14ac:dyDescent="0.25">
      <c r="A382" t="s">
        <v>178</v>
      </c>
      <c r="B382" t="s">
        <v>1</v>
      </c>
      <c r="C382" t="s">
        <v>47</v>
      </c>
      <c r="D382" t="s">
        <v>24</v>
      </c>
      <c r="E382" s="2">
        <v>1015.38461538461</v>
      </c>
      <c r="F382" t="s">
        <v>4</v>
      </c>
      <c r="G382" t="s">
        <v>5</v>
      </c>
    </row>
    <row r="383" spans="1:7" x14ac:dyDescent="0.25">
      <c r="A383" t="s">
        <v>178</v>
      </c>
      <c r="B383" t="s">
        <v>1</v>
      </c>
      <c r="C383" t="s">
        <v>30</v>
      </c>
      <c r="D383" t="s">
        <v>48</v>
      </c>
      <c r="E383" s="2">
        <v>1100</v>
      </c>
      <c r="F383" t="s">
        <v>4</v>
      </c>
      <c r="G383" t="s">
        <v>5</v>
      </c>
    </row>
    <row r="384" spans="1:7" x14ac:dyDescent="0.25">
      <c r="A384" t="s">
        <v>179</v>
      </c>
      <c r="B384" t="s">
        <v>25</v>
      </c>
      <c r="C384" t="s">
        <v>65</v>
      </c>
      <c r="D384" t="s">
        <v>81</v>
      </c>
      <c r="E384" s="2">
        <v>2000</v>
      </c>
      <c r="F384" t="s">
        <v>4</v>
      </c>
      <c r="G384" t="s">
        <v>5</v>
      </c>
    </row>
    <row r="385" spans="1:7" x14ac:dyDescent="0.25">
      <c r="A385" t="s">
        <v>179</v>
      </c>
      <c r="B385" t="s">
        <v>34</v>
      </c>
      <c r="C385" t="s">
        <v>71</v>
      </c>
      <c r="D385" t="s">
        <v>81</v>
      </c>
      <c r="E385" s="2">
        <v>876.923076923076</v>
      </c>
      <c r="F385" t="s">
        <v>4</v>
      </c>
      <c r="G385" t="s">
        <v>5</v>
      </c>
    </row>
    <row r="386" spans="1:7" x14ac:dyDescent="0.25">
      <c r="A386" t="s">
        <v>180</v>
      </c>
      <c r="B386" t="s">
        <v>1</v>
      </c>
      <c r="C386" t="s">
        <v>56</v>
      </c>
      <c r="D386" t="s">
        <v>52</v>
      </c>
      <c r="E386" s="2">
        <v>687.5</v>
      </c>
      <c r="F386" t="s">
        <v>4</v>
      </c>
      <c r="G386" t="s">
        <v>5</v>
      </c>
    </row>
    <row r="387" spans="1:7" x14ac:dyDescent="0.25">
      <c r="A387" t="s">
        <v>180</v>
      </c>
      <c r="B387" t="s">
        <v>1</v>
      </c>
      <c r="C387" t="s">
        <v>53</v>
      </c>
      <c r="D387" t="s">
        <v>70</v>
      </c>
      <c r="E387" s="2">
        <v>687.5</v>
      </c>
      <c r="F387" t="s">
        <v>4</v>
      </c>
      <c r="G387" t="s">
        <v>5</v>
      </c>
    </row>
    <row r="388" spans="1:7" x14ac:dyDescent="0.25">
      <c r="A388" t="s">
        <v>180</v>
      </c>
      <c r="B388" t="s">
        <v>1</v>
      </c>
      <c r="C388" t="s">
        <v>71</v>
      </c>
      <c r="D388" t="s">
        <v>72</v>
      </c>
      <c r="E388" s="2">
        <v>687.5</v>
      </c>
      <c r="F388" t="s">
        <v>4</v>
      </c>
      <c r="G388" t="s">
        <v>5</v>
      </c>
    </row>
    <row r="389" spans="1:7" x14ac:dyDescent="0.25">
      <c r="A389" t="s">
        <v>180</v>
      </c>
      <c r="B389" t="s">
        <v>1</v>
      </c>
      <c r="C389" t="s">
        <v>76</v>
      </c>
      <c r="D389" t="s">
        <v>37</v>
      </c>
      <c r="E389" s="2">
        <v>687.5</v>
      </c>
      <c r="F389" t="s">
        <v>4</v>
      </c>
      <c r="G389" t="s">
        <v>5</v>
      </c>
    </row>
    <row r="390" spans="1:7" x14ac:dyDescent="0.25">
      <c r="A390" t="s">
        <v>180</v>
      </c>
      <c r="B390" t="s">
        <v>1</v>
      </c>
      <c r="C390" t="s">
        <v>35</v>
      </c>
      <c r="D390" t="s">
        <v>130</v>
      </c>
      <c r="E390" s="2">
        <v>687.5</v>
      </c>
      <c r="F390" t="s">
        <v>4</v>
      </c>
      <c r="G390" t="s">
        <v>5</v>
      </c>
    </row>
    <row r="391" spans="1:7" x14ac:dyDescent="0.25">
      <c r="A391" t="s">
        <v>180</v>
      </c>
      <c r="B391" t="s">
        <v>1</v>
      </c>
      <c r="C391" t="s">
        <v>29</v>
      </c>
      <c r="D391" t="s">
        <v>77</v>
      </c>
      <c r="E391" s="2">
        <v>687.5</v>
      </c>
      <c r="F391" t="s">
        <v>4</v>
      </c>
      <c r="G391" t="s">
        <v>5</v>
      </c>
    </row>
    <row r="392" spans="1:7" x14ac:dyDescent="0.25">
      <c r="A392" t="s">
        <v>180</v>
      </c>
      <c r="B392" t="s">
        <v>1</v>
      </c>
      <c r="C392" t="s">
        <v>78</v>
      </c>
      <c r="D392" t="s">
        <v>125</v>
      </c>
      <c r="E392" s="2">
        <v>687.5</v>
      </c>
      <c r="F392" t="s">
        <v>4</v>
      </c>
      <c r="G392" t="s">
        <v>5</v>
      </c>
    </row>
    <row r="393" spans="1:7" x14ac:dyDescent="0.25">
      <c r="A393" t="s">
        <v>180</v>
      </c>
      <c r="B393" t="s">
        <v>1</v>
      </c>
      <c r="C393" t="s">
        <v>115</v>
      </c>
      <c r="D393" t="s">
        <v>42</v>
      </c>
      <c r="E393" s="2">
        <v>687.5</v>
      </c>
      <c r="F393" t="s">
        <v>4</v>
      </c>
      <c r="G393" t="s">
        <v>5</v>
      </c>
    </row>
    <row r="394" spans="1:7" x14ac:dyDescent="0.25">
      <c r="A394" t="s">
        <v>180</v>
      </c>
      <c r="B394" t="s">
        <v>1</v>
      </c>
      <c r="C394" t="s">
        <v>43</v>
      </c>
      <c r="D394" t="s">
        <v>90</v>
      </c>
      <c r="E394" s="2">
        <v>687.5</v>
      </c>
      <c r="F394" t="s">
        <v>4</v>
      </c>
      <c r="G394" t="s">
        <v>5</v>
      </c>
    </row>
    <row r="395" spans="1:7" x14ac:dyDescent="0.25">
      <c r="A395" t="s">
        <v>180</v>
      </c>
      <c r="B395" t="s">
        <v>1</v>
      </c>
      <c r="C395" t="s">
        <v>91</v>
      </c>
      <c r="D395" t="s">
        <v>64</v>
      </c>
      <c r="E395" s="2">
        <v>687.5</v>
      </c>
      <c r="F395" t="s">
        <v>4</v>
      </c>
      <c r="G395" t="s">
        <v>5</v>
      </c>
    </row>
    <row r="396" spans="1:7" x14ac:dyDescent="0.25">
      <c r="A396" t="s">
        <v>180</v>
      </c>
      <c r="B396" t="s">
        <v>1</v>
      </c>
      <c r="C396" t="s">
        <v>65</v>
      </c>
      <c r="D396" t="s">
        <v>22</v>
      </c>
      <c r="E396" s="2">
        <v>2538.4615384615299</v>
      </c>
      <c r="F396" t="s">
        <v>4</v>
      </c>
      <c r="G396" t="s">
        <v>5</v>
      </c>
    </row>
    <row r="397" spans="1:7" x14ac:dyDescent="0.25">
      <c r="A397" t="s">
        <v>180</v>
      </c>
      <c r="B397" t="s">
        <v>1</v>
      </c>
      <c r="C397" t="s">
        <v>23</v>
      </c>
      <c r="D397" t="s">
        <v>101</v>
      </c>
      <c r="E397" s="2">
        <v>114.583333333333</v>
      </c>
      <c r="F397" t="s">
        <v>4</v>
      </c>
      <c r="G397" t="s">
        <v>5</v>
      </c>
    </row>
    <row r="398" spans="1:7" x14ac:dyDescent="0.25">
      <c r="A398" t="s">
        <v>181</v>
      </c>
      <c r="B398" t="s">
        <v>7</v>
      </c>
      <c r="C398" t="s">
        <v>95</v>
      </c>
      <c r="D398" t="s">
        <v>72</v>
      </c>
      <c r="E398" s="2">
        <v>1984.61538461538</v>
      </c>
      <c r="F398" t="s">
        <v>4</v>
      </c>
      <c r="G398" t="s">
        <v>5</v>
      </c>
    </row>
    <row r="399" spans="1:7" x14ac:dyDescent="0.25">
      <c r="A399" t="s">
        <v>182</v>
      </c>
      <c r="B399" t="s">
        <v>7</v>
      </c>
      <c r="C399" t="s">
        <v>56</v>
      </c>
      <c r="D399" t="s">
        <v>72</v>
      </c>
      <c r="E399" s="2">
        <v>15000</v>
      </c>
      <c r="F399" t="s">
        <v>4</v>
      </c>
      <c r="G399" t="s">
        <v>5</v>
      </c>
    </row>
    <row r="400" spans="1:7" x14ac:dyDescent="0.25">
      <c r="A400" t="s">
        <v>182</v>
      </c>
      <c r="B400" t="s">
        <v>7</v>
      </c>
      <c r="C400" t="s">
        <v>43</v>
      </c>
      <c r="D400" t="s">
        <v>19</v>
      </c>
      <c r="E400" s="2">
        <v>13384.615384615299</v>
      </c>
      <c r="F400" t="s">
        <v>4</v>
      </c>
      <c r="G400" t="s">
        <v>5</v>
      </c>
    </row>
    <row r="401" spans="1:7" x14ac:dyDescent="0.25">
      <c r="A401" t="s">
        <v>182</v>
      </c>
      <c r="B401" t="s">
        <v>7</v>
      </c>
      <c r="C401" t="s">
        <v>20</v>
      </c>
      <c r="D401" t="s">
        <v>117</v>
      </c>
      <c r="E401" s="2">
        <v>2500</v>
      </c>
      <c r="F401" t="s">
        <v>4</v>
      </c>
      <c r="G401" t="s">
        <v>5</v>
      </c>
    </row>
    <row r="402" spans="1:7" x14ac:dyDescent="0.25">
      <c r="A402" t="s">
        <v>182</v>
      </c>
      <c r="B402" t="s">
        <v>34</v>
      </c>
      <c r="C402" t="s">
        <v>71</v>
      </c>
      <c r="D402" t="s">
        <v>81</v>
      </c>
      <c r="E402" s="2">
        <v>19292.307692307601</v>
      </c>
      <c r="F402" t="s">
        <v>4</v>
      </c>
      <c r="G402" t="s">
        <v>5</v>
      </c>
    </row>
    <row r="403" spans="1:7" x14ac:dyDescent="0.25">
      <c r="A403" t="s">
        <v>182</v>
      </c>
      <c r="B403" t="s">
        <v>34</v>
      </c>
      <c r="C403" t="s">
        <v>82</v>
      </c>
      <c r="D403" t="s">
        <v>31</v>
      </c>
      <c r="E403" s="2">
        <v>791.66666666666595</v>
      </c>
      <c r="F403" t="s">
        <v>4</v>
      </c>
      <c r="G403" t="s">
        <v>5</v>
      </c>
    </row>
    <row r="404" spans="1:7" x14ac:dyDescent="0.25">
      <c r="A404" t="s">
        <v>183</v>
      </c>
      <c r="B404" t="s">
        <v>25</v>
      </c>
      <c r="C404" t="s">
        <v>43</v>
      </c>
      <c r="D404" t="s">
        <v>9</v>
      </c>
      <c r="E404" s="2">
        <v>677.125</v>
      </c>
      <c r="F404" t="s">
        <v>4</v>
      </c>
      <c r="G404" t="s">
        <v>5</v>
      </c>
    </row>
    <row r="405" spans="1:7" x14ac:dyDescent="0.25">
      <c r="A405" t="s">
        <v>183</v>
      </c>
      <c r="B405" t="s">
        <v>34</v>
      </c>
      <c r="C405" t="s">
        <v>95</v>
      </c>
      <c r="D405" t="s">
        <v>72</v>
      </c>
      <c r="E405" s="2">
        <v>9230.7692307692305</v>
      </c>
      <c r="F405" t="s">
        <v>4</v>
      </c>
      <c r="G405" t="s">
        <v>5</v>
      </c>
    </row>
    <row r="406" spans="1:7" x14ac:dyDescent="0.25">
      <c r="A406" t="s">
        <v>183</v>
      </c>
      <c r="B406" t="s">
        <v>34</v>
      </c>
      <c r="C406" t="s">
        <v>76</v>
      </c>
      <c r="D406" t="s">
        <v>9</v>
      </c>
      <c r="E406" s="2">
        <v>9230.7692307692305</v>
      </c>
      <c r="F406" t="s">
        <v>4</v>
      </c>
      <c r="G406" t="s">
        <v>5</v>
      </c>
    </row>
    <row r="407" spans="1:7" x14ac:dyDescent="0.25">
      <c r="A407" t="s">
        <v>183</v>
      </c>
      <c r="B407" t="s">
        <v>34</v>
      </c>
      <c r="C407" t="s">
        <v>184</v>
      </c>
      <c r="D407" t="s">
        <v>79</v>
      </c>
      <c r="E407" s="2">
        <v>11333.333333333299</v>
      </c>
      <c r="F407" t="s">
        <v>4</v>
      </c>
      <c r="G407" t="s">
        <v>5</v>
      </c>
    </row>
    <row r="408" spans="1:7" x14ac:dyDescent="0.25">
      <c r="A408" t="s">
        <v>185</v>
      </c>
      <c r="B408" t="s">
        <v>7</v>
      </c>
      <c r="C408" t="s">
        <v>45</v>
      </c>
      <c r="D408" t="s">
        <v>11</v>
      </c>
      <c r="E408" s="2">
        <v>416.666666666666</v>
      </c>
      <c r="F408" t="s">
        <v>4</v>
      </c>
      <c r="G408" t="s">
        <v>5</v>
      </c>
    </row>
    <row r="409" spans="1:7" x14ac:dyDescent="0.25">
      <c r="A409" t="s">
        <v>186</v>
      </c>
      <c r="B409" t="s">
        <v>49</v>
      </c>
      <c r="C409" t="s">
        <v>29</v>
      </c>
      <c r="D409" t="s">
        <v>77</v>
      </c>
      <c r="E409" s="2">
        <v>12500</v>
      </c>
      <c r="F409" t="s">
        <v>4</v>
      </c>
      <c r="G409" t="s">
        <v>5</v>
      </c>
    </row>
    <row r="410" spans="1:7" x14ac:dyDescent="0.25">
      <c r="A410" t="s">
        <v>186</v>
      </c>
      <c r="B410" t="s">
        <v>49</v>
      </c>
      <c r="C410" t="s">
        <v>91</v>
      </c>
      <c r="D410" t="s">
        <v>21</v>
      </c>
      <c r="E410" s="2">
        <v>11769.2307692307</v>
      </c>
      <c r="F410" t="s">
        <v>4</v>
      </c>
      <c r="G410" t="s">
        <v>5</v>
      </c>
    </row>
    <row r="411" spans="1:7" x14ac:dyDescent="0.25">
      <c r="A411" t="s">
        <v>187</v>
      </c>
      <c r="B411" t="s">
        <v>49</v>
      </c>
      <c r="C411" t="s">
        <v>56</v>
      </c>
      <c r="D411" t="s">
        <v>52</v>
      </c>
      <c r="E411" s="2">
        <v>1250</v>
      </c>
      <c r="F411" t="s">
        <v>4</v>
      </c>
      <c r="G411" t="s">
        <v>5</v>
      </c>
    </row>
    <row r="412" spans="1:7" x14ac:dyDescent="0.25">
      <c r="A412" t="s">
        <v>187</v>
      </c>
      <c r="B412" t="s">
        <v>49</v>
      </c>
      <c r="C412" t="s">
        <v>53</v>
      </c>
      <c r="D412" t="s">
        <v>70</v>
      </c>
      <c r="E412" s="2">
        <v>1250</v>
      </c>
      <c r="F412" t="s">
        <v>4</v>
      </c>
      <c r="G412" t="s">
        <v>5</v>
      </c>
    </row>
    <row r="413" spans="1:7" x14ac:dyDescent="0.25">
      <c r="A413" t="s">
        <v>187</v>
      </c>
      <c r="B413" t="s">
        <v>49</v>
      </c>
      <c r="C413" t="s">
        <v>71</v>
      </c>
      <c r="D413" t="s">
        <v>72</v>
      </c>
      <c r="E413" s="2">
        <v>1250</v>
      </c>
      <c r="F413" t="s">
        <v>4</v>
      </c>
      <c r="G413" t="s">
        <v>5</v>
      </c>
    </row>
    <row r="414" spans="1:7" x14ac:dyDescent="0.25">
      <c r="A414" t="s">
        <v>187</v>
      </c>
      <c r="B414" t="s">
        <v>49</v>
      </c>
      <c r="C414" t="s">
        <v>76</v>
      </c>
      <c r="D414" t="s">
        <v>37</v>
      </c>
      <c r="E414" s="2">
        <v>1250</v>
      </c>
      <c r="F414" t="s">
        <v>4</v>
      </c>
      <c r="G414" t="s">
        <v>5</v>
      </c>
    </row>
    <row r="415" spans="1:7" x14ac:dyDescent="0.25">
      <c r="A415" t="s">
        <v>187</v>
      </c>
      <c r="B415" t="s">
        <v>49</v>
      </c>
      <c r="C415" t="s">
        <v>35</v>
      </c>
      <c r="D415" t="s">
        <v>130</v>
      </c>
      <c r="E415" s="2">
        <v>1250</v>
      </c>
      <c r="F415" t="s">
        <v>4</v>
      </c>
      <c r="G415" t="s">
        <v>5</v>
      </c>
    </row>
    <row r="416" spans="1:7" x14ac:dyDescent="0.25">
      <c r="A416" t="s">
        <v>187</v>
      </c>
      <c r="B416" t="s">
        <v>49</v>
      </c>
      <c r="C416" t="s">
        <v>29</v>
      </c>
      <c r="D416" t="s">
        <v>77</v>
      </c>
      <c r="E416" s="2">
        <v>1250</v>
      </c>
      <c r="F416" t="s">
        <v>4</v>
      </c>
      <c r="G416" t="s">
        <v>5</v>
      </c>
    </row>
    <row r="417" spans="1:7" x14ac:dyDescent="0.25">
      <c r="A417" t="s">
        <v>187</v>
      </c>
      <c r="B417" t="s">
        <v>49</v>
      </c>
      <c r="C417" t="s">
        <v>78</v>
      </c>
      <c r="D417" t="s">
        <v>125</v>
      </c>
      <c r="E417" s="2">
        <v>1250</v>
      </c>
      <c r="F417" t="s">
        <v>4</v>
      </c>
      <c r="G417" t="s">
        <v>5</v>
      </c>
    </row>
    <row r="418" spans="1:7" x14ac:dyDescent="0.25">
      <c r="A418" t="s">
        <v>187</v>
      </c>
      <c r="B418" t="s">
        <v>49</v>
      </c>
      <c r="C418" t="s">
        <v>65</v>
      </c>
      <c r="D418" t="s">
        <v>46</v>
      </c>
      <c r="E418" s="2">
        <v>1250</v>
      </c>
      <c r="F418" t="s">
        <v>4</v>
      </c>
      <c r="G418" t="s">
        <v>5</v>
      </c>
    </row>
    <row r="419" spans="1:7" x14ac:dyDescent="0.25">
      <c r="A419" t="s">
        <v>187</v>
      </c>
      <c r="B419" t="s">
        <v>49</v>
      </c>
      <c r="C419" t="s">
        <v>47</v>
      </c>
      <c r="D419" t="s">
        <v>8</v>
      </c>
      <c r="E419" s="2">
        <v>1250</v>
      </c>
      <c r="F419" t="s">
        <v>4</v>
      </c>
      <c r="G419" t="s">
        <v>5</v>
      </c>
    </row>
    <row r="420" spans="1:7" x14ac:dyDescent="0.25">
      <c r="A420" t="s">
        <v>188</v>
      </c>
      <c r="B420" t="s">
        <v>7</v>
      </c>
      <c r="C420" t="s">
        <v>14</v>
      </c>
      <c r="D420" t="s">
        <v>15</v>
      </c>
      <c r="E420" s="2">
        <v>1000</v>
      </c>
      <c r="F420" t="s">
        <v>4</v>
      </c>
      <c r="G420" t="s">
        <v>5</v>
      </c>
    </row>
    <row r="421" spans="1:7" x14ac:dyDescent="0.25">
      <c r="A421" t="s">
        <v>188</v>
      </c>
      <c r="B421" t="s">
        <v>7</v>
      </c>
      <c r="C421" t="s">
        <v>2</v>
      </c>
      <c r="D421" t="s">
        <v>22</v>
      </c>
      <c r="E421" s="2">
        <v>900</v>
      </c>
      <c r="F421" t="s">
        <v>4</v>
      </c>
      <c r="G421" t="s">
        <v>5</v>
      </c>
    </row>
    <row r="422" spans="1:7" x14ac:dyDescent="0.25">
      <c r="A422" t="s">
        <v>188</v>
      </c>
      <c r="B422" t="s">
        <v>7</v>
      </c>
      <c r="C422" t="s">
        <v>23</v>
      </c>
      <c r="D422" t="s">
        <v>24</v>
      </c>
      <c r="E422" s="2">
        <v>900</v>
      </c>
      <c r="F422" t="s">
        <v>4</v>
      </c>
      <c r="G422" t="s">
        <v>5</v>
      </c>
    </row>
    <row r="423" spans="1:7" x14ac:dyDescent="0.25">
      <c r="A423" t="s">
        <v>188</v>
      </c>
      <c r="B423" t="s">
        <v>7</v>
      </c>
      <c r="C423" t="s">
        <v>30</v>
      </c>
      <c r="D423" t="s">
        <v>58</v>
      </c>
      <c r="E423" s="2">
        <v>900</v>
      </c>
      <c r="F423" t="s">
        <v>4</v>
      </c>
      <c r="G423" t="s">
        <v>5</v>
      </c>
    </row>
    <row r="424" spans="1:7" x14ac:dyDescent="0.25">
      <c r="A424" t="s">
        <v>189</v>
      </c>
      <c r="B424" t="s">
        <v>1</v>
      </c>
      <c r="C424" t="s">
        <v>84</v>
      </c>
      <c r="D424" t="s">
        <v>42</v>
      </c>
      <c r="E424" s="2">
        <v>1718.75</v>
      </c>
      <c r="F424" t="s">
        <v>4</v>
      </c>
      <c r="G424" t="s">
        <v>5</v>
      </c>
    </row>
    <row r="425" spans="1:7" x14ac:dyDescent="0.25">
      <c r="A425" t="s">
        <v>190</v>
      </c>
      <c r="B425" t="s">
        <v>25</v>
      </c>
      <c r="C425" t="s">
        <v>45</v>
      </c>
      <c r="D425" t="s">
        <v>46</v>
      </c>
      <c r="E425" s="2">
        <v>17307.692307692301</v>
      </c>
      <c r="F425" t="s">
        <v>4</v>
      </c>
      <c r="G425" t="s">
        <v>5</v>
      </c>
    </row>
    <row r="426" spans="1:7" x14ac:dyDescent="0.25">
      <c r="A426" t="s">
        <v>190</v>
      </c>
      <c r="B426" t="s">
        <v>25</v>
      </c>
      <c r="C426" t="s">
        <v>47</v>
      </c>
      <c r="D426" t="s">
        <v>24</v>
      </c>
      <c r="E426" s="2">
        <v>17307.692307692301</v>
      </c>
      <c r="F426" t="s">
        <v>4</v>
      </c>
      <c r="G426" t="s">
        <v>5</v>
      </c>
    </row>
    <row r="427" spans="1:7" x14ac:dyDescent="0.25">
      <c r="A427" t="s">
        <v>190</v>
      </c>
      <c r="B427" t="s">
        <v>25</v>
      </c>
      <c r="C427" t="s">
        <v>30</v>
      </c>
      <c r="D427" t="s">
        <v>48</v>
      </c>
      <c r="E427" s="2">
        <v>18750</v>
      </c>
      <c r="F427" t="s">
        <v>4</v>
      </c>
      <c r="G427" t="s">
        <v>5</v>
      </c>
    </row>
    <row r="428" spans="1:7" x14ac:dyDescent="0.25">
      <c r="A428" t="s">
        <v>191</v>
      </c>
      <c r="B428" t="s">
        <v>7</v>
      </c>
      <c r="C428" t="s">
        <v>45</v>
      </c>
      <c r="D428" t="s">
        <v>70</v>
      </c>
      <c r="E428" s="2">
        <v>2250</v>
      </c>
      <c r="F428" t="s">
        <v>4</v>
      </c>
      <c r="G428" t="s">
        <v>5</v>
      </c>
    </row>
    <row r="429" spans="1:7" x14ac:dyDescent="0.25">
      <c r="A429" t="s">
        <v>191</v>
      </c>
      <c r="B429" t="s">
        <v>7</v>
      </c>
      <c r="C429" t="s">
        <v>71</v>
      </c>
      <c r="D429" t="s">
        <v>130</v>
      </c>
      <c r="E429" s="2">
        <v>2250</v>
      </c>
      <c r="F429" t="s">
        <v>4</v>
      </c>
      <c r="G429" t="s">
        <v>5</v>
      </c>
    </row>
    <row r="430" spans="1:7" x14ac:dyDescent="0.25">
      <c r="A430" t="s">
        <v>191</v>
      </c>
      <c r="B430" t="s">
        <v>7</v>
      </c>
      <c r="C430" t="s">
        <v>29</v>
      </c>
      <c r="D430" t="s">
        <v>42</v>
      </c>
      <c r="E430" s="2">
        <v>2250</v>
      </c>
      <c r="F430" t="s">
        <v>4</v>
      </c>
      <c r="G430" t="s">
        <v>5</v>
      </c>
    </row>
    <row r="431" spans="1:7" x14ac:dyDescent="0.25">
      <c r="A431" t="s">
        <v>191</v>
      </c>
      <c r="B431" t="s">
        <v>7</v>
      </c>
      <c r="C431" t="s">
        <v>43</v>
      </c>
      <c r="D431" t="s">
        <v>46</v>
      </c>
      <c r="E431" s="2">
        <v>2250</v>
      </c>
      <c r="F431" t="s">
        <v>4</v>
      </c>
      <c r="G431" t="s">
        <v>5</v>
      </c>
    </row>
    <row r="432" spans="1:7" x14ac:dyDescent="0.25">
      <c r="A432" t="s">
        <v>191</v>
      </c>
      <c r="B432" t="s">
        <v>7</v>
      </c>
      <c r="C432" t="s">
        <v>47</v>
      </c>
      <c r="D432" t="s">
        <v>31</v>
      </c>
      <c r="E432" s="2">
        <v>378.90625</v>
      </c>
      <c r="F432" t="s">
        <v>4</v>
      </c>
      <c r="G432" t="s">
        <v>5</v>
      </c>
    </row>
    <row r="433" spans="1:7" x14ac:dyDescent="0.25">
      <c r="A433" t="s">
        <v>192</v>
      </c>
      <c r="B433" t="s">
        <v>34</v>
      </c>
      <c r="C433" t="s">
        <v>112</v>
      </c>
      <c r="D433" t="s">
        <v>70</v>
      </c>
      <c r="E433" s="2">
        <v>2388.4615384615299</v>
      </c>
      <c r="F433" t="s">
        <v>4</v>
      </c>
      <c r="G433" t="s">
        <v>5</v>
      </c>
    </row>
    <row r="434" spans="1:7" x14ac:dyDescent="0.25">
      <c r="A434" t="s">
        <v>193</v>
      </c>
      <c r="B434" t="s">
        <v>49</v>
      </c>
      <c r="C434" t="s">
        <v>45</v>
      </c>
      <c r="D434" t="s">
        <v>46</v>
      </c>
      <c r="E434" s="2">
        <v>3692.3076923076901</v>
      </c>
      <c r="F434" t="s">
        <v>4</v>
      </c>
      <c r="G434" t="s">
        <v>5</v>
      </c>
    </row>
    <row r="435" spans="1:7" x14ac:dyDescent="0.25">
      <c r="A435" t="s">
        <v>193</v>
      </c>
      <c r="B435" t="s">
        <v>49</v>
      </c>
      <c r="C435" t="s">
        <v>47</v>
      </c>
      <c r="D435" t="s">
        <v>11</v>
      </c>
      <c r="E435" s="2">
        <v>2500</v>
      </c>
      <c r="F435" t="s">
        <v>4</v>
      </c>
      <c r="G435" t="s">
        <v>5</v>
      </c>
    </row>
    <row r="436" spans="1:7" x14ac:dyDescent="0.25">
      <c r="A436" t="s">
        <v>193</v>
      </c>
      <c r="B436" t="s">
        <v>49</v>
      </c>
      <c r="C436" t="s">
        <v>12</v>
      </c>
      <c r="D436" t="s">
        <v>19</v>
      </c>
      <c r="E436" s="2">
        <v>937.5</v>
      </c>
      <c r="F436" t="s">
        <v>4</v>
      </c>
      <c r="G436" t="s">
        <v>5</v>
      </c>
    </row>
    <row r="437" spans="1:7" x14ac:dyDescent="0.25">
      <c r="A437" t="s">
        <v>193</v>
      </c>
      <c r="B437" t="s">
        <v>49</v>
      </c>
      <c r="C437" t="s">
        <v>20</v>
      </c>
      <c r="D437" t="s">
        <v>24</v>
      </c>
      <c r="E437" s="2">
        <v>1250</v>
      </c>
      <c r="F437" t="s">
        <v>4</v>
      </c>
      <c r="G437" t="s">
        <v>5</v>
      </c>
    </row>
    <row r="438" spans="1:7" x14ac:dyDescent="0.25">
      <c r="A438" t="s">
        <v>193</v>
      </c>
      <c r="B438" t="s">
        <v>49</v>
      </c>
      <c r="C438" t="s">
        <v>30</v>
      </c>
      <c r="D438" t="s">
        <v>31</v>
      </c>
      <c r="E438" s="2">
        <v>1250</v>
      </c>
      <c r="F438" t="s">
        <v>4</v>
      </c>
      <c r="G438" t="s">
        <v>5</v>
      </c>
    </row>
    <row r="439" spans="1:7" x14ac:dyDescent="0.25">
      <c r="A439" t="s">
        <v>194</v>
      </c>
      <c r="B439" t="s">
        <v>7</v>
      </c>
      <c r="C439" t="s">
        <v>120</v>
      </c>
      <c r="D439" t="s">
        <v>42</v>
      </c>
      <c r="E439" s="2">
        <v>1615.38461538461</v>
      </c>
      <c r="F439" t="s">
        <v>4</v>
      </c>
      <c r="G439" t="s">
        <v>5</v>
      </c>
    </row>
    <row r="440" spans="1:7" x14ac:dyDescent="0.25">
      <c r="A440" t="s">
        <v>194</v>
      </c>
      <c r="B440" t="s">
        <v>7</v>
      </c>
      <c r="C440" t="s">
        <v>43</v>
      </c>
      <c r="D440" t="s">
        <v>19</v>
      </c>
      <c r="E440" s="2">
        <v>1615.38461538461</v>
      </c>
      <c r="F440" t="s">
        <v>4</v>
      </c>
      <c r="G440" t="s">
        <v>5</v>
      </c>
    </row>
    <row r="441" spans="1:7" x14ac:dyDescent="0.25">
      <c r="A441" t="s">
        <v>194</v>
      </c>
      <c r="B441" t="s">
        <v>7</v>
      </c>
      <c r="C441" t="s">
        <v>20</v>
      </c>
      <c r="D441" t="s">
        <v>117</v>
      </c>
      <c r="E441" s="2">
        <v>1750</v>
      </c>
      <c r="F441" t="s">
        <v>4</v>
      </c>
      <c r="G441" t="s">
        <v>5</v>
      </c>
    </row>
    <row r="442" spans="1:7" x14ac:dyDescent="0.25">
      <c r="A442" t="s">
        <v>194</v>
      </c>
      <c r="B442" t="s">
        <v>34</v>
      </c>
      <c r="C442" t="s">
        <v>45</v>
      </c>
      <c r="D442" t="s">
        <v>46</v>
      </c>
      <c r="E442" s="2">
        <v>1107.6923076922999</v>
      </c>
      <c r="F442" t="s">
        <v>4</v>
      </c>
      <c r="G442" t="s">
        <v>5</v>
      </c>
    </row>
    <row r="443" spans="1:7" x14ac:dyDescent="0.25">
      <c r="A443" t="s">
        <v>194</v>
      </c>
      <c r="B443" t="s">
        <v>34</v>
      </c>
      <c r="C443" t="s">
        <v>47</v>
      </c>
      <c r="D443" t="s">
        <v>24</v>
      </c>
      <c r="E443" s="2">
        <v>1107.6923076922999</v>
      </c>
      <c r="F443" t="s">
        <v>4</v>
      </c>
      <c r="G443" t="s">
        <v>5</v>
      </c>
    </row>
    <row r="444" spans="1:7" x14ac:dyDescent="0.25">
      <c r="A444" t="s">
        <v>194</v>
      </c>
      <c r="B444" t="s">
        <v>34</v>
      </c>
      <c r="C444" t="s">
        <v>30</v>
      </c>
      <c r="D444" t="s">
        <v>48</v>
      </c>
      <c r="E444" s="2">
        <v>500</v>
      </c>
      <c r="F444" t="s">
        <v>4</v>
      </c>
      <c r="G444" t="s">
        <v>5</v>
      </c>
    </row>
    <row r="445" spans="1:7" x14ac:dyDescent="0.25">
      <c r="A445" t="s">
        <v>195</v>
      </c>
      <c r="B445" t="s">
        <v>25</v>
      </c>
      <c r="C445" t="s">
        <v>170</v>
      </c>
      <c r="D445" t="s">
        <v>125</v>
      </c>
      <c r="E445" s="2">
        <v>1923.0769230769199</v>
      </c>
      <c r="F445" t="s">
        <v>4</v>
      </c>
      <c r="G445" t="s">
        <v>5</v>
      </c>
    </row>
    <row r="446" spans="1:7" x14ac:dyDescent="0.25">
      <c r="A446" t="s">
        <v>195</v>
      </c>
      <c r="B446" t="s">
        <v>25</v>
      </c>
      <c r="C446" t="s">
        <v>115</v>
      </c>
      <c r="D446" t="s">
        <v>17</v>
      </c>
      <c r="E446" s="2">
        <v>769.23076923076906</v>
      </c>
      <c r="F446" t="s">
        <v>4</v>
      </c>
      <c r="G446" t="s">
        <v>5</v>
      </c>
    </row>
    <row r="447" spans="1:7" x14ac:dyDescent="0.25">
      <c r="A447" t="s">
        <v>195</v>
      </c>
      <c r="B447" t="s">
        <v>25</v>
      </c>
      <c r="C447" t="s">
        <v>18</v>
      </c>
      <c r="D447" t="s">
        <v>85</v>
      </c>
      <c r="E447" s="2">
        <v>833.33333333333303</v>
      </c>
      <c r="F447" t="s">
        <v>4</v>
      </c>
      <c r="G447" t="s">
        <v>5</v>
      </c>
    </row>
    <row r="448" spans="1:7" x14ac:dyDescent="0.25">
      <c r="A448" t="s">
        <v>196</v>
      </c>
      <c r="B448" t="s">
        <v>34</v>
      </c>
      <c r="C448" t="s">
        <v>78</v>
      </c>
      <c r="D448" t="s">
        <v>46</v>
      </c>
      <c r="E448" s="2">
        <v>1388.6949999999999</v>
      </c>
      <c r="F448" t="s">
        <v>4</v>
      </c>
      <c r="G448" t="s">
        <v>5</v>
      </c>
    </row>
    <row r="449" spans="1:7" x14ac:dyDescent="0.25">
      <c r="A449" t="s">
        <v>197</v>
      </c>
      <c r="B449" t="s">
        <v>7</v>
      </c>
      <c r="C449" t="s">
        <v>112</v>
      </c>
      <c r="D449" t="s">
        <v>70</v>
      </c>
      <c r="E449" s="2">
        <v>5898.5176923076897</v>
      </c>
      <c r="F449" t="s">
        <v>4</v>
      </c>
      <c r="G449" t="s">
        <v>5</v>
      </c>
    </row>
    <row r="450" spans="1:7" x14ac:dyDescent="0.25">
      <c r="A450" t="s">
        <v>197</v>
      </c>
      <c r="B450" t="s">
        <v>7</v>
      </c>
      <c r="C450" t="s">
        <v>71</v>
      </c>
      <c r="D450" t="s">
        <v>22</v>
      </c>
      <c r="E450" s="2">
        <v>2363.9314285714199</v>
      </c>
      <c r="F450" t="s">
        <v>4</v>
      </c>
      <c r="G450" t="s">
        <v>5</v>
      </c>
    </row>
    <row r="451" spans="1:7" x14ac:dyDescent="0.25">
      <c r="A451" t="s">
        <v>197</v>
      </c>
      <c r="B451" t="s">
        <v>7</v>
      </c>
      <c r="C451" t="s">
        <v>23</v>
      </c>
      <c r="D451" t="s">
        <v>101</v>
      </c>
      <c r="E451" s="2">
        <v>4452.43</v>
      </c>
      <c r="F451" t="s">
        <v>4</v>
      </c>
      <c r="G451" t="s">
        <v>5</v>
      </c>
    </row>
    <row r="452" spans="1:7" x14ac:dyDescent="0.25">
      <c r="A452" t="s">
        <v>198</v>
      </c>
      <c r="B452" t="s">
        <v>7</v>
      </c>
      <c r="C452" t="s">
        <v>45</v>
      </c>
      <c r="D452" t="s">
        <v>46</v>
      </c>
      <c r="E452" s="2">
        <v>6701.1538461538403</v>
      </c>
      <c r="F452" t="s">
        <v>4</v>
      </c>
      <c r="G452" t="s">
        <v>5</v>
      </c>
    </row>
    <row r="453" spans="1:7" x14ac:dyDescent="0.25">
      <c r="A453" t="s">
        <v>198</v>
      </c>
      <c r="B453" t="s">
        <v>7</v>
      </c>
      <c r="C453" t="s">
        <v>47</v>
      </c>
      <c r="D453" t="s">
        <v>24</v>
      </c>
      <c r="E453" s="2">
        <v>6701.1538461538403</v>
      </c>
      <c r="F453" t="s">
        <v>4</v>
      </c>
      <c r="G453" t="s">
        <v>5</v>
      </c>
    </row>
    <row r="454" spans="1:7" x14ac:dyDescent="0.25">
      <c r="A454" t="s">
        <v>199</v>
      </c>
      <c r="B454" t="s">
        <v>7</v>
      </c>
      <c r="C454" t="s">
        <v>51</v>
      </c>
      <c r="D454" t="s">
        <v>52</v>
      </c>
      <c r="E454" s="2">
        <v>576.923076923076</v>
      </c>
      <c r="F454" t="s">
        <v>4</v>
      </c>
      <c r="G454" t="s">
        <v>5</v>
      </c>
    </row>
    <row r="455" spans="1:7" x14ac:dyDescent="0.25">
      <c r="A455" t="s">
        <v>200</v>
      </c>
      <c r="B455" t="s">
        <v>7</v>
      </c>
      <c r="C455" t="s">
        <v>71</v>
      </c>
      <c r="D455" t="s">
        <v>9</v>
      </c>
      <c r="E455" s="2">
        <v>3214.2857142857101</v>
      </c>
      <c r="F455" t="s">
        <v>4</v>
      </c>
      <c r="G455" t="s">
        <v>5</v>
      </c>
    </row>
    <row r="456" spans="1:7" x14ac:dyDescent="0.25">
      <c r="A456" t="s">
        <v>201</v>
      </c>
      <c r="B456" t="s">
        <v>49</v>
      </c>
      <c r="C456" t="s">
        <v>36</v>
      </c>
      <c r="D456" t="s">
        <v>37</v>
      </c>
      <c r="E456" s="2">
        <v>1841.0969230769199</v>
      </c>
      <c r="F456" t="s">
        <v>4</v>
      </c>
      <c r="G456" t="s">
        <v>5</v>
      </c>
    </row>
    <row r="457" spans="1:7" x14ac:dyDescent="0.25">
      <c r="A457" t="s">
        <v>201</v>
      </c>
      <c r="B457" t="s">
        <v>49</v>
      </c>
      <c r="C457" t="s">
        <v>35</v>
      </c>
      <c r="D457" t="s">
        <v>11</v>
      </c>
      <c r="E457" s="2">
        <v>1755.8115384615301</v>
      </c>
      <c r="F457" t="s">
        <v>4</v>
      </c>
      <c r="G457" t="s">
        <v>5</v>
      </c>
    </row>
    <row r="458" spans="1:7" x14ac:dyDescent="0.25">
      <c r="A458" t="s">
        <v>202</v>
      </c>
      <c r="B458" t="s">
        <v>34</v>
      </c>
      <c r="C458" t="s">
        <v>71</v>
      </c>
      <c r="D458" t="s">
        <v>81</v>
      </c>
      <c r="E458" s="2">
        <v>646.15384615384596</v>
      </c>
      <c r="F458" t="s">
        <v>4</v>
      </c>
      <c r="G458" t="s">
        <v>5</v>
      </c>
    </row>
    <row r="459" spans="1:7" x14ac:dyDescent="0.25">
      <c r="A459" t="s">
        <v>202</v>
      </c>
      <c r="B459" t="s">
        <v>34</v>
      </c>
      <c r="C459" t="s">
        <v>82</v>
      </c>
      <c r="D459" t="s">
        <v>31</v>
      </c>
      <c r="E459" s="2">
        <v>700</v>
      </c>
      <c r="F459" t="s">
        <v>4</v>
      </c>
      <c r="G459" t="s">
        <v>5</v>
      </c>
    </row>
    <row r="460" spans="1:7" x14ac:dyDescent="0.25">
      <c r="A460" t="s">
        <v>203</v>
      </c>
      <c r="B460" t="s">
        <v>7</v>
      </c>
      <c r="C460" t="s">
        <v>56</v>
      </c>
      <c r="D460" t="s">
        <v>52</v>
      </c>
      <c r="E460" s="2">
        <v>750</v>
      </c>
      <c r="F460" t="s">
        <v>4</v>
      </c>
      <c r="G460" t="s">
        <v>5</v>
      </c>
    </row>
    <row r="461" spans="1:7" x14ac:dyDescent="0.25">
      <c r="A461" t="s">
        <v>203</v>
      </c>
      <c r="B461" t="s">
        <v>7</v>
      </c>
      <c r="C461" t="s">
        <v>53</v>
      </c>
      <c r="D461" t="s">
        <v>70</v>
      </c>
      <c r="E461" s="2">
        <v>750</v>
      </c>
      <c r="F461" t="s">
        <v>4</v>
      </c>
      <c r="G461" t="s">
        <v>5</v>
      </c>
    </row>
    <row r="462" spans="1:7" x14ac:dyDescent="0.25">
      <c r="A462" t="s">
        <v>203</v>
      </c>
      <c r="B462" t="s">
        <v>7</v>
      </c>
      <c r="C462" t="s">
        <v>71</v>
      </c>
      <c r="D462" t="s">
        <v>130</v>
      </c>
      <c r="E462" s="2">
        <v>675</v>
      </c>
      <c r="F462" t="s">
        <v>4</v>
      </c>
      <c r="G462" t="s">
        <v>5</v>
      </c>
    </row>
    <row r="463" spans="1:7" x14ac:dyDescent="0.25">
      <c r="A463" t="s">
        <v>203</v>
      </c>
      <c r="B463" t="s">
        <v>7</v>
      </c>
      <c r="C463" t="s">
        <v>29</v>
      </c>
      <c r="D463" t="s">
        <v>42</v>
      </c>
      <c r="E463" s="2">
        <v>675</v>
      </c>
      <c r="F463" t="s">
        <v>4</v>
      </c>
      <c r="G463" t="s">
        <v>5</v>
      </c>
    </row>
    <row r="464" spans="1:7" x14ac:dyDescent="0.25">
      <c r="A464" t="s">
        <v>203</v>
      </c>
      <c r="B464" t="s">
        <v>7</v>
      </c>
      <c r="C464" t="s">
        <v>43</v>
      </c>
      <c r="D464" t="s">
        <v>46</v>
      </c>
      <c r="E464" s="2">
        <v>675</v>
      </c>
      <c r="F464" t="s">
        <v>4</v>
      </c>
      <c r="G464" t="s">
        <v>5</v>
      </c>
    </row>
    <row r="465" spans="1:7" x14ac:dyDescent="0.25">
      <c r="A465" t="s">
        <v>203</v>
      </c>
      <c r="B465" t="s">
        <v>7</v>
      </c>
      <c r="C465" t="s">
        <v>47</v>
      </c>
      <c r="D465" t="s">
        <v>81</v>
      </c>
      <c r="E465" s="2">
        <v>675</v>
      </c>
      <c r="F465" t="s">
        <v>4</v>
      </c>
      <c r="G465" t="s">
        <v>5</v>
      </c>
    </row>
    <row r="466" spans="1:7" x14ac:dyDescent="0.25">
      <c r="A466" t="s">
        <v>203</v>
      </c>
      <c r="B466" t="s">
        <v>7</v>
      </c>
      <c r="C466" t="s">
        <v>82</v>
      </c>
      <c r="D466" t="s">
        <v>13</v>
      </c>
      <c r="E466" s="2">
        <v>900</v>
      </c>
      <c r="F466" t="s">
        <v>4</v>
      </c>
      <c r="G466" t="s">
        <v>5</v>
      </c>
    </row>
    <row r="467" spans="1:7" x14ac:dyDescent="0.25">
      <c r="A467" t="s">
        <v>203</v>
      </c>
      <c r="B467" t="s">
        <v>7</v>
      </c>
      <c r="C467" t="s">
        <v>14</v>
      </c>
      <c r="D467" t="s">
        <v>19</v>
      </c>
      <c r="E467" s="2">
        <v>900</v>
      </c>
      <c r="F467" t="s">
        <v>4</v>
      </c>
      <c r="G467" t="s">
        <v>5</v>
      </c>
    </row>
    <row r="468" spans="1:7" x14ac:dyDescent="0.25">
      <c r="A468" t="s">
        <v>203</v>
      </c>
      <c r="B468" t="s">
        <v>7</v>
      </c>
      <c r="C468" t="s">
        <v>20</v>
      </c>
      <c r="D468" t="s">
        <v>24</v>
      </c>
      <c r="E468" s="2">
        <v>900</v>
      </c>
      <c r="F468" t="s">
        <v>4</v>
      </c>
      <c r="G468" t="s">
        <v>5</v>
      </c>
    </row>
    <row r="469" spans="1:7" x14ac:dyDescent="0.25">
      <c r="A469" t="s">
        <v>203</v>
      </c>
      <c r="B469" t="s">
        <v>7</v>
      </c>
      <c r="C469" t="s">
        <v>30</v>
      </c>
      <c r="D469" t="s">
        <v>31</v>
      </c>
      <c r="E469" s="2">
        <v>900</v>
      </c>
      <c r="F469" t="s">
        <v>4</v>
      </c>
      <c r="G469" t="s">
        <v>5</v>
      </c>
    </row>
    <row r="470" spans="1:7" x14ac:dyDescent="0.25">
      <c r="A470" t="s">
        <v>204</v>
      </c>
      <c r="B470" t="s">
        <v>25</v>
      </c>
      <c r="C470" t="s">
        <v>56</v>
      </c>
      <c r="D470" t="s">
        <v>52</v>
      </c>
      <c r="E470" s="2">
        <v>750</v>
      </c>
      <c r="F470" t="s">
        <v>4</v>
      </c>
      <c r="G470" t="s">
        <v>5</v>
      </c>
    </row>
    <row r="471" spans="1:7" x14ac:dyDescent="0.25">
      <c r="A471" t="s">
        <v>204</v>
      </c>
      <c r="B471" t="s">
        <v>25</v>
      </c>
      <c r="C471" t="s">
        <v>53</v>
      </c>
      <c r="D471" t="s">
        <v>70</v>
      </c>
      <c r="E471" s="2">
        <v>750</v>
      </c>
      <c r="F471" t="s">
        <v>4</v>
      </c>
      <c r="G471" t="s">
        <v>5</v>
      </c>
    </row>
    <row r="472" spans="1:7" x14ac:dyDescent="0.25">
      <c r="A472" t="s">
        <v>204</v>
      </c>
      <c r="B472" t="s">
        <v>25</v>
      </c>
      <c r="C472" t="s">
        <v>71</v>
      </c>
      <c r="D472" t="s">
        <v>72</v>
      </c>
      <c r="E472" s="2">
        <v>750</v>
      </c>
      <c r="F472" t="s">
        <v>4</v>
      </c>
      <c r="G472" t="s">
        <v>5</v>
      </c>
    </row>
    <row r="473" spans="1:7" x14ac:dyDescent="0.25">
      <c r="A473" t="s">
        <v>204</v>
      </c>
      <c r="B473" t="s">
        <v>25</v>
      </c>
      <c r="C473" t="s">
        <v>76</v>
      </c>
      <c r="D473" t="s">
        <v>37</v>
      </c>
      <c r="E473" s="2">
        <v>750</v>
      </c>
      <c r="F473" t="s">
        <v>4</v>
      </c>
      <c r="G473" t="s">
        <v>5</v>
      </c>
    </row>
    <row r="474" spans="1:7" x14ac:dyDescent="0.25">
      <c r="A474" t="s">
        <v>204</v>
      </c>
      <c r="B474" t="s">
        <v>25</v>
      </c>
      <c r="C474" t="s">
        <v>35</v>
      </c>
      <c r="D474" t="s">
        <v>130</v>
      </c>
      <c r="E474" s="2">
        <v>750</v>
      </c>
      <c r="F474" t="s">
        <v>4</v>
      </c>
      <c r="G474" t="s">
        <v>5</v>
      </c>
    </row>
    <row r="475" spans="1:7" x14ac:dyDescent="0.25">
      <c r="A475" t="s">
        <v>204</v>
      </c>
      <c r="B475" t="s">
        <v>25</v>
      </c>
      <c r="C475" t="s">
        <v>29</v>
      </c>
      <c r="D475" t="s">
        <v>77</v>
      </c>
      <c r="E475" s="2">
        <v>750</v>
      </c>
      <c r="F475" t="s">
        <v>4</v>
      </c>
      <c r="G475" t="s">
        <v>5</v>
      </c>
    </row>
    <row r="476" spans="1:7" x14ac:dyDescent="0.25">
      <c r="A476" t="s">
        <v>204</v>
      </c>
      <c r="B476" t="s">
        <v>25</v>
      </c>
      <c r="C476" t="s">
        <v>78</v>
      </c>
      <c r="D476" t="s">
        <v>125</v>
      </c>
      <c r="E476" s="2">
        <v>750</v>
      </c>
      <c r="F476" t="s">
        <v>4</v>
      </c>
      <c r="G476" t="s">
        <v>5</v>
      </c>
    </row>
    <row r="477" spans="1:7" x14ac:dyDescent="0.25">
      <c r="A477" t="s">
        <v>205</v>
      </c>
      <c r="B477" t="s">
        <v>1</v>
      </c>
      <c r="C477" t="s">
        <v>51</v>
      </c>
      <c r="D477" t="s">
        <v>52</v>
      </c>
      <c r="E477" s="2">
        <v>403.84615384615302</v>
      </c>
      <c r="F477" t="s">
        <v>4</v>
      </c>
      <c r="G477" t="s">
        <v>5</v>
      </c>
    </row>
    <row r="478" spans="1:7" x14ac:dyDescent="0.25">
      <c r="A478" t="s">
        <v>205</v>
      </c>
      <c r="B478" t="s">
        <v>1</v>
      </c>
      <c r="C478" t="s">
        <v>53</v>
      </c>
      <c r="D478" t="s">
        <v>54</v>
      </c>
      <c r="E478" s="2">
        <v>403.84615384615302</v>
      </c>
      <c r="F478" t="s">
        <v>4</v>
      </c>
      <c r="G478" t="s">
        <v>5</v>
      </c>
    </row>
    <row r="479" spans="1:7" x14ac:dyDescent="0.25">
      <c r="A479" t="s">
        <v>205</v>
      </c>
      <c r="B479" t="s">
        <v>1</v>
      </c>
      <c r="C479" t="s">
        <v>26</v>
      </c>
      <c r="D479" t="s">
        <v>67</v>
      </c>
      <c r="E479" s="2">
        <v>437.5</v>
      </c>
      <c r="F479" t="s">
        <v>4</v>
      </c>
      <c r="G479" t="s">
        <v>5</v>
      </c>
    </row>
    <row r="480" spans="1:7" x14ac:dyDescent="0.25">
      <c r="A480" t="s">
        <v>206</v>
      </c>
      <c r="B480" t="s">
        <v>25</v>
      </c>
      <c r="C480" t="s">
        <v>71</v>
      </c>
      <c r="D480" t="s">
        <v>37</v>
      </c>
      <c r="E480" s="2">
        <v>666.66666666666595</v>
      </c>
      <c r="F480" t="s">
        <v>4</v>
      </c>
      <c r="G480" t="s">
        <v>5</v>
      </c>
    </row>
    <row r="481" spans="1:7" x14ac:dyDescent="0.25">
      <c r="A481" t="s">
        <v>206</v>
      </c>
      <c r="B481" t="s">
        <v>1</v>
      </c>
      <c r="C481" t="s">
        <v>53</v>
      </c>
      <c r="D481" t="s">
        <v>37</v>
      </c>
      <c r="E481" s="2">
        <v>2000</v>
      </c>
      <c r="F481" t="s">
        <v>4</v>
      </c>
      <c r="G481" t="s">
        <v>5</v>
      </c>
    </row>
    <row r="482" spans="1:7" x14ac:dyDescent="0.25">
      <c r="A482" t="s">
        <v>207</v>
      </c>
      <c r="B482" t="s">
        <v>25</v>
      </c>
      <c r="C482" t="s">
        <v>63</v>
      </c>
      <c r="D482" t="s">
        <v>52</v>
      </c>
      <c r="E482" s="2">
        <v>943.94749999999999</v>
      </c>
      <c r="F482" t="s">
        <v>4</v>
      </c>
      <c r="G482" t="s">
        <v>5</v>
      </c>
    </row>
    <row r="483" spans="1:7" x14ac:dyDescent="0.25">
      <c r="A483" t="s">
        <v>207</v>
      </c>
      <c r="B483" t="s">
        <v>25</v>
      </c>
      <c r="C483" t="s">
        <v>53</v>
      </c>
      <c r="D483" t="s">
        <v>37</v>
      </c>
      <c r="E483" s="2">
        <v>990.75250000000005</v>
      </c>
      <c r="F483" t="s">
        <v>4</v>
      </c>
      <c r="G483" t="s">
        <v>5</v>
      </c>
    </row>
    <row r="484" spans="1:7" x14ac:dyDescent="0.25">
      <c r="A484" t="s">
        <v>207</v>
      </c>
      <c r="B484" t="s">
        <v>25</v>
      </c>
      <c r="C484" t="s">
        <v>35</v>
      </c>
      <c r="D484" t="s">
        <v>125</v>
      </c>
      <c r="E484" s="2">
        <v>947.66499999999996</v>
      </c>
      <c r="F484" t="s">
        <v>4</v>
      </c>
      <c r="G484" t="s">
        <v>5</v>
      </c>
    </row>
    <row r="485" spans="1:7" x14ac:dyDescent="0.25">
      <c r="A485" t="s">
        <v>208</v>
      </c>
      <c r="B485" t="s">
        <v>7</v>
      </c>
      <c r="C485" t="s">
        <v>53</v>
      </c>
      <c r="D485" t="s">
        <v>54</v>
      </c>
      <c r="E485" s="2">
        <v>15992.307692307601</v>
      </c>
      <c r="F485" t="s">
        <v>4</v>
      </c>
      <c r="G485" t="s">
        <v>5</v>
      </c>
    </row>
    <row r="486" spans="1:7" x14ac:dyDescent="0.25">
      <c r="A486" t="s">
        <v>208</v>
      </c>
      <c r="B486" t="s">
        <v>7</v>
      </c>
      <c r="C486" t="s">
        <v>26</v>
      </c>
      <c r="D486" t="s">
        <v>67</v>
      </c>
      <c r="E486" s="2">
        <v>12993.75</v>
      </c>
      <c r="F486" t="s">
        <v>4</v>
      </c>
      <c r="G486" t="s">
        <v>5</v>
      </c>
    </row>
    <row r="487" spans="1:7" x14ac:dyDescent="0.25">
      <c r="A487" t="s">
        <v>208</v>
      </c>
      <c r="B487" t="s">
        <v>1</v>
      </c>
      <c r="C487" t="s">
        <v>56</v>
      </c>
      <c r="D487" t="s">
        <v>52</v>
      </c>
      <c r="E487" s="2">
        <v>300</v>
      </c>
      <c r="F487" t="s">
        <v>4</v>
      </c>
      <c r="G487" t="s">
        <v>5</v>
      </c>
    </row>
    <row r="488" spans="1:7" x14ac:dyDescent="0.25">
      <c r="A488" t="s">
        <v>208</v>
      </c>
      <c r="B488" t="s">
        <v>1</v>
      </c>
      <c r="C488" t="s">
        <v>53</v>
      </c>
      <c r="D488" t="s">
        <v>70</v>
      </c>
      <c r="E488" s="2">
        <v>300</v>
      </c>
      <c r="F488" t="s">
        <v>4</v>
      </c>
      <c r="G488" t="s">
        <v>5</v>
      </c>
    </row>
    <row r="489" spans="1:7" x14ac:dyDescent="0.25">
      <c r="A489" t="s">
        <v>208</v>
      </c>
      <c r="B489" t="s">
        <v>1</v>
      </c>
      <c r="C489" t="s">
        <v>71</v>
      </c>
      <c r="D489" t="s">
        <v>72</v>
      </c>
      <c r="E489" s="2">
        <v>300</v>
      </c>
      <c r="F489" t="s">
        <v>4</v>
      </c>
      <c r="G489" t="s">
        <v>5</v>
      </c>
    </row>
    <row r="490" spans="1:7" x14ac:dyDescent="0.25">
      <c r="A490" t="s">
        <v>208</v>
      </c>
      <c r="B490" t="s">
        <v>1</v>
      </c>
      <c r="C490" t="s">
        <v>76</v>
      </c>
      <c r="D490" t="s">
        <v>37</v>
      </c>
      <c r="E490" s="2">
        <v>300</v>
      </c>
      <c r="F490" t="s">
        <v>4</v>
      </c>
      <c r="G490" t="s">
        <v>5</v>
      </c>
    </row>
    <row r="491" spans="1:7" x14ac:dyDescent="0.25">
      <c r="A491" t="s">
        <v>208</v>
      </c>
      <c r="B491" t="s">
        <v>1</v>
      </c>
      <c r="C491" t="s">
        <v>35</v>
      </c>
      <c r="D491" t="s">
        <v>130</v>
      </c>
      <c r="E491" s="2">
        <v>300</v>
      </c>
      <c r="F491" t="s">
        <v>4</v>
      </c>
      <c r="G491" t="s">
        <v>5</v>
      </c>
    </row>
    <row r="492" spans="1:7" x14ac:dyDescent="0.25">
      <c r="A492" t="s">
        <v>208</v>
      </c>
      <c r="B492" t="s">
        <v>1</v>
      </c>
      <c r="C492" t="s">
        <v>29</v>
      </c>
      <c r="D492" t="s">
        <v>77</v>
      </c>
      <c r="E492" s="2">
        <v>300</v>
      </c>
      <c r="F492" t="s">
        <v>4</v>
      </c>
      <c r="G492" t="s">
        <v>5</v>
      </c>
    </row>
    <row r="493" spans="1:7" x14ac:dyDescent="0.25">
      <c r="A493" t="s">
        <v>208</v>
      </c>
      <c r="B493" t="s">
        <v>1</v>
      </c>
      <c r="C493" t="s">
        <v>78</v>
      </c>
      <c r="D493" t="s">
        <v>125</v>
      </c>
      <c r="E493" s="2">
        <v>300</v>
      </c>
      <c r="F493" t="s">
        <v>4</v>
      </c>
      <c r="G493" t="s">
        <v>5</v>
      </c>
    </row>
    <row r="494" spans="1:7" x14ac:dyDescent="0.25">
      <c r="A494" t="s">
        <v>208</v>
      </c>
      <c r="B494" t="s">
        <v>1</v>
      </c>
      <c r="C494" t="s">
        <v>115</v>
      </c>
      <c r="D494" t="s">
        <v>42</v>
      </c>
      <c r="E494" s="2">
        <v>300</v>
      </c>
      <c r="F494" t="s">
        <v>4</v>
      </c>
      <c r="G494" t="s">
        <v>5</v>
      </c>
    </row>
    <row r="495" spans="1:7" x14ac:dyDescent="0.25">
      <c r="A495" t="s">
        <v>208</v>
      </c>
      <c r="B495" t="s">
        <v>1</v>
      </c>
      <c r="C495" t="s">
        <v>43</v>
      </c>
      <c r="D495" t="s">
        <v>90</v>
      </c>
      <c r="E495" s="2">
        <v>300</v>
      </c>
      <c r="F495" t="s">
        <v>4</v>
      </c>
      <c r="G495" t="s">
        <v>5</v>
      </c>
    </row>
    <row r="496" spans="1:7" x14ac:dyDescent="0.25">
      <c r="A496" t="s">
        <v>208</v>
      </c>
      <c r="B496" t="s">
        <v>1</v>
      </c>
      <c r="C496" t="s">
        <v>91</v>
      </c>
      <c r="D496" t="s">
        <v>64</v>
      </c>
      <c r="E496" s="2">
        <v>300</v>
      </c>
      <c r="F496" t="s">
        <v>4</v>
      </c>
      <c r="G496" t="s">
        <v>5</v>
      </c>
    </row>
    <row r="497" spans="1:7" x14ac:dyDescent="0.25">
      <c r="A497" t="s">
        <v>208</v>
      </c>
      <c r="B497" t="s">
        <v>1</v>
      </c>
      <c r="C497" t="s">
        <v>65</v>
      </c>
      <c r="D497" t="s">
        <v>46</v>
      </c>
      <c r="E497" s="2">
        <v>300</v>
      </c>
      <c r="F497" t="s">
        <v>4</v>
      </c>
      <c r="G497" t="s">
        <v>5</v>
      </c>
    </row>
    <row r="498" spans="1:7" x14ac:dyDescent="0.25">
      <c r="A498" t="s">
        <v>208</v>
      </c>
      <c r="B498" t="s">
        <v>1</v>
      </c>
      <c r="C498" t="s">
        <v>47</v>
      </c>
      <c r="D498" t="s">
        <v>8</v>
      </c>
      <c r="E498" s="2">
        <v>300</v>
      </c>
      <c r="F498" t="s">
        <v>4</v>
      </c>
      <c r="G498" t="s">
        <v>5</v>
      </c>
    </row>
    <row r="499" spans="1:7" x14ac:dyDescent="0.25">
      <c r="A499" t="s">
        <v>208</v>
      </c>
      <c r="B499" t="s">
        <v>1</v>
      </c>
      <c r="C499" t="s">
        <v>57</v>
      </c>
      <c r="D499" t="s">
        <v>54</v>
      </c>
      <c r="E499" s="2">
        <v>300</v>
      </c>
      <c r="F499" t="s">
        <v>4</v>
      </c>
      <c r="G499" t="s">
        <v>5</v>
      </c>
    </row>
    <row r="500" spans="1:7" x14ac:dyDescent="0.25">
      <c r="A500" t="s">
        <v>208</v>
      </c>
      <c r="B500" t="s">
        <v>1</v>
      </c>
      <c r="C500" t="s">
        <v>26</v>
      </c>
      <c r="D500" t="s">
        <v>81</v>
      </c>
      <c r="E500" s="2">
        <v>600</v>
      </c>
      <c r="F500" t="s">
        <v>4</v>
      </c>
      <c r="G500" t="s">
        <v>5</v>
      </c>
    </row>
    <row r="501" spans="1:7" x14ac:dyDescent="0.25">
      <c r="A501" t="s">
        <v>208</v>
      </c>
      <c r="B501" t="s">
        <v>1</v>
      </c>
      <c r="C501" t="s">
        <v>82</v>
      </c>
      <c r="D501" t="s">
        <v>9</v>
      </c>
      <c r="E501" s="2">
        <v>600</v>
      </c>
      <c r="F501" t="s">
        <v>4</v>
      </c>
      <c r="G501" t="s">
        <v>5</v>
      </c>
    </row>
    <row r="502" spans="1:7" x14ac:dyDescent="0.25">
      <c r="A502" t="s">
        <v>208</v>
      </c>
      <c r="B502" t="s">
        <v>1</v>
      </c>
      <c r="C502" t="s">
        <v>10</v>
      </c>
      <c r="D502" t="s">
        <v>11</v>
      </c>
      <c r="E502" s="2">
        <v>600</v>
      </c>
      <c r="F502" t="s">
        <v>4</v>
      </c>
      <c r="G502" t="s">
        <v>5</v>
      </c>
    </row>
    <row r="503" spans="1:7" x14ac:dyDescent="0.25">
      <c r="A503" t="s">
        <v>208</v>
      </c>
      <c r="B503" t="s">
        <v>1</v>
      </c>
      <c r="C503" t="s">
        <v>12</v>
      </c>
      <c r="D503" t="s">
        <v>13</v>
      </c>
      <c r="E503" s="2">
        <v>600</v>
      </c>
      <c r="F503" t="s">
        <v>4</v>
      </c>
      <c r="G503" t="s">
        <v>5</v>
      </c>
    </row>
    <row r="504" spans="1:7" x14ac:dyDescent="0.25">
      <c r="A504" t="s">
        <v>208</v>
      </c>
      <c r="B504" t="s">
        <v>1</v>
      </c>
      <c r="C504" t="s">
        <v>14</v>
      </c>
      <c r="D504" t="s">
        <v>15</v>
      </c>
      <c r="E504" s="2">
        <v>600</v>
      </c>
      <c r="F504" t="s">
        <v>4</v>
      </c>
      <c r="G504" t="s">
        <v>5</v>
      </c>
    </row>
    <row r="505" spans="1:7" x14ac:dyDescent="0.25">
      <c r="A505" t="s">
        <v>208</v>
      </c>
      <c r="B505" t="s">
        <v>1</v>
      </c>
      <c r="C505" t="s">
        <v>16</v>
      </c>
      <c r="D505" t="s">
        <v>17</v>
      </c>
      <c r="E505" s="2">
        <v>600</v>
      </c>
      <c r="F505" t="s">
        <v>4</v>
      </c>
      <c r="G505" t="s">
        <v>5</v>
      </c>
    </row>
    <row r="506" spans="1:7" x14ac:dyDescent="0.25">
      <c r="A506" t="s">
        <v>208</v>
      </c>
      <c r="B506" t="s">
        <v>1</v>
      </c>
      <c r="C506" t="s">
        <v>18</v>
      </c>
      <c r="D506" t="s">
        <v>19</v>
      </c>
      <c r="E506" s="2">
        <v>600</v>
      </c>
      <c r="F506" t="s">
        <v>4</v>
      </c>
      <c r="G506" t="s">
        <v>5</v>
      </c>
    </row>
    <row r="507" spans="1:7" x14ac:dyDescent="0.25">
      <c r="A507" t="s">
        <v>208</v>
      </c>
      <c r="B507" t="s">
        <v>1</v>
      </c>
      <c r="C507" t="s">
        <v>20</v>
      </c>
      <c r="D507" t="s">
        <v>21</v>
      </c>
      <c r="E507" s="2">
        <v>600</v>
      </c>
      <c r="F507" t="s">
        <v>4</v>
      </c>
      <c r="G507" t="s">
        <v>5</v>
      </c>
    </row>
    <row r="508" spans="1:7" x14ac:dyDescent="0.25">
      <c r="A508" t="s">
        <v>208</v>
      </c>
      <c r="B508" t="s">
        <v>1</v>
      </c>
      <c r="C508" t="s">
        <v>2</v>
      </c>
      <c r="D508" t="s">
        <v>22</v>
      </c>
      <c r="E508" s="2">
        <v>600</v>
      </c>
      <c r="F508" t="s">
        <v>4</v>
      </c>
      <c r="G508" t="s">
        <v>5</v>
      </c>
    </row>
    <row r="509" spans="1:7" x14ac:dyDescent="0.25">
      <c r="A509" t="s">
        <v>208</v>
      </c>
      <c r="B509" t="s">
        <v>1</v>
      </c>
      <c r="C509" t="s">
        <v>23</v>
      </c>
      <c r="D509" t="s">
        <v>24</v>
      </c>
      <c r="E509" s="2">
        <v>600</v>
      </c>
      <c r="F509" t="s">
        <v>4</v>
      </c>
      <c r="G509" t="s">
        <v>5</v>
      </c>
    </row>
    <row r="510" spans="1:7" x14ac:dyDescent="0.25">
      <c r="A510" t="s">
        <v>208</v>
      </c>
      <c r="B510" t="s">
        <v>1</v>
      </c>
      <c r="C510" t="s">
        <v>30</v>
      </c>
      <c r="D510" t="s">
        <v>58</v>
      </c>
      <c r="E510" s="2">
        <v>600</v>
      </c>
      <c r="F510" t="s">
        <v>4</v>
      </c>
      <c r="G510" t="s">
        <v>5</v>
      </c>
    </row>
    <row r="511" spans="1:7" x14ac:dyDescent="0.25">
      <c r="A511" t="s">
        <v>209</v>
      </c>
      <c r="B511" t="s">
        <v>1</v>
      </c>
      <c r="C511" t="s">
        <v>29</v>
      </c>
      <c r="D511" t="s">
        <v>42</v>
      </c>
      <c r="E511" s="2">
        <v>375</v>
      </c>
      <c r="F511" t="s">
        <v>4</v>
      </c>
      <c r="G511" t="s">
        <v>5</v>
      </c>
    </row>
    <row r="512" spans="1:7" x14ac:dyDescent="0.25">
      <c r="A512" t="s">
        <v>209</v>
      </c>
      <c r="B512" t="s">
        <v>1</v>
      </c>
      <c r="C512" t="s">
        <v>43</v>
      </c>
      <c r="D512" t="s">
        <v>46</v>
      </c>
      <c r="E512" s="2">
        <v>375</v>
      </c>
      <c r="F512" t="s">
        <v>4</v>
      </c>
      <c r="G512" t="s">
        <v>5</v>
      </c>
    </row>
    <row r="513" spans="1:7" x14ac:dyDescent="0.25">
      <c r="A513" t="s">
        <v>209</v>
      </c>
      <c r="B513" t="s">
        <v>1</v>
      </c>
      <c r="C513" t="s">
        <v>47</v>
      </c>
      <c r="D513" t="s">
        <v>81</v>
      </c>
      <c r="E513" s="2">
        <v>375</v>
      </c>
      <c r="F513" t="s">
        <v>4</v>
      </c>
      <c r="G513" t="s">
        <v>5</v>
      </c>
    </row>
    <row r="514" spans="1:7" x14ac:dyDescent="0.25">
      <c r="A514" t="s">
        <v>209</v>
      </c>
      <c r="B514" t="s">
        <v>1</v>
      </c>
      <c r="C514" t="s">
        <v>82</v>
      </c>
      <c r="D514" t="s">
        <v>13</v>
      </c>
      <c r="E514" s="2">
        <v>500</v>
      </c>
      <c r="F514" t="s">
        <v>4</v>
      </c>
      <c r="G514" t="s">
        <v>5</v>
      </c>
    </row>
    <row r="515" spans="1:7" x14ac:dyDescent="0.25">
      <c r="A515" t="s">
        <v>209</v>
      </c>
      <c r="B515" t="s">
        <v>1</v>
      </c>
      <c r="C515" t="s">
        <v>14</v>
      </c>
      <c r="D515" t="s">
        <v>19</v>
      </c>
      <c r="E515" s="2">
        <v>500</v>
      </c>
      <c r="F515" t="s">
        <v>4</v>
      </c>
      <c r="G515" t="s">
        <v>5</v>
      </c>
    </row>
    <row r="516" spans="1:7" x14ac:dyDescent="0.25">
      <c r="A516" t="s">
        <v>209</v>
      </c>
      <c r="B516" t="s">
        <v>1</v>
      </c>
      <c r="C516" t="s">
        <v>20</v>
      </c>
      <c r="D516" t="s">
        <v>24</v>
      </c>
      <c r="E516" s="2">
        <v>500</v>
      </c>
      <c r="F516" t="s">
        <v>4</v>
      </c>
      <c r="G516" t="s">
        <v>5</v>
      </c>
    </row>
    <row r="517" spans="1:7" x14ac:dyDescent="0.25">
      <c r="A517" t="s">
        <v>209</v>
      </c>
      <c r="B517" t="s">
        <v>1</v>
      </c>
      <c r="C517" t="s">
        <v>30</v>
      </c>
      <c r="D517" t="s">
        <v>31</v>
      </c>
      <c r="E517" s="2">
        <v>500</v>
      </c>
      <c r="F517" t="s">
        <v>4</v>
      </c>
      <c r="G517" t="s">
        <v>5</v>
      </c>
    </row>
    <row r="518" spans="1:7" x14ac:dyDescent="0.25">
      <c r="A518" t="s">
        <v>210</v>
      </c>
      <c r="B518" t="s">
        <v>7</v>
      </c>
      <c r="C518" t="s">
        <v>45</v>
      </c>
      <c r="D518" t="s">
        <v>46</v>
      </c>
      <c r="E518" s="2">
        <v>392.30769230769198</v>
      </c>
      <c r="F518" t="s">
        <v>4</v>
      </c>
      <c r="G518" t="s">
        <v>5</v>
      </c>
    </row>
    <row r="519" spans="1:7" x14ac:dyDescent="0.25">
      <c r="A519" t="s">
        <v>210</v>
      </c>
      <c r="B519" t="s">
        <v>7</v>
      </c>
      <c r="C519" t="s">
        <v>47</v>
      </c>
      <c r="D519" t="s">
        <v>24</v>
      </c>
      <c r="E519" s="2">
        <v>392.30769230769198</v>
      </c>
      <c r="F519" t="s">
        <v>4</v>
      </c>
      <c r="G519" t="s">
        <v>5</v>
      </c>
    </row>
    <row r="520" spans="1:7" x14ac:dyDescent="0.25">
      <c r="A520" t="s">
        <v>210</v>
      </c>
      <c r="B520" t="s">
        <v>7</v>
      </c>
      <c r="C520" t="s">
        <v>30</v>
      </c>
      <c r="D520" t="s">
        <v>48</v>
      </c>
      <c r="E520" s="2">
        <v>425</v>
      </c>
      <c r="F520" t="s">
        <v>4</v>
      </c>
      <c r="G520" t="s">
        <v>5</v>
      </c>
    </row>
    <row r="521" spans="1:7" x14ac:dyDescent="0.25">
      <c r="A521" t="s">
        <v>211</v>
      </c>
      <c r="B521" t="s">
        <v>25</v>
      </c>
      <c r="C521" t="s">
        <v>45</v>
      </c>
      <c r="D521" t="s">
        <v>46</v>
      </c>
      <c r="E521" s="2">
        <v>2884.6153846153802</v>
      </c>
      <c r="F521" t="s">
        <v>4</v>
      </c>
      <c r="G521" t="s">
        <v>5</v>
      </c>
    </row>
    <row r="522" spans="1:7" x14ac:dyDescent="0.25">
      <c r="A522" t="s">
        <v>211</v>
      </c>
      <c r="B522" t="s">
        <v>25</v>
      </c>
      <c r="C522" t="s">
        <v>47</v>
      </c>
      <c r="D522" t="s">
        <v>15</v>
      </c>
      <c r="E522" s="2">
        <v>10937.5</v>
      </c>
      <c r="F522" t="s">
        <v>4</v>
      </c>
      <c r="G522" t="s">
        <v>5</v>
      </c>
    </row>
    <row r="523" spans="1:7" x14ac:dyDescent="0.25">
      <c r="A523" t="s">
        <v>211</v>
      </c>
      <c r="B523" t="s">
        <v>25</v>
      </c>
      <c r="C523" t="s">
        <v>16</v>
      </c>
      <c r="D523" t="s">
        <v>24</v>
      </c>
      <c r="E523" s="2">
        <v>7500</v>
      </c>
      <c r="F523" t="s">
        <v>4</v>
      </c>
      <c r="G523" t="s">
        <v>5</v>
      </c>
    </row>
    <row r="524" spans="1:7" x14ac:dyDescent="0.25">
      <c r="A524" t="s">
        <v>211</v>
      </c>
      <c r="B524" t="s">
        <v>49</v>
      </c>
      <c r="C524" t="s">
        <v>45</v>
      </c>
      <c r="D524" t="s">
        <v>46</v>
      </c>
      <c r="E524" s="2">
        <v>2307.6923076922999</v>
      </c>
      <c r="F524" t="s">
        <v>4</v>
      </c>
      <c r="G524" t="s">
        <v>5</v>
      </c>
    </row>
    <row r="525" spans="1:7" x14ac:dyDescent="0.25">
      <c r="A525" t="s">
        <v>211</v>
      </c>
      <c r="B525" t="s">
        <v>49</v>
      </c>
      <c r="C525" t="s">
        <v>47</v>
      </c>
      <c r="D525" t="s">
        <v>24</v>
      </c>
      <c r="E525" s="2">
        <v>2307.6923076922999</v>
      </c>
      <c r="F525" t="s">
        <v>4</v>
      </c>
      <c r="G525" t="s">
        <v>5</v>
      </c>
    </row>
    <row r="526" spans="1:7" x14ac:dyDescent="0.25">
      <c r="A526" t="s">
        <v>212</v>
      </c>
      <c r="B526" t="s">
        <v>7</v>
      </c>
      <c r="C526" t="s">
        <v>36</v>
      </c>
      <c r="D526" t="s">
        <v>37</v>
      </c>
      <c r="E526" s="2">
        <v>4615.3846153846098</v>
      </c>
      <c r="F526" t="s">
        <v>4</v>
      </c>
      <c r="G526" t="s">
        <v>5</v>
      </c>
    </row>
    <row r="527" spans="1:7" x14ac:dyDescent="0.25">
      <c r="A527" t="s">
        <v>212</v>
      </c>
      <c r="B527" t="s">
        <v>7</v>
      </c>
      <c r="C527" t="s">
        <v>35</v>
      </c>
      <c r="D527" t="s">
        <v>11</v>
      </c>
      <c r="E527" s="2">
        <v>4615.3846153846098</v>
      </c>
      <c r="F527" t="s">
        <v>4</v>
      </c>
      <c r="G527" t="s">
        <v>5</v>
      </c>
    </row>
    <row r="528" spans="1:7" x14ac:dyDescent="0.25">
      <c r="A528" t="s">
        <v>212</v>
      </c>
      <c r="B528" t="s">
        <v>7</v>
      </c>
      <c r="C528" t="s">
        <v>12</v>
      </c>
      <c r="D528" t="s">
        <v>38</v>
      </c>
      <c r="E528" s="2">
        <v>5000</v>
      </c>
      <c r="F528" t="s">
        <v>4</v>
      </c>
      <c r="G528" t="s">
        <v>5</v>
      </c>
    </row>
    <row r="529" spans="1:7" x14ac:dyDescent="0.25">
      <c r="A529" t="s">
        <v>213</v>
      </c>
      <c r="B529" t="s">
        <v>7</v>
      </c>
      <c r="C529" t="s">
        <v>78</v>
      </c>
      <c r="D529" t="s">
        <v>15</v>
      </c>
      <c r="E529" s="2">
        <v>1923.0769230769199</v>
      </c>
      <c r="F529" t="s">
        <v>4</v>
      </c>
      <c r="G529" t="s">
        <v>5</v>
      </c>
    </row>
    <row r="530" spans="1:7" x14ac:dyDescent="0.25">
      <c r="A530" t="s">
        <v>214</v>
      </c>
      <c r="B530" t="s">
        <v>25</v>
      </c>
      <c r="C530" t="s">
        <v>63</v>
      </c>
      <c r="D530" t="s">
        <v>52</v>
      </c>
      <c r="E530" s="2">
        <v>1193.3399999999999</v>
      </c>
      <c r="F530" t="s">
        <v>4</v>
      </c>
      <c r="G530" t="s">
        <v>5</v>
      </c>
    </row>
    <row r="531" spans="1:7" x14ac:dyDescent="0.25">
      <c r="A531" t="s">
        <v>215</v>
      </c>
      <c r="B531" t="s">
        <v>49</v>
      </c>
      <c r="C531" t="s">
        <v>2</v>
      </c>
      <c r="D531" t="s">
        <v>58</v>
      </c>
      <c r="E531" s="2">
        <v>2500</v>
      </c>
      <c r="F531" t="s">
        <v>4</v>
      </c>
      <c r="G531" t="s">
        <v>5</v>
      </c>
    </row>
    <row r="532" spans="1:7" x14ac:dyDescent="0.25">
      <c r="A532" t="s">
        <v>216</v>
      </c>
      <c r="B532" t="s">
        <v>25</v>
      </c>
      <c r="C532" t="s">
        <v>91</v>
      </c>
      <c r="D532" t="s">
        <v>8</v>
      </c>
      <c r="E532" s="2">
        <v>388.57499999999999</v>
      </c>
      <c r="F532" t="s">
        <v>4</v>
      </c>
      <c r="G532" t="s">
        <v>5</v>
      </c>
    </row>
    <row r="533" spans="1:7" x14ac:dyDescent="0.25">
      <c r="A533" t="s">
        <v>216</v>
      </c>
      <c r="B533" t="s">
        <v>25</v>
      </c>
      <c r="C533" t="s">
        <v>57</v>
      </c>
      <c r="D533" t="s">
        <v>9</v>
      </c>
      <c r="E533" s="2">
        <v>376.53750000000002</v>
      </c>
      <c r="F533" t="s">
        <v>4</v>
      </c>
      <c r="G533" t="s">
        <v>5</v>
      </c>
    </row>
    <row r="534" spans="1:7" x14ac:dyDescent="0.25">
      <c r="A534" t="s">
        <v>216</v>
      </c>
      <c r="B534" t="s">
        <v>25</v>
      </c>
      <c r="C534" t="s">
        <v>10</v>
      </c>
      <c r="D534" t="s">
        <v>15</v>
      </c>
      <c r="E534" s="2">
        <v>2018.08666666666</v>
      </c>
      <c r="F534" t="s">
        <v>4</v>
      </c>
      <c r="G534" t="s">
        <v>5</v>
      </c>
    </row>
    <row r="535" spans="1:7" x14ac:dyDescent="0.25">
      <c r="A535" t="s">
        <v>216</v>
      </c>
      <c r="B535" t="s">
        <v>25</v>
      </c>
      <c r="C535" t="s">
        <v>20</v>
      </c>
      <c r="D535" t="s">
        <v>58</v>
      </c>
      <c r="E535" s="2">
        <v>362.8125</v>
      </c>
      <c r="F535" t="s">
        <v>4</v>
      </c>
      <c r="G535" t="s">
        <v>5</v>
      </c>
    </row>
    <row r="536" spans="1:7" x14ac:dyDescent="0.25">
      <c r="A536" t="s">
        <v>216</v>
      </c>
      <c r="B536" t="s">
        <v>34</v>
      </c>
      <c r="C536" t="s">
        <v>217</v>
      </c>
      <c r="D536" t="s">
        <v>90</v>
      </c>
      <c r="E536" s="2">
        <v>504.52333333333303</v>
      </c>
      <c r="F536" t="s">
        <v>4</v>
      </c>
      <c r="G536" t="s">
        <v>5</v>
      </c>
    </row>
    <row r="537" spans="1:7" x14ac:dyDescent="0.25">
      <c r="A537" t="s">
        <v>218</v>
      </c>
      <c r="B537" t="s">
        <v>25</v>
      </c>
      <c r="C537" t="s">
        <v>10</v>
      </c>
      <c r="D537" t="s">
        <v>15</v>
      </c>
      <c r="E537" s="2">
        <v>2500</v>
      </c>
      <c r="F537" t="s">
        <v>4</v>
      </c>
      <c r="G537" t="s">
        <v>5</v>
      </c>
    </row>
    <row r="538" spans="1:7" x14ac:dyDescent="0.25">
      <c r="A538" t="s">
        <v>218</v>
      </c>
      <c r="B538" t="s">
        <v>25</v>
      </c>
      <c r="C538" t="s">
        <v>16</v>
      </c>
      <c r="D538" t="s">
        <v>21</v>
      </c>
      <c r="E538" s="2">
        <v>2500</v>
      </c>
      <c r="F538" t="s">
        <v>4</v>
      </c>
      <c r="G538" t="s">
        <v>5</v>
      </c>
    </row>
    <row r="539" spans="1:7" x14ac:dyDescent="0.25">
      <c r="A539" t="s">
        <v>218</v>
      </c>
      <c r="B539" t="s">
        <v>25</v>
      </c>
      <c r="C539" t="s">
        <v>2</v>
      </c>
      <c r="D539" t="s">
        <v>58</v>
      </c>
      <c r="E539" s="2">
        <v>2500</v>
      </c>
      <c r="F539" t="s">
        <v>4</v>
      </c>
      <c r="G539" t="s">
        <v>5</v>
      </c>
    </row>
    <row r="540" spans="1:7" x14ac:dyDescent="0.25">
      <c r="A540" t="s">
        <v>219</v>
      </c>
      <c r="B540" t="s">
        <v>25</v>
      </c>
      <c r="C540" t="s">
        <v>51</v>
      </c>
      <c r="D540" t="s">
        <v>52</v>
      </c>
      <c r="E540" s="2">
        <v>3846.1538461538398</v>
      </c>
      <c r="F540" t="s">
        <v>4</v>
      </c>
      <c r="G540" t="s">
        <v>5</v>
      </c>
    </row>
    <row r="541" spans="1:7" x14ac:dyDescent="0.25">
      <c r="A541" t="s">
        <v>219</v>
      </c>
      <c r="B541" t="s">
        <v>25</v>
      </c>
      <c r="C541" t="s">
        <v>53</v>
      </c>
      <c r="D541" t="s">
        <v>54</v>
      </c>
      <c r="E541" s="2">
        <v>4230.7692307692296</v>
      </c>
      <c r="F541" t="s">
        <v>4</v>
      </c>
      <c r="G541" t="s">
        <v>5</v>
      </c>
    </row>
    <row r="542" spans="1:7" x14ac:dyDescent="0.25">
      <c r="A542" t="s">
        <v>220</v>
      </c>
      <c r="B542" t="s">
        <v>25</v>
      </c>
      <c r="C542" t="s">
        <v>16</v>
      </c>
      <c r="D542" t="s">
        <v>31</v>
      </c>
      <c r="E542" s="2">
        <v>277.32499999999999</v>
      </c>
      <c r="F542" t="s">
        <v>4</v>
      </c>
      <c r="G542" t="s">
        <v>5</v>
      </c>
    </row>
    <row r="543" spans="1:7" x14ac:dyDescent="0.25">
      <c r="A543" t="s">
        <v>220</v>
      </c>
      <c r="B543" t="s">
        <v>1</v>
      </c>
      <c r="C543" t="s">
        <v>71</v>
      </c>
      <c r="D543" t="s">
        <v>130</v>
      </c>
      <c r="E543" s="2">
        <v>1867.0650000000001</v>
      </c>
      <c r="F543" t="s">
        <v>4</v>
      </c>
      <c r="G543" t="s">
        <v>5</v>
      </c>
    </row>
    <row r="544" spans="1:7" x14ac:dyDescent="0.25">
      <c r="A544" t="s">
        <v>220</v>
      </c>
      <c r="B544" t="s">
        <v>1</v>
      </c>
      <c r="C544" t="s">
        <v>29</v>
      </c>
      <c r="D544" t="s">
        <v>42</v>
      </c>
      <c r="E544" s="2">
        <v>1799.0550000000001</v>
      </c>
      <c r="F544" t="s">
        <v>4</v>
      </c>
      <c r="G544" t="s">
        <v>5</v>
      </c>
    </row>
    <row r="545" spans="1:7" x14ac:dyDescent="0.25">
      <c r="A545" t="s">
        <v>220</v>
      </c>
      <c r="B545" t="s">
        <v>1</v>
      </c>
      <c r="C545" t="s">
        <v>43</v>
      </c>
      <c r="D545" t="s">
        <v>46</v>
      </c>
      <c r="E545" s="2">
        <v>1765.4725000000001</v>
      </c>
      <c r="F545" t="s">
        <v>4</v>
      </c>
      <c r="G545" t="s">
        <v>5</v>
      </c>
    </row>
    <row r="546" spans="1:7" x14ac:dyDescent="0.25">
      <c r="A546" t="s">
        <v>220</v>
      </c>
      <c r="B546" t="s">
        <v>1</v>
      </c>
      <c r="C546" t="s">
        <v>47</v>
      </c>
      <c r="D546" t="s">
        <v>81</v>
      </c>
      <c r="E546" s="2">
        <v>1906.7</v>
      </c>
      <c r="F546" t="s">
        <v>4</v>
      </c>
      <c r="G546" t="s">
        <v>5</v>
      </c>
    </row>
    <row r="547" spans="1:7" x14ac:dyDescent="0.25">
      <c r="A547" t="s">
        <v>220</v>
      </c>
      <c r="B547" t="s">
        <v>1</v>
      </c>
      <c r="C547" t="s">
        <v>82</v>
      </c>
      <c r="D547" t="s">
        <v>13</v>
      </c>
      <c r="E547" s="2">
        <v>1918.28666666666</v>
      </c>
      <c r="F547" t="s">
        <v>4</v>
      </c>
      <c r="G547" t="s">
        <v>5</v>
      </c>
    </row>
    <row r="548" spans="1:7" x14ac:dyDescent="0.25">
      <c r="A548" t="s">
        <v>220</v>
      </c>
      <c r="B548" t="s">
        <v>1</v>
      </c>
      <c r="C548" t="s">
        <v>14</v>
      </c>
      <c r="D548" t="s">
        <v>19</v>
      </c>
      <c r="E548" s="2">
        <v>1898.7466666666601</v>
      </c>
      <c r="F548" t="s">
        <v>4</v>
      </c>
      <c r="G548" t="s">
        <v>5</v>
      </c>
    </row>
    <row r="549" spans="1:7" x14ac:dyDescent="0.25">
      <c r="A549" t="s">
        <v>220</v>
      </c>
      <c r="B549" t="s">
        <v>1</v>
      </c>
      <c r="C549" t="s">
        <v>20</v>
      </c>
      <c r="D549" t="s">
        <v>24</v>
      </c>
      <c r="E549" s="2">
        <v>1984.3433333333301</v>
      </c>
      <c r="F549" t="s">
        <v>4</v>
      </c>
      <c r="G549" t="s">
        <v>5</v>
      </c>
    </row>
    <row r="550" spans="1:7" x14ac:dyDescent="0.25">
      <c r="A550" t="s">
        <v>220</v>
      </c>
      <c r="B550" t="s">
        <v>1</v>
      </c>
      <c r="C550" t="s">
        <v>30</v>
      </c>
      <c r="D550" t="s">
        <v>31</v>
      </c>
      <c r="E550" s="2">
        <v>2096.2933333333299</v>
      </c>
      <c r="F550" t="s">
        <v>4</v>
      </c>
      <c r="G550" t="s">
        <v>5</v>
      </c>
    </row>
    <row r="551" spans="1:7" x14ac:dyDescent="0.25">
      <c r="A551" t="s">
        <v>221</v>
      </c>
      <c r="B551" t="s">
        <v>25</v>
      </c>
      <c r="C551" t="s">
        <v>63</v>
      </c>
      <c r="D551" t="s">
        <v>64</v>
      </c>
      <c r="E551" s="2">
        <v>2769.23076923076</v>
      </c>
      <c r="F551" t="s">
        <v>4</v>
      </c>
      <c r="G551" t="s">
        <v>5</v>
      </c>
    </row>
    <row r="552" spans="1:7" x14ac:dyDescent="0.25">
      <c r="A552" t="s">
        <v>222</v>
      </c>
      <c r="B552" t="s">
        <v>7</v>
      </c>
      <c r="C552" t="s">
        <v>56</v>
      </c>
      <c r="D552" t="s">
        <v>52</v>
      </c>
      <c r="E552" s="2">
        <v>875</v>
      </c>
      <c r="F552" t="s">
        <v>4</v>
      </c>
      <c r="G552" t="s">
        <v>5</v>
      </c>
    </row>
    <row r="553" spans="1:7" x14ac:dyDescent="0.25">
      <c r="A553" t="s">
        <v>222</v>
      </c>
      <c r="B553" t="s">
        <v>7</v>
      </c>
      <c r="C553" t="s">
        <v>53</v>
      </c>
      <c r="D553" t="s">
        <v>70</v>
      </c>
      <c r="E553" s="2">
        <v>875</v>
      </c>
      <c r="F553" t="s">
        <v>4</v>
      </c>
      <c r="G553" t="s">
        <v>5</v>
      </c>
    </row>
    <row r="554" spans="1:7" x14ac:dyDescent="0.25">
      <c r="A554" t="s">
        <v>222</v>
      </c>
      <c r="B554" t="s">
        <v>7</v>
      </c>
      <c r="C554" t="s">
        <v>71</v>
      </c>
      <c r="D554" t="s">
        <v>72</v>
      </c>
      <c r="E554" s="2">
        <v>875</v>
      </c>
      <c r="F554" t="s">
        <v>4</v>
      </c>
      <c r="G554" t="s">
        <v>5</v>
      </c>
    </row>
    <row r="555" spans="1:7" x14ac:dyDescent="0.25">
      <c r="A555" t="s">
        <v>222</v>
      </c>
      <c r="B555" t="s">
        <v>7</v>
      </c>
      <c r="C555" t="s">
        <v>76</v>
      </c>
      <c r="D555" t="s">
        <v>37</v>
      </c>
      <c r="E555" s="2">
        <v>875</v>
      </c>
      <c r="F555" t="s">
        <v>4</v>
      </c>
      <c r="G555" t="s">
        <v>5</v>
      </c>
    </row>
    <row r="556" spans="1:7" x14ac:dyDescent="0.25">
      <c r="A556" t="s">
        <v>222</v>
      </c>
      <c r="B556" t="s">
        <v>7</v>
      </c>
      <c r="C556" t="s">
        <v>35</v>
      </c>
      <c r="D556" t="s">
        <v>130</v>
      </c>
      <c r="E556" s="2">
        <v>875</v>
      </c>
      <c r="F556" t="s">
        <v>4</v>
      </c>
      <c r="G556" t="s">
        <v>5</v>
      </c>
    </row>
    <row r="557" spans="1:7" x14ac:dyDescent="0.25">
      <c r="A557" t="s">
        <v>222</v>
      </c>
      <c r="B557" t="s">
        <v>7</v>
      </c>
      <c r="C557" t="s">
        <v>29</v>
      </c>
      <c r="D557" t="s">
        <v>77</v>
      </c>
      <c r="E557" s="2">
        <v>875</v>
      </c>
      <c r="F557" t="s">
        <v>4</v>
      </c>
      <c r="G557" t="s">
        <v>5</v>
      </c>
    </row>
    <row r="558" spans="1:7" x14ac:dyDescent="0.25">
      <c r="A558" t="s">
        <v>222</v>
      </c>
      <c r="B558" t="s">
        <v>7</v>
      </c>
      <c r="C558" t="s">
        <v>78</v>
      </c>
      <c r="D558" t="s">
        <v>125</v>
      </c>
      <c r="E558" s="2">
        <v>875</v>
      </c>
      <c r="F558" t="s">
        <v>4</v>
      </c>
      <c r="G558" t="s">
        <v>5</v>
      </c>
    </row>
    <row r="559" spans="1:7" x14ac:dyDescent="0.25">
      <c r="A559" t="s">
        <v>222</v>
      </c>
      <c r="B559" t="s">
        <v>7</v>
      </c>
      <c r="C559" t="s">
        <v>115</v>
      </c>
      <c r="D559" t="s">
        <v>42</v>
      </c>
      <c r="E559" s="2">
        <v>875</v>
      </c>
      <c r="F559" t="s">
        <v>4</v>
      </c>
      <c r="G559" t="s">
        <v>5</v>
      </c>
    </row>
    <row r="560" spans="1:7" x14ac:dyDescent="0.25">
      <c r="A560" t="s">
        <v>222</v>
      </c>
      <c r="B560" t="s">
        <v>7</v>
      </c>
      <c r="C560" t="s">
        <v>43</v>
      </c>
      <c r="D560" t="s">
        <v>90</v>
      </c>
      <c r="E560" s="2">
        <v>875</v>
      </c>
      <c r="F560" t="s">
        <v>4</v>
      </c>
      <c r="G560" t="s">
        <v>5</v>
      </c>
    </row>
    <row r="561" spans="1:7" x14ac:dyDescent="0.25">
      <c r="A561" t="s">
        <v>222</v>
      </c>
      <c r="B561" t="s">
        <v>7</v>
      </c>
      <c r="C561" t="s">
        <v>91</v>
      </c>
      <c r="D561" t="s">
        <v>64</v>
      </c>
      <c r="E561" s="2">
        <v>875</v>
      </c>
      <c r="F561" t="s">
        <v>4</v>
      </c>
      <c r="G561" t="s">
        <v>5</v>
      </c>
    </row>
    <row r="562" spans="1:7" x14ac:dyDescent="0.25">
      <c r="A562" t="s">
        <v>222</v>
      </c>
      <c r="B562" t="s">
        <v>7</v>
      </c>
      <c r="C562" t="s">
        <v>65</v>
      </c>
      <c r="D562" t="s">
        <v>46</v>
      </c>
      <c r="E562" s="2">
        <v>875</v>
      </c>
      <c r="F562" t="s">
        <v>4</v>
      </c>
      <c r="G562" t="s">
        <v>5</v>
      </c>
    </row>
    <row r="563" spans="1:7" x14ac:dyDescent="0.25">
      <c r="A563" t="s">
        <v>222</v>
      </c>
      <c r="B563" t="s">
        <v>7</v>
      </c>
      <c r="C563" t="s">
        <v>47</v>
      </c>
      <c r="D563" t="s">
        <v>8</v>
      </c>
      <c r="E563" s="2">
        <v>875</v>
      </c>
      <c r="F563" t="s">
        <v>4</v>
      </c>
      <c r="G563" t="s">
        <v>5</v>
      </c>
    </row>
    <row r="564" spans="1:7" x14ac:dyDescent="0.25">
      <c r="A564" t="s">
        <v>222</v>
      </c>
      <c r="B564" t="s">
        <v>7</v>
      </c>
      <c r="C564" t="s">
        <v>57</v>
      </c>
      <c r="D564" t="s">
        <v>54</v>
      </c>
      <c r="E564" s="2">
        <v>875</v>
      </c>
      <c r="F564" t="s">
        <v>4</v>
      </c>
      <c r="G564" t="s">
        <v>5</v>
      </c>
    </row>
    <row r="565" spans="1:7" x14ac:dyDescent="0.25">
      <c r="A565" t="s">
        <v>222</v>
      </c>
      <c r="B565" t="s">
        <v>7</v>
      </c>
      <c r="C565" t="s">
        <v>26</v>
      </c>
      <c r="D565" t="s">
        <v>81</v>
      </c>
      <c r="E565" s="2">
        <v>1750</v>
      </c>
      <c r="F565" t="s">
        <v>4</v>
      </c>
      <c r="G565" t="s">
        <v>5</v>
      </c>
    </row>
    <row r="566" spans="1:7" x14ac:dyDescent="0.25">
      <c r="A566" t="s">
        <v>222</v>
      </c>
      <c r="B566" t="s">
        <v>7</v>
      </c>
      <c r="C566" t="s">
        <v>82</v>
      </c>
      <c r="D566" t="s">
        <v>9</v>
      </c>
      <c r="E566" s="2">
        <v>1750</v>
      </c>
      <c r="F566" t="s">
        <v>4</v>
      </c>
      <c r="G566" t="s">
        <v>5</v>
      </c>
    </row>
    <row r="567" spans="1:7" x14ac:dyDescent="0.25">
      <c r="A567" t="s">
        <v>222</v>
      </c>
      <c r="B567" t="s">
        <v>7</v>
      </c>
      <c r="C567" t="s">
        <v>10</v>
      </c>
      <c r="D567" t="s">
        <v>11</v>
      </c>
      <c r="E567" s="2">
        <v>1750</v>
      </c>
      <c r="F567" t="s">
        <v>4</v>
      </c>
      <c r="G567" t="s">
        <v>5</v>
      </c>
    </row>
    <row r="568" spans="1:7" x14ac:dyDescent="0.25">
      <c r="A568" t="s">
        <v>222</v>
      </c>
      <c r="B568" t="s">
        <v>7</v>
      </c>
      <c r="C568" t="s">
        <v>12</v>
      </c>
      <c r="D568" t="s">
        <v>13</v>
      </c>
      <c r="E568" s="2">
        <v>1750</v>
      </c>
      <c r="F568" t="s">
        <v>4</v>
      </c>
      <c r="G568" t="s">
        <v>5</v>
      </c>
    </row>
    <row r="569" spans="1:7" x14ac:dyDescent="0.25">
      <c r="A569" t="s">
        <v>222</v>
      </c>
      <c r="B569" t="s">
        <v>7</v>
      </c>
      <c r="C569" t="s">
        <v>14</v>
      </c>
      <c r="D569" t="s">
        <v>15</v>
      </c>
      <c r="E569" s="2">
        <v>1750</v>
      </c>
      <c r="F569" t="s">
        <v>4</v>
      </c>
      <c r="G569" t="s">
        <v>5</v>
      </c>
    </row>
    <row r="570" spans="1:7" x14ac:dyDescent="0.25">
      <c r="A570" s="1" t="s">
        <v>223</v>
      </c>
      <c r="B570" t="s">
        <v>7</v>
      </c>
      <c r="C570" t="s">
        <v>16</v>
      </c>
      <c r="D570" t="s">
        <v>17</v>
      </c>
      <c r="E570" s="2">
        <v>1750</v>
      </c>
      <c r="F570" t="s">
        <v>4</v>
      </c>
      <c r="G570" t="s">
        <v>5</v>
      </c>
    </row>
    <row r="571" spans="1:7" x14ac:dyDescent="0.25">
      <c r="A571" t="s">
        <v>222</v>
      </c>
      <c r="B571" t="s">
        <v>7</v>
      </c>
      <c r="C571" t="s">
        <v>18</v>
      </c>
      <c r="D571" t="s">
        <v>19</v>
      </c>
      <c r="E571" s="2">
        <v>1750</v>
      </c>
      <c r="F571" t="s">
        <v>4</v>
      </c>
      <c r="G571" t="s">
        <v>5</v>
      </c>
    </row>
    <row r="572" spans="1:7" x14ac:dyDescent="0.25">
      <c r="A572" t="s">
        <v>222</v>
      </c>
      <c r="B572" t="s">
        <v>7</v>
      </c>
      <c r="C572" t="s">
        <v>20</v>
      </c>
      <c r="D572" t="s">
        <v>21</v>
      </c>
      <c r="E572" s="2">
        <v>1750</v>
      </c>
      <c r="F572" t="s">
        <v>4</v>
      </c>
      <c r="G572" t="s">
        <v>5</v>
      </c>
    </row>
    <row r="573" spans="1:7" x14ac:dyDescent="0.25">
      <c r="A573" t="s">
        <v>222</v>
      </c>
      <c r="B573" t="s">
        <v>7</v>
      </c>
      <c r="C573" t="s">
        <v>2</v>
      </c>
      <c r="D573" t="s">
        <v>22</v>
      </c>
      <c r="E573" s="2">
        <v>1750</v>
      </c>
      <c r="F573" t="s">
        <v>4</v>
      </c>
      <c r="G573" t="s">
        <v>5</v>
      </c>
    </row>
    <row r="574" spans="1:7" x14ac:dyDescent="0.25">
      <c r="A574" t="s">
        <v>222</v>
      </c>
      <c r="B574" t="s">
        <v>7</v>
      </c>
      <c r="C574" t="s">
        <v>23</v>
      </c>
      <c r="D574" t="s">
        <v>24</v>
      </c>
      <c r="E574" s="2">
        <v>1750</v>
      </c>
      <c r="F574" t="s">
        <v>4</v>
      </c>
      <c r="G574" t="s">
        <v>5</v>
      </c>
    </row>
    <row r="575" spans="1:7" x14ac:dyDescent="0.25">
      <c r="A575" t="s">
        <v>222</v>
      </c>
      <c r="B575" t="s">
        <v>7</v>
      </c>
      <c r="C575" t="s">
        <v>30</v>
      </c>
      <c r="D575" t="s">
        <v>58</v>
      </c>
      <c r="E575" s="2">
        <v>1750</v>
      </c>
      <c r="F575" t="s">
        <v>4</v>
      </c>
      <c r="G575" t="s">
        <v>5</v>
      </c>
    </row>
    <row r="576" spans="1:7" x14ac:dyDescent="0.25">
      <c r="A576" t="s">
        <v>224</v>
      </c>
      <c r="B576" t="s">
        <v>34</v>
      </c>
      <c r="C576" t="s">
        <v>75</v>
      </c>
      <c r="D576" t="s">
        <v>77</v>
      </c>
      <c r="E576" s="2">
        <v>2430.76923076923</v>
      </c>
      <c r="F576" t="s">
        <v>4</v>
      </c>
      <c r="G576" t="s">
        <v>5</v>
      </c>
    </row>
    <row r="577" spans="1:7" x14ac:dyDescent="0.25">
      <c r="A577" t="s">
        <v>224</v>
      </c>
      <c r="B577" t="s">
        <v>34</v>
      </c>
      <c r="C577" t="s">
        <v>78</v>
      </c>
      <c r="D577" t="s">
        <v>15</v>
      </c>
      <c r="E577" s="2">
        <v>2430.76923076923</v>
      </c>
      <c r="F577" t="s">
        <v>4</v>
      </c>
      <c r="G577" t="s">
        <v>5</v>
      </c>
    </row>
    <row r="578" spans="1:7" x14ac:dyDescent="0.25">
      <c r="A578" t="s">
        <v>224</v>
      </c>
      <c r="B578" t="s">
        <v>34</v>
      </c>
      <c r="C578" t="s">
        <v>16</v>
      </c>
      <c r="D578" t="s">
        <v>225</v>
      </c>
      <c r="E578" s="2">
        <v>2633.3333333333298</v>
      </c>
      <c r="F578" t="s">
        <v>4</v>
      </c>
      <c r="G578" t="s">
        <v>5</v>
      </c>
    </row>
    <row r="579" spans="1:7" x14ac:dyDescent="0.25">
      <c r="A579" t="s">
        <v>226</v>
      </c>
      <c r="B579" t="s">
        <v>7</v>
      </c>
      <c r="C579" t="s">
        <v>56</v>
      </c>
      <c r="D579" t="s">
        <v>52</v>
      </c>
      <c r="E579" s="2">
        <v>1025.2650000000001</v>
      </c>
      <c r="F579" t="s">
        <v>4</v>
      </c>
      <c r="G579" t="s">
        <v>5</v>
      </c>
    </row>
    <row r="580" spans="1:7" x14ac:dyDescent="0.25">
      <c r="A580" t="s">
        <v>226</v>
      </c>
      <c r="B580" t="s">
        <v>7</v>
      </c>
      <c r="C580" t="s">
        <v>53</v>
      </c>
      <c r="D580" t="s">
        <v>70</v>
      </c>
      <c r="E580" s="2">
        <v>1025.2650000000001</v>
      </c>
      <c r="F580" t="s">
        <v>4</v>
      </c>
      <c r="G580" t="s">
        <v>5</v>
      </c>
    </row>
    <row r="581" spans="1:7" x14ac:dyDescent="0.25">
      <c r="A581" t="s">
        <v>226</v>
      </c>
      <c r="B581" t="s">
        <v>7</v>
      </c>
      <c r="C581" t="s">
        <v>71</v>
      </c>
      <c r="D581" t="s">
        <v>72</v>
      </c>
      <c r="E581" s="2">
        <v>1025.2650000000001</v>
      </c>
      <c r="F581" t="s">
        <v>4</v>
      </c>
      <c r="G581" t="s">
        <v>5</v>
      </c>
    </row>
    <row r="582" spans="1:7" x14ac:dyDescent="0.25">
      <c r="A582" t="s">
        <v>226</v>
      </c>
      <c r="B582" t="s">
        <v>7</v>
      </c>
      <c r="C582" t="s">
        <v>76</v>
      </c>
      <c r="D582" t="s">
        <v>37</v>
      </c>
      <c r="E582" s="2">
        <v>1025.2650000000001</v>
      </c>
      <c r="F582" t="s">
        <v>4</v>
      </c>
      <c r="G582" t="s">
        <v>5</v>
      </c>
    </row>
    <row r="583" spans="1:7" x14ac:dyDescent="0.25">
      <c r="A583" t="s">
        <v>226</v>
      </c>
      <c r="B583" t="s">
        <v>7</v>
      </c>
      <c r="C583" t="s">
        <v>35</v>
      </c>
      <c r="D583" t="s">
        <v>130</v>
      </c>
      <c r="E583" s="2">
        <v>1025.2650000000001</v>
      </c>
      <c r="F583" t="s">
        <v>4</v>
      </c>
      <c r="G583" t="s">
        <v>5</v>
      </c>
    </row>
    <row r="584" spans="1:7" x14ac:dyDescent="0.25">
      <c r="A584" t="s">
        <v>226</v>
      </c>
      <c r="B584" t="s">
        <v>7</v>
      </c>
      <c r="C584" t="s">
        <v>29</v>
      </c>
      <c r="D584" t="s">
        <v>13</v>
      </c>
      <c r="E584" s="2">
        <v>3307.6923076922999</v>
      </c>
      <c r="F584" t="s">
        <v>4</v>
      </c>
      <c r="G584" t="s">
        <v>5</v>
      </c>
    </row>
    <row r="585" spans="1:7" x14ac:dyDescent="0.25">
      <c r="A585" t="s">
        <v>226</v>
      </c>
      <c r="B585" t="s">
        <v>7</v>
      </c>
      <c r="C585" t="s">
        <v>14</v>
      </c>
      <c r="D585" t="s">
        <v>27</v>
      </c>
      <c r="E585" s="2">
        <v>4916.6666666666597</v>
      </c>
      <c r="F585" t="s">
        <v>4</v>
      </c>
      <c r="G585" t="s">
        <v>5</v>
      </c>
    </row>
    <row r="586" spans="1:7" x14ac:dyDescent="0.25">
      <c r="A586" t="s">
        <v>226</v>
      </c>
      <c r="B586" t="s">
        <v>49</v>
      </c>
      <c r="C586" t="s">
        <v>56</v>
      </c>
      <c r="D586" t="s">
        <v>52</v>
      </c>
      <c r="E586" s="2">
        <v>750</v>
      </c>
      <c r="F586" t="s">
        <v>4</v>
      </c>
      <c r="G586" t="s">
        <v>5</v>
      </c>
    </row>
    <row r="587" spans="1:7" x14ac:dyDescent="0.25">
      <c r="A587" t="s">
        <v>226</v>
      </c>
      <c r="B587" t="s">
        <v>49</v>
      </c>
      <c r="C587" t="s">
        <v>53</v>
      </c>
      <c r="D587" t="s">
        <v>70</v>
      </c>
      <c r="E587" s="2">
        <v>750</v>
      </c>
      <c r="F587" t="s">
        <v>4</v>
      </c>
      <c r="G587" t="s">
        <v>5</v>
      </c>
    </row>
    <row r="588" spans="1:7" x14ac:dyDescent="0.25">
      <c r="A588" t="s">
        <v>226</v>
      </c>
      <c r="B588" t="s">
        <v>49</v>
      </c>
      <c r="C588" t="s">
        <v>71</v>
      </c>
      <c r="D588" t="s">
        <v>72</v>
      </c>
      <c r="E588" s="2">
        <v>750</v>
      </c>
      <c r="F588" t="s">
        <v>4</v>
      </c>
      <c r="G588" t="s">
        <v>5</v>
      </c>
    </row>
    <row r="589" spans="1:7" x14ac:dyDescent="0.25">
      <c r="A589" t="s">
        <v>226</v>
      </c>
      <c r="B589" t="s">
        <v>49</v>
      </c>
      <c r="C589" t="s">
        <v>76</v>
      </c>
      <c r="D589" t="s">
        <v>37</v>
      </c>
      <c r="E589" s="2">
        <v>750</v>
      </c>
      <c r="F589" t="s">
        <v>4</v>
      </c>
      <c r="G589" t="s">
        <v>5</v>
      </c>
    </row>
    <row r="590" spans="1:7" x14ac:dyDescent="0.25">
      <c r="A590" t="s">
        <v>226</v>
      </c>
      <c r="B590" t="s">
        <v>49</v>
      </c>
      <c r="C590" t="s">
        <v>35</v>
      </c>
      <c r="D590" t="s">
        <v>130</v>
      </c>
      <c r="E590" s="2">
        <v>750</v>
      </c>
      <c r="F590" t="s">
        <v>4</v>
      </c>
      <c r="G590" t="s">
        <v>5</v>
      </c>
    </row>
    <row r="591" spans="1:7" x14ac:dyDescent="0.25">
      <c r="A591" t="s">
        <v>227</v>
      </c>
      <c r="B591" t="s">
        <v>34</v>
      </c>
      <c r="C591" t="s">
        <v>84</v>
      </c>
      <c r="D591" t="s">
        <v>90</v>
      </c>
      <c r="E591" s="2">
        <v>3038.4615384615299</v>
      </c>
      <c r="F591" t="s">
        <v>4</v>
      </c>
      <c r="G591" t="s">
        <v>5</v>
      </c>
    </row>
    <row r="592" spans="1:7" x14ac:dyDescent="0.25">
      <c r="A592" t="s">
        <v>228</v>
      </c>
      <c r="B592" t="s">
        <v>7</v>
      </c>
      <c r="C592" t="s">
        <v>170</v>
      </c>
      <c r="D592" t="s">
        <v>125</v>
      </c>
      <c r="E592" s="2">
        <v>923.07692307692298</v>
      </c>
      <c r="F592" t="s">
        <v>4</v>
      </c>
      <c r="G592" t="s">
        <v>5</v>
      </c>
    </row>
    <row r="593" spans="1:7" x14ac:dyDescent="0.25">
      <c r="A593" t="s">
        <v>229</v>
      </c>
      <c r="B593" t="s">
        <v>34</v>
      </c>
      <c r="C593" t="s">
        <v>230</v>
      </c>
      <c r="D593" t="s">
        <v>42</v>
      </c>
      <c r="E593" s="2">
        <v>3750</v>
      </c>
      <c r="F593" t="s">
        <v>4</v>
      </c>
      <c r="G593" t="s">
        <v>5</v>
      </c>
    </row>
    <row r="594" spans="1:7" x14ac:dyDescent="0.25">
      <c r="A594" t="s">
        <v>229</v>
      </c>
      <c r="B594" t="s">
        <v>34</v>
      </c>
      <c r="C594" t="s">
        <v>231</v>
      </c>
      <c r="D594" t="s">
        <v>8</v>
      </c>
      <c r="E594" s="2">
        <v>3750</v>
      </c>
      <c r="F594" t="s">
        <v>4</v>
      </c>
      <c r="G594" t="s">
        <v>5</v>
      </c>
    </row>
    <row r="595" spans="1:7" x14ac:dyDescent="0.25">
      <c r="A595" t="s">
        <v>229</v>
      </c>
      <c r="B595" t="s">
        <v>34</v>
      </c>
      <c r="C595" t="s">
        <v>57</v>
      </c>
      <c r="D595" t="s">
        <v>11</v>
      </c>
      <c r="E595" s="2">
        <v>3000</v>
      </c>
      <c r="F595" t="s">
        <v>4</v>
      </c>
      <c r="G595" t="s">
        <v>5</v>
      </c>
    </row>
    <row r="596" spans="1:7" x14ac:dyDescent="0.25">
      <c r="A596" t="s">
        <v>229</v>
      </c>
      <c r="B596" t="s">
        <v>34</v>
      </c>
      <c r="C596" t="s">
        <v>12</v>
      </c>
      <c r="D596" t="s">
        <v>19</v>
      </c>
      <c r="E596" s="2">
        <v>3750</v>
      </c>
      <c r="F596" t="s">
        <v>4</v>
      </c>
      <c r="G596" t="s">
        <v>5</v>
      </c>
    </row>
    <row r="597" spans="1:7" x14ac:dyDescent="0.25">
      <c r="A597" t="s">
        <v>232</v>
      </c>
      <c r="B597" t="s">
        <v>7</v>
      </c>
      <c r="C597" t="s">
        <v>71</v>
      </c>
      <c r="D597" t="s">
        <v>81</v>
      </c>
      <c r="E597" s="2">
        <v>1538.4615384615299</v>
      </c>
      <c r="F597" t="s">
        <v>4</v>
      </c>
      <c r="G597" t="s">
        <v>5</v>
      </c>
    </row>
    <row r="598" spans="1:7" x14ac:dyDescent="0.25">
      <c r="A598" t="s">
        <v>232</v>
      </c>
      <c r="B598" t="s">
        <v>7</v>
      </c>
      <c r="C598" t="s">
        <v>82</v>
      </c>
      <c r="D598" t="s">
        <v>31</v>
      </c>
      <c r="E598" s="2">
        <v>1750</v>
      </c>
      <c r="F598" t="s">
        <v>4</v>
      </c>
      <c r="G598" t="s">
        <v>5</v>
      </c>
    </row>
    <row r="599" spans="1:7" x14ac:dyDescent="0.25">
      <c r="A599" t="s">
        <v>232</v>
      </c>
      <c r="B599" t="s">
        <v>34</v>
      </c>
      <c r="C599" t="s">
        <v>45</v>
      </c>
      <c r="D599" t="s">
        <v>70</v>
      </c>
      <c r="E599" s="2">
        <v>1875</v>
      </c>
      <c r="F599" t="s">
        <v>4</v>
      </c>
      <c r="G599" t="s">
        <v>5</v>
      </c>
    </row>
    <row r="600" spans="1:7" x14ac:dyDescent="0.25">
      <c r="A600" t="s">
        <v>232</v>
      </c>
      <c r="B600" t="s">
        <v>34</v>
      </c>
      <c r="C600" t="s">
        <v>71</v>
      </c>
      <c r="D600" t="s">
        <v>81</v>
      </c>
      <c r="E600" s="2">
        <v>769.23076923076906</v>
      </c>
      <c r="F600" t="s">
        <v>4</v>
      </c>
      <c r="G600" t="s">
        <v>5</v>
      </c>
    </row>
    <row r="601" spans="1:7" x14ac:dyDescent="0.25">
      <c r="A601" t="s">
        <v>232</v>
      </c>
      <c r="B601" t="s">
        <v>34</v>
      </c>
      <c r="C601" t="s">
        <v>82</v>
      </c>
      <c r="D601" t="s">
        <v>31</v>
      </c>
      <c r="E601" s="2">
        <v>875</v>
      </c>
      <c r="F601" t="s">
        <v>4</v>
      </c>
      <c r="G601" t="s">
        <v>5</v>
      </c>
    </row>
    <row r="602" spans="1:7" x14ac:dyDescent="0.25">
      <c r="A602" t="s">
        <v>233</v>
      </c>
      <c r="B602" t="s">
        <v>25</v>
      </c>
      <c r="C602" t="s">
        <v>95</v>
      </c>
      <c r="D602" t="s">
        <v>125</v>
      </c>
      <c r="E602" s="2">
        <v>938.94764705882301</v>
      </c>
      <c r="F602" t="s">
        <v>4</v>
      </c>
      <c r="G602" t="s">
        <v>5</v>
      </c>
    </row>
    <row r="603" spans="1:7" x14ac:dyDescent="0.25">
      <c r="A603" t="s">
        <v>234</v>
      </c>
      <c r="B603" t="s">
        <v>25</v>
      </c>
      <c r="C603" t="s">
        <v>51</v>
      </c>
      <c r="D603" t="s">
        <v>52</v>
      </c>
      <c r="E603" s="2">
        <v>2104.2792307692298</v>
      </c>
      <c r="F603" t="s">
        <v>4</v>
      </c>
      <c r="G603" t="s">
        <v>5</v>
      </c>
    </row>
    <row r="604" spans="1:7" x14ac:dyDescent="0.25">
      <c r="A604" t="s">
        <v>234</v>
      </c>
      <c r="B604" t="s">
        <v>25</v>
      </c>
      <c r="C604" t="s">
        <v>53</v>
      </c>
      <c r="D604" t="s">
        <v>54</v>
      </c>
      <c r="E604" s="2">
        <v>2115.3061538461502</v>
      </c>
      <c r="F604" t="s">
        <v>4</v>
      </c>
      <c r="G604" t="s">
        <v>5</v>
      </c>
    </row>
    <row r="605" spans="1:7" x14ac:dyDescent="0.25">
      <c r="A605" t="s">
        <v>234</v>
      </c>
      <c r="B605" t="s">
        <v>25</v>
      </c>
      <c r="C605" t="s">
        <v>26</v>
      </c>
      <c r="D605" t="s">
        <v>67</v>
      </c>
      <c r="E605" s="2">
        <v>783.14249999999902</v>
      </c>
      <c r="F605" t="s">
        <v>4</v>
      </c>
      <c r="G605" t="s">
        <v>5</v>
      </c>
    </row>
    <row r="606" spans="1:7" x14ac:dyDescent="0.25">
      <c r="A606" t="s">
        <v>234</v>
      </c>
      <c r="B606" t="s">
        <v>34</v>
      </c>
      <c r="C606" t="s">
        <v>57</v>
      </c>
      <c r="D606" t="s">
        <v>58</v>
      </c>
      <c r="E606" s="2">
        <v>686.80769230769204</v>
      </c>
      <c r="F606" t="s">
        <v>4</v>
      </c>
      <c r="G606" t="s">
        <v>5</v>
      </c>
    </row>
    <row r="607" spans="1:7" x14ac:dyDescent="0.25">
      <c r="A607" t="s">
        <v>235</v>
      </c>
      <c r="B607" t="s">
        <v>7</v>
      </c>
      <c r="C607" t="s">
        <v>45</v>
      </c>
      <c r="D607" t="s">
        <v>70</v>
      </c>
      <c r="E607" s="2">
        <v>2812.5</v>
      </c>
      <c r="F607" t="s">
        <v>4</v>
      </c>
      <c r="G607" t="s">
        <v>5</v>
      </c>
    </row>
    <row r="608" spans="1:7" x14ac:dyDescent="0.25">
      <c r="A608" t="s">
        <v>236</v>
      </c>
      <c r="B608" t="s">
        <v>25</v>
      </c>
      <c r="C608" t="s">
        <v>26</v>
      </c>
      <c r="D608" t="s">
        <v>13</v>
      </c>
      <c r="E608" s="2">
        <v>1875</v>
      </c>
      <c r="F608" t="s">
        <v>4</v>
      </c>
      <c r="G608" t="s">
        <v>5</v>
      </c>
    </row>
    <row r="609" spans="1:7" x14ac:dyDescent="0.25">
      <c r="A609" t="s">
        <v>236</v>
      </c>
      <c r="B609" t="s">
        <v>25</v>
      </c>
      <c r="C609" t="s">
        <v>14</v>
      </c>
      <c r="D609" t="s">
        <v>15</v>
      </c>
      <c r="E609" s="2">
        <v>2500</v>
      </c>
      <c r="F609" t="s">
        <v>4</v>
      </c>
      <c r="G609" t="s">
        <v>5</v>
      </c>
    </row>
    <row r="610" spans="1:7" x14ac:dyDescent="0.25">
      <c r="A610" t="s">
        <v>236</v>
      </c>
      <c r="B610" t="s">
        <v>25</v>
      </c>
      <c r="C610" t="s">
        <v>16</v>
      </c>
      <c r="D610" t="s">
        <v>17</v>
      </c>
      <c r="E610" s="2">
        <v>2500</v>
      </c>
      <c r="F610" t="s">
        <v>4</v>
      </c>
      <c r="G610" t="s">
        <v>5</v>
      </c>
    </row>
    <row r="611" spans="1:7" x14ac:dyDescent="0.25">
      <c r="A611" t="s">
        <v>236</v>
      </c>
      <c r="B611" t="s">
        <v>25</v>
      </c>
      <c r="C611" t="s">
        <v>18</v>
      </c>
      <c r="D611" t="s">
        <v>19</v>
      </c>
      <c r="E611" s="2">
        <v>2500</v>
      </c>
      <c r="F611" t="s">
        <v>4</v>
      </c>
      <c r="G611" t="s">
        <v>5</v>
      </c>
    </row>
    <row r="612" spans="1:7" x14ac:dyDescent="0.25">
      <c r="A612" t="s">
        <v>236</v>
      </c>
      <c r="B612" t="s">
        <v>25</v>
      </c>
      <c r="C612" t="s">
        <v>20</v>
      </c>
      <c r="D612" t="s">
        <v>21</v>
      </c>
      <c r="E612" s="2">
        <v>2500</v>
      </c>
      <c r="F612" t="s">
        <v>4</v>
      </c>
      <c r="G612" t="s">
        <v>5</v>
      </c>
    </row>
    <row r="613" spans="1:7" x14ac:dyDescent="0.25">
      <c r="A613" t="s">
        <v>236</v>
      </c>
      <c r="B613" t="s">
        <v>25</v>
      </c>
      <c r="C613" t="s">
        <v>2</v>
      </c>
      <c r="D613" t="s">
        <v>22</v>
      </c>
      <c r="E613" s="2">
        <v>2500</v>
      </c>
      <c r="F613" t="s">
        <v>4</v>
      </c>
      <c r="G613" t="s">
        <v>5</v>
      </c>
    </row>
    <row r="614" spans="1:7" x14ac:dyDescent="0.25">
      <c r="A614" t="s">
        <v>236</v>
      </c>
      <c r="B614" t="s">
        <v>25</v>
      </c>
      <c r="C614" t="s">
        <v>23</v>
      </c>
      <c r="D614" t="s">
        <v>24</v>
      </c>
      <c r="E614" s="2">
        <v>2500</v>
      </c>
      <c r="F614" t="s">
        <v>4</v>
      </c>
      <c r="G614" t="s">
        <v>5</v>
      </c>
    </row>
    <row r="615" spans="1:7" x14ac:dyDescent="0.25">
      <c r="A615" t="s">
        <v>236</v>
      </c>
      <c r="B615" t="s">
        <v>25</v>
      </c>
      <c r="C615" t="s">
        <v>30</v>
      </c>
      <c r="D615" t="s">
        <v>58</v>
      </c>
      <c r="E615" s="2">
        <v>2500</v>
      </c>
      <c r="F615" t="s">
        <v>4</v>
      </c>
      <c r="G615" t="s">
        <v>5</v>
      </c>
    </row>
    <row r="616" spans="1:7" x14ac:dyDescent="0.25">
      <c r="A616" t="s">
        <v>237</v>
      </c>
      <c r="B616" t="s">
        <v>7</v>
      </c>
      <c r="C616" t="s">
        <v>45</v>
      </c>
      <c r="D616" t="s">
        <v>15</v>
      </c>
      <c r="E616" s="2">
        <v>2850</v>
      </c>
      <c r="F616" t="s">
        <v>4</v>
      </c>
      <c r="G616" t="s">
        <v>5</v>
      </c>
    </row>
    <row r="617" spans="1:7" x14ac:dyDescent="0.25">
      <c r="A617" t="s">
        <v>237</v>
      </c>
      <c r="B617" t="s">
        <v>7</v>
      </c>
      <c r="C617" t="s">
        <v>16</v>
      </c>
      <c r="D617" t="s">
        <v>225</v>
      </c>
      <c r="E617" s="2">
        <v>4750</v>
      </c>
      <c r="F617" t="s">
        <v>4</v>
      </c>
      <c r="G617" t="s">
        <v>5</v>
      </c>
    </row>
    <row r="618" spans="1:7" x14ac:dyDescent="0.25">
      <c r="A618" t="s">
        <v>238</v>
      </c>
      <c r="B618" t="s">
        <v>7</v>
      </c>
      <c r="C618" t="s">
        <v>45</v>
      </c>
      <c r="D618" t="s">
        <v>46</v>
      </c>
      <c r="E618" s="2">
        <v>416.66692307692301</v>
      </c>
      <c r="F618" t="s">
        <v>4</v>
      </c>
      <c r="G618" t="s">
        <v>5</v>
      </c>
    </row>
    <row r="619" spans="1:7" x14ac:dyDescent="0.25">
      <c r="A619" t="s">
        <v>238</v>
      </c>
      <c r="B619" t="s">
        <v>7</v>
      </c>
      <c r="C619" t="s">
        <v>47</v>
      </c>
      <c r="D619" t="s">
        <v>24</v>
      </c>
      <c r="E619" s="2">
        <v>416.66692307692301</v>
      </c>
      <c r="F619" t="s">
        <v>4</v>
      </c>
      <c r="G619" t="s">
        <v>5</v>
      </c>
    </row>
    <row r="620" spans="1:7" x14ac:dyDescent="0.25">
      <c r="A620" t="s">
        <v>238</v>
      </c>
      <c r="B620" t="s">
        <v>7</v>
      </c>
      <c r="C620" t="s">
        <v>30</v>
      </c>
      <c r="D620" t="s">
        <v>239</v>
      </c>
      <c r="E620" s="2">
        <v>225.69458333333299</v>
      </c>
      <c r="F620" t="s">
        <v>4</v>
      </c>
      <c r="G620" t="s">
        <v>5</v>
      </c>
    </row>
    <row r="621" spans="1:7" x14ac:dyDescent="0.25">
      <c r="A621" t="s">
        <v>238</v>
      </c>
      <c r="B621" t="s">
        <v>49</v>
      </c>
      <c r="C621" t="s">
        <v>75</v>
      </c>
      <c r="D621" t="s">
        <v>77</v>
      </c>
      <c r="E621" s="2">
        <v>3076.9230769230699</v>
      </c>
      <c r="F621" t="s">
        <v>4</v>
      </c>
      <c r="G621" t="s">
        <v>5</v>
      </c>
    </row>
    <row r="622" spans="1:7" x14ac:dyDescent="0.25">
      <c r="A622" t="s">
        <v>238</v>
      </c>
      <c r="B622" t="s">
        <v>49</v>
      </c>
      <c r="C622" t="s">
        <v>78</v>
      </c>
      <c r="D622" t="s">
        <v>15</v>
      </c>
      <c r="E622" s="2">
        <v>416.66692307692301</v>
      </c>
      <c r="F622" t="s">
        <v>4</v>
      </c>
      <c r="G622" t="s">
        <v>5</v>
      </c>
    </row>
    <row r="623" spans="1:7" x14ac:dyDescent="0.25">
      <c r="A623" t="s">
        <v>238</v>
      </c>
      <c r="B623" t="s">
        <v>49</v>
      </c>
      <c r="C623" t="s">
        <v>16</v>
      </c>
      <c r="D623" t="s">
        <v>225</v>
      </c>
      <c r="E623" s="2">
        <v>451.38916666666597</v>
      </c>
      <c r="F623" t="s">
        <v>4</v>
      </c>
      <c r="G623" t="s">
        <v>5</v>
      </c>
    </row>
    <row r="624" spans="1:7" x14ac:dyDescent="0.25">
      <c r="A624" t="s">
        <v>238</v>
      </c>
      <c r="B624" t="s">
        <v>34</v>
      </c>
      <c r="C624" t="s">
        <v>63</v>
      </c>
      <c r="D624" t="s">
        <v>64</v>
      </c>
      <c r="E624" s="2">
        <v>1153.8461538461499</v>
      </c>
      <c r="F624" t="s">
        <v>4</v>
      </c>
      <c r="G624" t="s">
        <v>5</v>
      </c>
    </row>
    <row r="625" spans="1:7" x14ac:dyDescent="0.25">
      <c r="A625" t="s">
        <v>238</v>
      </c>
      <c r="B625" t="s">
        <v>34</v>
      </c>
      <c r="C625" t="s">
        <v>65</v>
      </c>
      <c r="D625" t="s">
        <v>22</v>
      </c>
      <c r="E625" s="2">
        <v>480.76923076922998</v>
      </c>
      <c r="F625" t="s">
        <v>4</v>
      </c>
      <c r="G625" t="s">
        <v>5</v>
      </c>
    </row>
    <row r="626" spans="1:7" x14ac:dyDescent="0.25">
      <c r="A626" t="s">
        <v>238</v>
      </c>
      <c r="B626" t="s">
        <v>34</v>
      </c>
      <c r="C626" t="s">
        <v>23</v>
      </c>
      <c r="D626" t="s">
        <v>101</v>
      </c>
      <c r="E626" s="2">
        <v>451.38916666666597</v>
      </c>
      <c r="F626" t="s">
        <v>4</v>
      </c>
      <c r="G626" t="s">
        <v>5</v>
      </c>
    </row>
    <row r="627" spans="1:7" x14ac:dyDescent="0.25">
      <c r="A627" t="s">
        <v>240</v>
      </c>
      <c r="B627" t="s">
        <v>1</v>
      </c>
      <c r="C627" t="s">
        <v>71</v>
      </c>
      <c r="D627" t="s">
        <v>81</v>
      </c>
      <c r="E627" s="2">
        <v>1538.4615384615299</v>
      </c>
      <c r="F627" t="s">
        <v>4</v>
      </c>
      <c r="G627" t="s">
        <v>5</v>
      </c>
    </row>
    <row r="628" spans="1:7" x14ac:dyDescent="0.25">
      <c r="A628" t="s">
        <v>240</v>
      </c>
      <c r="B628" t="s">
        <v>1</v>
      </c>
      <c r="C628" t="s">
        <v>82</v>
      </c>
      <c r="D628" t="s">
        <v>31</v>
      </c>
      <c r="E628" s="2">
        <v>1666.6666666666599</v>
      </c>
      <c r="F628" t="s">
        <v>4</v>
      </c>
      <c r="G628" t="s">
        <v>5</v>
      </c>
    </row>
    <row r="629" spans="1:7" x14ac:dyDescent="0.25">
      <c r="A629" t="s">
        <v>241</v>
      </c>
      <c r="B629" t="s">
        <v>34</v>
      </c>
      <c r="C629" t="s">
        <v>56</v>
      </c>
      <c r="D629" t="s">
        <v>52</v>
      </c>
      <c r="E629" s="2">
        <v>825</v>
      </c>
      <c r="F629" t="s">
        <v>4</v>
      </c>
      <c r="G629" t="s">
        <v>5</v>
      </c>
    </row>
    <row r="630" spans="1:7" x14ac:dyDescent="0.25">
      <c r="A630" t="s">
        <v>241</v>
      </c>
      <c r="B630" t="s">
        <v>34</v>
      </c>
      <c r="C630" t="s">
        <v>53</v>
      </c>
      <c r="D630" t="s">
        <v>70</v>
      </c>
      <c r="E630" s="2">
        <v>825</v>
      </c>
      <c r="F630" t="s">
        <v>4</v>
      </c>
      <c r="G630" t="s">
        <v>5</v>
      </c>
    </row>
    <row r="631" spans="1:7" x14ac:dyDescent="0.25">
      <c r="A631" t="s">
        <v>241</v>
      </c>
      <c r="B631" t="s">
        <v>34</v>
      </c>
      <c r="C631" t="s">
        <v>71</v>
      </c>
      <c r="D631" t="s">
        <v>72</v>
      </c>
      <c r="E631" s="2">
        <v>825</v>
      </c>
      <c r="F631" t="s">
        <v>4</v>
      </c>
      <c r="G631" t="s">
        <v>5</v>
      </c>
    </row>
    <row r="632" spans="1:7" x14ac:dyDescent="0.25">
      <c r="A632" t="s">
        <v>242</v>
      </c>
      <c r="B632" t="s">
        <v>49</v>
      </c>
      <c r="C632" t="s">
        <v>45</v>
      </c>
      <c r="D632" t="s">
        <v>46</v>
      </c>
      <c r="E632" s="2">
        <v>1692.3076923076901</v>
      </c>
      <c r="F632" t="s">
        <v>4</v>
      </c>
      <c r="G632" t="s">
        <v>5</v>
      </c>
    </row>
    <row r="633" spans="1:7" x14ac:dyDescent="0.25">
      <c r="A633" t="s">
        <v>242</v>
      </c>
      <c r="B633" t="s">
        <v>49</v>
      </c>
      <c r="C633" t="s">
        <v>47</v>
      </c>
      <c r="D633" t="s">
        <v>8</v>
      </c>
      <c r="E633" s="2">
        <v>916.66499999999996</v>
      </c>
      <c r="F633" t="s">
        <v>4</v>
      </c>
      <c r="G633" t="s">
        <v>5</v>
      </c>
    </row>
    <row r="634" spans="1:7" x14ac:dyDescent="0.25">
      <c r="A634" t="s">
        <v>242</v>
      </c>
      <c r="B634" t="s">
        <v>49</v>
      </c>
      <c r="C634" t="s">
        <v>57</v>
      </c>
      <c r="D634" t="s">
        <v>54</v>
      </c>
      <c r="E634" s="2">
        <v>916.66499999999996</v>
      </c>
      <c r="F634" t="s">
        <v>4</v>
      </c>
      <c r="G634" t="s">
        <v>5</v>
      </c>
    </row>
    <row r="635" spans="1:7" x14ac:dyDescent="0.25">
      <c r="A635" t="s">
        <v>243</v>
      </c>
      <c r="B635" t="s">
        <v>25</v>
      </c>
      <c r="C635" t="s">
        <v>18</v>
      </c>
      <c r="D635" t="s">
        <v>24</v>
      </c>
      <c r="E635" s="2">
        <v>9750</v>
      </c>
      <c r="F635" t="s">
        <v>4</v>
      </c>
      <c r="G635" t="s">
        <v>5</v>
      </c>
    </row>
    <row r="636" spans="1:7" x14ac:dyDescent="0.25">
      <c r="A636" t="s">
        <v>243</v>
      </c>
      <c r="B636" t="s">
        <v>1</v>
      </c>
      <c r="C636" t="s">
        <v>18</v>
      </c>
      <c r="D636" t="s">
        <v>24</v>
      </c>
      <c r="E636" s="2">
        <v>9750</v>
      </c>
      <c r="F636" t="s">
        <v>4</v>
      </c>
      <c r="G636" t="s">
        <v>5</v>
      </c>
    </row>
    <row r="637" spans="1:7" x14ac:dyDescent="0.25">
      <c r="A637" t="s">
        <v>243</v>
      </c>
      <c r="B637" t="s">
        <v>1</v>
      </c>
      <c r="C637" t="s">
        <v>30</v>
      </c>
      <c r="D637" t="s">
        <v>31</v>
      </c>
      <c r="E637" s="2">
        <v>12541.666666666601</v>
      </c>
      <c r="F637" t="s">
        <v>4</v>
      </c>
      <c r="G637" t="s">
        <v>5</v>
      </c>
    </row>
    <row r="638" spans="1:7" x14ac:dyDescent="0.25">
      <c r="A638" t="s">
        <v>244</v>
      </c>
      <c r="B638" t="s">
        <v>7</v>
      </c>
      <c r="C638" t="s">
        <v>36</v>
      </c>
      <c r="D638" t="s">
        <v>37</v>
      </c>
      <c r="E638" s="2">
        <v>2376.9230769230699</v>
      </c>
      <c r="F638" t="s">
        <v>4</v>
      </c>
      <c r="G638" t="s">
        <v>5</v>
      </c>
    </row>
    <row r="639" spans="1:7" x14ac:dyDescent="0.25">
      <c r="A639" t="s">
        <v>244</v>
      </c>
      <c r="B639" t="s">
        <v>7</v>
      </c>
      <c r="C639" t="s">
        <v>35</v>
      </c>
      <c r="D639" t="s">
        <v>11</v>
      </c>
      <c r="E639" s="2">
        <v>2453.8461538461502</v>
      </c>
      <c r="F639" t="s">
        <v>4</v>
      </c>
      <c r="G639" t="s">
        <v>5</v>
      </c>
    </row>
    <row r="640" spans="1:7" x14ac:dyDescent="0.25">
      <c r="A640" t="s">
        <v>244</v>
      </c>
      <c r="B640" t="s">
        <v>7</v>
      </c>
      <c r="C640" t="s">
        <v>12</v>
      </c>
      <c r="D640" t="s">
        <v>38</v>
      </c>
      <c r="E640" s="2">
        <v>2658.3333333333298</v>
      </c>
      <c r="F640" t="s">
        <v>4</v>
      </c>
      <c r="G640" t="s">
        <v>5</v>
      </c>
    </row>
    <row r="641" spans="1:7" x14ac:dyDescent="0.25">
      <c r="A641" t="s">
        <v>245</v>
      </c>
      <c r="B641" t="s">
        <v>7</v>
      </c>
      <c r="C641" t="s">
        <v>36</v>
      </c>
      <c r="D641" t="s">
        <v>37</v>
      </c>
      <c r="E641" s="2">
        <v>1225.67076923076</v>
      </c>
      <c r="F641" t="s">
        <v>4</v>
      </c>
      <c r="G641" t="s">
        <v>5</v>
      </c>
    </row>
    <row r="642" spans="1:7" x14ac:dyDescent="0.25">
      <c r="A642" t="s">
        <v>245</v>
      </c>
      <c r="B642" t="s">
        <v>7</v>
      </c>
      <c r="C642" t="s">
        <v>35</v>
      </c>
      <c r="D642" t="s">
        <v>11</v>
      </c>
      <c r="E642" s="2">
        <v>1166.5838461538401</v>
      </c>
      <c r="F642" t="s">
        <v>4</v>
      </c>
      <c r="G642" t="s">
        <v>5</v>
      </c>
    </row>
    <row r="643" spans="1:7" x14ac:dyDescent="0.25">
      <c r="A643" t="s">
        <v>245</v>
      </c>
      <c r="B643" t="s">
        <v>7</v>
      </c>
      <c r="C643" t="s">
        <v>12</v>
      </c>
      <c r="D643" t="s">
        <v>38</v>
      </c>
      <c r="E643" s="2">
        <v>1235.7249999999999</v>
      </c>
      <c r="F643" t="s">
        <v>4</v>
      </c>
      <c r="G643" t="s">
        <v>5</v>
      </c>
    </row>
    <row r="644" spans="1:7" x14ac:dyDescent="0.25">
      <c r="A644" t="s">
        <v>246</v>
      </c>
      <c r="B644" t="s">
        <v>25</v>
      </c>
      <c r="C644" t="s">
        <v>84</v>
      </c>
      <c r="D644" t="s">
        <v>90</v>
      </c>
      <c r="E644" s="2">
        <v>18269.2307692307</v>
      </c>
      <c r="F644" t="s">
        <v>4</v>
      </c>
      <c r="G644" t="s">
        <v>5</v>
      </c>
    </row>
    <row r="645" spans="1:7" x14ac:dyDescent="0.25">
      <c r="A645" t="s">
        <v>246</v>
      </c>
      <c r="B645" t="s">
        <v>25</v>
      </c>
      <c r="C645" t="s">
        <v>91</v>
      </c>
      <c r="D645" t="s">
        <v>21</v>
      </c>
      <c r="E645" s="2">
        <v>9961.5384615384592</v>
      </c>
      <c r="F645" t="s">
        <v>4</v>
      </c>
      <c r="G645" t="s">
        <v>5</v>
      </c>
    </row>
    <row r="646" spans="1:7" x14ac:dyDescent="0.25">
      <c r="A646" t="s">
        <v>246</v>
      </c>
      <c r="B646" t="s">
        <v>25</v>
      </c>
      <c r="C646" t="s">
        <v>2</v>
      </c>
      <c r="D646" t="s">
        <v>99</v>
      </c>
      <c r="E646" s="2">
        <v>14008.333333333299</v>
      </c>
      <c r="F646" t="s">
        <v>4</v>
      </c>
      <c r="G646" t="s">
        <v>5</v>
      </c>
    </row>
    <row r="647" spans="1:7" x14ac:dyDescent="0.25">
      <c r="A647" t="s">
        <v>246</v>
      </c>
      <c r="B647" t="s">
        <v>1</v>
      </c>
      <c r="C647" t="s">
        <v>45</v>
      </c>
      <c r="D647" t="s">
        <v>46</v>
      </c>
      <c r="E647" s="2">
        <v>8953.8461538461506</v>
      </c>
      <c r="F647" t="s">
        <v>4</v>
      </c>
      <c r="G647" t="s">
        <v>5</v>
      </c>
    </row>
    <row r="648" spans="1:7" x14ac:dyDescent="0.25">
      <c r="A648" t="s">
        <v>246</v>
      </c>
      <c r="B648" t="s">
        <v>1</v>
      </c>
      <c r="C648" t="s">
        <v>47</v>
      </c>
      <c r="D648" t="s">
        <v>24</v>
      </c>
      <c r="E648" s="2">
        <v>18269.2307692307</v>
      </c>
      <c r="F648" t="s">
        <v>4</v>
      </c>
      <c r="G648" t="s">
        <v>5</v>
      </c>
    </row>
    <row r="649" spans="1:7" x14ac:dyDescent="0.25">
      <c r="A649" t="s">
        <v>246</v>
      </c>
      <c r="B649" t="s">
        <v>1</v>
      </c>
      <c r="C649" t="s">
        <v>30</v>
      </c>
      <c r="D649" t="s">
        <v>48</v>
      </c>
      <c r="E649" s="2">
        <v>2083.3333333333298</v>
      </c>
      <c r="F649" t="s">
        <v>4</v>
      </c>
      <c r="G649" t="s">
        <v>5</v>
      </c>
    </row>
    <row r="650" spans="1:7" x14ac:dyDescent="0.25">
      <c r="A650" t="s">
        <v>247</v>
      </c>
      <c r="B650" t="s">
        <v>49</v>
      </c>
      <c r="C650" t="s">
        <v>47</v>
      </c>
      <c r="D650" t="s">
        <v>13</v>
      </c>
      <c r="E650" s="2">
        <v>4428.5714285714203</v>
      </c>
      <c r="F650" t="s">
        <v>4</v>
      </c>
      <c r="G650" t="s">
        <v>5</v>
      </c>
    </row>
    <row r="651" spans="1:7" x14ac:dyDescent="0.25">
      <c r="A651" t="s">
        <v>247</v>
      </c>
      <c r="B651" t="s">
        <v>49</v>
      </c>
      <c r="C651" t="s">
        <v>14</v>
      </c>
      <c r="D651" t="s">
        <v>24</v>
      </c>
      <c r="E651" s="2">
        <v>5166.6666666666597</v>
      </c>
      <c r="F651" t="s">
        <v>4</v>
      </c>
      <c r="G651" t="s">
        <v>5</v>
      </c>
    </row>
    <row r="652" spans="1:7" x14ac:dyDescent="0.25">
      <c r="A652" t="s">
        <v>247</v>
      </c>
      <c r="B652" t="s">
        <v>49</v>
      </c>
      <c r="C652" t="s">
        <v>30</v>
      </c>
      <c r="D652" t="s">
        <v>27</v>
      </c>
      <c r="E652" s="2">
        <v>5166.6666666666597</v>
      </c>
      <c r="F652" t="s">
        <v>4</v>
      </c>
      <c r="G652" t="s">
        <v>5</v>
      </c>
    </row>
    <row r="653" spans="1:7" x14ac:dyDescent="0.25">
      <c r="A653" t="s">
        <v>248</v>
      </c>
      <c r="B653" t="s">
        <v>49</v>
      </c>
      <c r="C653" t="s">
        <v>78</v>
      </c>
      <c r="D653" t="s">
        <v>90</v>
      </c>
      <c r="E653" s="2">
        <v>1875</v>
      </c>
      <c r="F653" t="s">
        <v>4</v>
      </c>
      <c r="G653" t="s">
        <v>5</v>
      </c>
    </row>
    <row r="654" spans="1:7" x14ac:dyDescent="0.25">
      <c r="A654" t="s">
        <v>249</v>
      </c>
      <c r="B654" t="s">
        <v>34</v>
      </c>
      <c r="C654" t="s">
        <v>14</v>
      </c>
      <c r="D654" t="s">
        <v>117</v>
      </c>
      <c r="E654" s="2">
        <v>2333.3333333333298</v>
      </c>
      <c r="F654" t="s">
        <v>4</v>
      </c>
      <c r="G654" t="s">
        <v>5</v>
      </c>
    </row>
    <row r="655" spans="1:7" x14ac:dyDescent="0.25">
      <c r="A655" t="s">
        <v>250</v>
      </c>
      <c r="B655" t="s">
        <v>25</v>
      </c>
      <c r="C655" t="s">
        <v>29</v>
      </c>
      <c r="D655" t="s">
        <v>46</v>
      </c>
      <c r="E655" s="2">
        <v>1928.57142857142</v>
      </c>
      <c r="F655" t="s">
        <v>4</v>
      </c>
      <c r="G655" t="s">
        <v>5</v>
      </c>
    </row>
    <row r="656" spans="1:7" x14ac:dyDescent="0.25">
      <c r="A656" t="s">
        <v>250</v>
      </c>
      <c r="B656" t="s">
        <v>25</v>
      </c>
      <c r="C656" t="s">
        <v>47</v>
      </c>
      <c r="D656" t="s">
        <v>13</v>
      </c>
      <c r="E656" s="2">
        <v>1928.57142857142</v>
      </c>
      <c r="F656" t="s">
        <v>4</v>
      </c>
      <c r="G656" t="s">
        <v>5</v>
      </c>
    </row>
    <row r="657" spans="1:7" x14ac:dyDescent="0.25">
      <c r="A657" t="s">
        <v>251</v>
      </c>
      <c r="B657" t="s">
        <v>25</v>
      </c>
      <c r="C657" t="s">
        <v>75</v>
      </c>
      <c r="D657" t="s">
        <v>77</v>
      </c>
      <c r="E657" s="2">
        <v>1923.0769230769199</v>
      </c>
      <c r="F657" t="s">
        <v>4</v>
      </c>
      <c r="G657" t="s">
        <v>5</v>
      </c>
    </row>
    <row r="658" spans="1:7" x14ac:dyDescent="0.25">
      <c r="A658" t="s">
        <v>252</v>
      </c>
      <c r="B658" t="s">
        <v>1</v>
      </c>
      <c r="C658" t="s">
        <v>23</v>
      </c>
      <c r="D658" t="s">
        <v>24</v>
      </c>
      <c r="E658" s="2">
        <v>75000</v>
      </c>
      <c r="F658" t="s">
        <v>4</v>
      </c>
      <c r="G658" t="s">
        <v>5</v>
      </c>
    </row>
    <row r="659" spans="1:7" x14ac:dyDescent="0.25">
      <c r="A659" t="s">
        <v>252</v>
      </c>
      <c r="B659" t="s">
        <v>1</v>
      </c>
      <c r="C659" t="s">
        <v>30</v>
      </c>
      <c r="D659" t="s">
        <v>31</v>
      </c>
      <c r="E659" s="2">
        <v>12500</v>
      </c>
      <c r="F659" t="s">
        <v>4</v>
      </c>
      <c r="G659" t="s">
        <v>5</v>
      </c>
    </row>
    <row r="660" spans="1:7" x14ac:dyDescent="0.25">
      <c r="A660" t="s">
        <v>253</v>
      </c>
      <c r="B660" t="s">
        <v>7</v>
      </c>
      <c r="C660" t="s">
        <v>170</v>
      </c>
      <c r="D660" t="s">
        <v>125</v>
      </c>
      <c r="E660" s="2">
        <v>16153.8461538461</v>
      </c>
      <c r="F660" t="s">
        <v>4</v>
      </c>
      <c r="G660" t="s">
        <v>5</v>
      </c>
    </row>
    <row r="661" spans="1:7" x14ac:dyDescent="0.25">
      <c r="A661" t="s">
        <v>253</v>
      </c>
      <c r="B661" t="s">
        <v>7</v>
      </c>
      <c r="C661" t="s">
        <v>115</v>
      </c>
      <c r="D661" t="s">
        <v>17</v>
      </c>
      <c r="E661" s="2">
        <v>16153.8461538461</v>
      </c>
      <c r="F661" t="s">
        <v>4</v>
      </c>
      <c r="G661" t="s">
        <v>5</v>
      </c>
    </row>
    <row r="662" spans="1:7" x14ac:dyDescent="0.25">
      <c r="A662" t="s">
        <v>253</v>
      </c>
      <c r="B662" t="s">
        <v>7</v>
      </c>
      <c r="C662" t="s">
        <v>18</v>
      </c>
      <c r="D662" t="s">
        <v>85</v>
      </c>
      <c r="E662" s="2">
        <v>17500</v>
      </c>
      <c r="F662" t="s">
        <v>4</v>
      </c>
      <c r="G662" t="s">
        <v>5</v>
      </c>
    </row>
    <row r="663" spans="1:7" x14ac:dyDescent="0.25">
      <c r="A663" t="s">
        <v>254</v>
      </c>
      <c r="B663" t="s">
        <v>25</v>
      </c>
      <c r="C663" t="s">
        <v>57</v>
      </c>
      <c r="D663" t="s">
        <v>58</v>
      </c>
      <c r="E663" s="2">
        <v>288.461538461538</v>
      </c>
      <c r="F663" t="s">
        <v>4</v>
      </c>
      <c r="G663" t="s">
        <v>5</v>
      </c>
    </row>
    <row r="664" spans="1:7" x14ac:dyDescent="0.25">
      <c r="A664" t="s">
        <v>254</v>
      </c>
      <c r="B664" t="s">
        <v>49</v>
      </c>
      <c r="C664" t="s">
        <v>56</v>
      </c>
      <c r="D664" t="s">
        <v>8</v>
      </c>
      <c r="E664" s="2">
        <v>1538.4615384615299</v>
      </c>
      <c r="F664" t="s">
        <v>4</v>
      </c>
      <c r="G664" t="s">
        <v>5</v>
      </c>
    </row>
    <row r="665" spans="1:7" x14ac:dyDescent="0.25">
      <c r="A665" t="s">
        <v>254</v>
      </c>
      <c r="B665" t="s">
        <v>49</v>
      </c>
      <c r="C665" t="s">
        <v>57</v>
      </c>
      <c r="D665" t="s">
        <v>58</v>
      </c>
      <c r="E665" s="2">
        <v>1538.4615384615299</v>
      </c>
      <c r="F665" t="s">
        <v>4</v>
      </c>
      <c r="G665" t="s">
        <v>5</v>
      </c>
    </row>
    <row r="666" spans="1:7" x14ac:dyDescent="0.25">
      <c r="A666" t="s">
        <v>255</v>
      </c>
      <c r="B666" t="s">
        <v>7</v>
      </c>
      <c r="C666" t="s">
        <v>56</v>
      </c>
      <c r="D666" t="s">
        <v>72</v>
      </c>
      <c r="E666" s="2">
        <v>326.08249999999998</v>
      </c>
      <c r="F666" t="s">
        <v>4</v>
      </c>
      <c r="G666" t="s">
        <v>5</v>
      </c>
    </row>
    <row r="667" spans="1:7" x14ac:dyDescent="0.25">
      <c r="A667" t="s">
        <v>255</v>
      </c>
      <c r="B667" t="s">
        <v>7</v>
      </c>
      <c r="C667" t="s">
        <v>76</v>
      </c>
      <c r="D667" t="s">
        <v>77</v>
      </c>
      <c r="E667" s="2">
        <v>317.22500000000002</v>
      </c>
      <c r="F667" t="s">
        <v>4</v>
      </c>
      <c r="G667" t="s">
        <v>5</v>
      </c>
    </row>
    <row r="668" spans="1:7" x14ac:dyDescent="0.25">
      <c r="A668" t="s">
        <v>255</v>
      </c>
      <c r="B668" t="s">
        <v>7</v>
      </c>
      <c r="C668" t="s">
        <v>78</v>
      </c>
      <c r="D668" t="s">
        <v>90</v>
      </c>
      <c r="E668" s="2">
        <v>307.87</v>
      </c>
      <c r="F668" t="s">
        <v>4</v>
      </c>
      <c r="G668" t="s">
        <v>5</v>
      </c>
    </row>
    <row r="669" spans="1:7" x14ac:dyDescent="0.25">
      <c r="A669" t="s">
        <v>255</v>
      </c>
      <c r="B669" t="s">
        <v>7</v>
      </c>
      <c r="C669" t="s">
        <v>91</v>
      </c>
      <c r="D669" t="s">
        <v>8</v>
      </c>
      <c r="E669" s="2">
        <v>384.84</v>
      </c>
      <c r="F669" t="s">
        <v>4</v>
      </c>
      <c r="G669" t="s">
        <v>5</v>
      </c>
    </row>
    <row r="670" spans="1:7" x14ac:dyDescent="0.25">
      <c r="A670" t="s">
        <v>255</v>
      </c>
      <c r="B670" t="s">
        <v>7</v>
      </c>
      <c r="C670" t="s">
        <v>57</v>
      </c>
      <c r="D670" t="s">
        <v>9</v>
      </c>
      <c r="E670" s="2">
        <v>376.53750000000002</v>
      </c>
      <c r="F670" t="s">
        <v>4</v>
      </c>
      <c r="G670" t="s">
        <v>5</v>
      </c>
    </row>
    <row r="671" spans="1:7" x14ac:dyDescent="0.25">
      <c r="A671" t="s">
        <v>255</v>
      </c>
      <c r="B671" t="s">
        <v>7</v>
      </c>
      <c r="C671" t="s">
        <v>10</v>
      </c>
      <c r="D671" t="s">
        <v>15</v>
      </c>
      <c r="E671" s="2">
        <v>483.75</v>
      </c>
      <c r="F671" t="s">
        <v>4</v>
      </c>
      <c r="G671" t="s">
        <v>5</v>
      </c>
    </row>
    <row r="672" spans="1:7" x14ac:dyDescent="0.25">
      <c r="A672" t="s">
        <v>255</v>
      </c>
      <c r="B672" t="s">
        <v>7</v>
      </c>
      <c r="C672" t="s">
        <v>16</v>
      </c>
      <c r="D672" t="s">
        <v>21</v>
      </c>
      <c r="E672" s="2">
        <v>535.79</v>
      </c>
      <c r="F672" t="s">
        <v>4</v>
      </c>
      <c r="G672" t="s">
        <v>5</v>
      </c>
    </row>
    <row r="673" spans="1:7" x14ac:dyDescent="0.25">
      <c r="A673" t="s">
        <v>255</v>
      </c>
      <c r="B673" t="s">
        <v>7</v>
      </c>
      <c r="C673" t="s">
        <v>30</v>
      </c>
      <c r="D673" t="s">
        <v>58</v>
      </c>
      <c r="E673" s="2">
        <v>1721.4</v>
      </c>
      <c r="F673" t="s">
        <v>4</v>
      </c>
      <c r="G673" t="s">
        <v>5</v>
      </c>
    </row>
    <row r="674" spans="1:7" x14ac:dyDescent="0.25">
      <c r="A674" t="s">
        <v>256</v>
      </c>
      <c r="B674" t="s">
        <v>34</v>
      </c>
      <c r="C674" t="s">
        <v>36</v>
      </c>
      <c r="D674" t="s">
        <v>37</v>
      </c>
      <c r="E674" s="2">
        <v>2500</v>
      </c>
      <c r="F674" t="s">
        <v>4</v>
      </c>
      <c r="G674" t="s">
        <v>5</v>
      </c>
    </row>
    <row r="675" spans="1:7" x14ac:dyDescent="0.25">
      <c r="A675" t="s">
        <v>256</v>
      </c>
      <c r="B675" t="s">
        <v>34</v>
      </c>
      <c r="C675" t="s">
        <v>35</v>
      </c>
      <c r="D675" t="s">
        <v>11</v>
      </c>
      <c r="E675" s="2">
        <v>2538.4615384615299</v>
      </c>
      <c r="F675" t="s">
        <v>4</v>
      </c>
      <c r="G675" t="s">
        <v>5</v>
      </c>
    </row>
    <row r="676" spans="1:7" x14ac:dyDescent="0.25">
      <c r="A676" t="s">
        <v>256</v>
      </c>
      <c r="B676" t="s">
        <v>34</v>
      </c>
      <c r="C676" t="s">
        <v>12</v>
      </c>
      <c r="D676" t="s">
        <v>38</v>
      </c>
      <c r="E676" s="2">
        <v>2860</v>
      </c>
      <c r="F676" t="s">
        <v>4</v>
      </c>
      <c r="G676" t="s">
        <v>5</v>
      </c>
    </row>
    <row r="677" spans="1:7" x14ac:dyDescent="0.25">
      <c r="A677" t="s">
        <v>257</v>
      </c>
      <c r="B677" t="s">
        <v>34</v>
      </c>
      <c r="C677" t="s">
        <v>36</v>
      </c>
      <c r="D677" t="s">
        <v>37</v>
      </c>
      <c r="E677" s="2">
        <v>1538.4615384615299</v>
      </c>
      <c r="F677" t="s">
        <v>4</v>
      </c>
      <c r="G677" t="s">
        <v>5</v>
      </c>
    </row>
    <row r="678" spans="1:7" x14ac:dyDescent="0.25">
      <c r="A678" t="s">
        <v>257</v>
      </c>
      <c r="B678" t="s">
        <v>34</v>
      </c>
      <c r="C678" t="s">
        <v>35</v>
      </c>
      <c r="D678" t="s">
        <v>11</v>
      </c>
      <c r="E678" s="2">
        <v>1807.6923076922999</v>
      </c>
      <c r="F678" t="s">
        <v>4</v>
      </c>
      <c r="G678" t="s">
        <v>5</v>
      </c>
    </row>
    <row r="679" spans="1:7" x14ac:dyDescent="0.25">
      <c r="A679" t="s">
        <v>257</v>
      </c>
      <c r="B679" t="s">
        <v>34</v>
      </c>
      <c r="C679" t="s">
        <v>12</v>
      </c>
      <c r="D679" t="s">
        <v>38</v>
      </c>
      <c r="E679" s="2">
        <v>2154.1666666666601</v>
      </c>
      <c r="F679" t="s">
        <v>4</v>
      </c>
      <c r="G679" t="s">
        <v>5</v>
      </c>
    </row>
    <row r="680" spans="1:7" x14ac:dyDescent="0.25">
      <c r="A680" t="s">
        <v>258</v>
      </c>
      <c r="B680" t="s">
        <v>7</v>
      </c>
      <c r="C680" t="s">
        <v>43</v>
      </c>
      <c r="D680" t="s">
        <v>13</v>
      </c>
      <c r="E680" s="2">
        <v>675</v>
      </c>
      <c r="F680" t="s">
        <v>4</v>
      </c>
      <c r="G680" t="s">
        <v>5</v>
      </c>
    </row>
    <row r="681" spans="1:7" x14ac:dyDescent="0.25">
      <c r="A681" t="s">
        <v>258</v>
      </c>
      <c r="B681" t="s">
        <v>7</v>
      </c>
      <c r="C681" t="s">
        <v>14</v>
      </c>
      <c r="D681" t="s">
        <v>13</v>
      </c>
      <c r="E681" s="2" t="s">
        <v>259</v>
      </c>
      <c r="F681" t="s">
        <v>4</v>
      </c>
      <c r="G681" t="s">
        <v>5</v>
      </c>
    </row>
    <row r="682" spans="1:7" x14ac:dyDescent="0.25">
      <c r="A682" t="s">
        <v>258</v>
      </c>
      <c r="B682" t="s">
        <v>7</v>
      </c>
      <c r="C682" t="s">
        <v>14</v>
      </c>
      <c r="D682" t="s">
        <v>27</v>
      </c>
      <c r="E682" s="2">
        <v>4255.6666666666597</v>
      </c>
      <c r="F682" t="s">
        <v>4</v>
      </c>
      <c r="G682" t="s">
        <v>5</v>
      </c>
    </row>
    <row r="683" spans="1:7" x14ac:dyDescent="0.25">
      <c r="A683" t="s">
        <v>258</v>
      </c>
      <c r="B683" t="s">
        <v>34</v>
      </c>
      <c r="C683" t="s">
        <v>111</v>
      </c>
      <c r="D683" t="s">
        <v>130</v>
      </c>
      <c r="E683" s="2">
        <v>3466.76923076923</v>
      </c>
      <c r="F683" t="s">
        <v>4</v>
      </c>
      <c r="G683" t="s">
        <v>5</v>
      </c>
    </row>
    <row r="684" spans="1:7" x14ac:dyDescent="0.25">
      <c r="A684" t="s">
        <v>258</v>
      </c>
      <c r="B684" t="s">
        <v>34</v>
      </c>
      <c r="C684" t="s">
        <v>29</v>
      </c>
      <c r="D684" t="s">
        <v>13</v>
      </c>
      <c r="E684" s="2">
        <v>3466.76923076923</v>
      </c>
      <c r="F684" t="s">
        <v>4</v>
      </c>
      <c r="G684" t="s">
        <v>5</v>
      </c>
    </row>
    <row r="685" spans="1:7" x14ac:dyDescent="0.25">
      <c r="A685" t="s">
        <v>260</v>
      </c>
      <c r="B685" t="s">
        <v>1</v>
      </c>
      <c r="C685" t="s">
        <v>111</v>
      </c>
      <c r="D685" t="s">
        <v>46</v>
      </c>
      <c r="E685" s="2">
        <v>138.157894736842</v>
      </c>
      <c r="F685" t="s">
        <v>4</v>
      </c>
      <c r="G685" t="s">
        <v>5</v>
      </c>
    </row>
    <row r="686" spans="1:7" x14ac:dyDescent="0.25">
      <c r="A686" t="s">
        <v>260</v>
      </c>
      <c r="B686" t="s">
        <v>1</v>
      </c>
      <c r="C686" t="s">
        <v>47</v>
      </c>
      <c r="D686" t="s">
        <v>8</v>
      </c>
      <c r="E686" s="2">
        <v>1250</v>
      </c>
      <c r="F686" t="s">
        <v>4</v>
      </c>
      <c r="G686" t="s">
        <v>5</v>
      </c>
    </row>
    <row r="687" spans="1:7" x14ac:dyDescent="0.25">
      <c r="A687" t="s">
        <v>260</v>
      </c>
      <c r="B687" t="s">
        <v>1</v>
      </c>
      <c r="C687" t="s">
        <v>57</v>
      </c>
      <c r="D687" t="s">
        <v>54</v>
      </c>
      <c r="E687" s="2">
        <v>1250</v>
      </c>
      <c r="F687" t="s">
        <v>4</v>
      </c>
      <c r="G687" t="s">
        <v>5</v>
      </c>
    </row>
    <row r="688" spans="1:7" x14ac:dyDescent="0.25">
      <c r="A688" t="s">
        <v>260</v>
      </c>
      <c r="B688" t="s">
        <v>1</v>
      </c>
      <c r="C688" t="s">
        <v>26</v>
      </c>
      <c r="D688" t="s">
        <v>81</v>
      </c>
      <c r="E688" s="2">
        <v>2500</v>
      </c>
      <c r="F688" t="s">
        <v>4</v>
      </c>
      <c r="G688" t="s">
        <v>5</v>
      </c>
    </row>
    <row r="689" spans="1:7" x14ac:dyDescent="0.25">
      <c r="A689" t="s">
        <v>261</v>
      </c>
      <c r="B689" t="s">
        <v>25</v>
      </c>
      <c r="C689" t="s">
        <v>56</v>
      </c>
      <c r="D689" t="s">
        <v>72</v>
      </c>
      <c r="E689" s="2">
        <v>4490.6875</v>
      </c>
      <c r="F689" t="s">
        <v>4</v>
      </c>
      <c r="G689" t="s">
        <v>5</v>
      </c>
    </row>
    <row r="690" spans="1:7" x14ac:dyDescent="0.25">
      <c r="A690" t="s">
        <v>261</v>
      </c>
      <c r="B690" t="s">
        <v>25</v>
      </c>
      <c r="C690" t="s">
        <v>76</v>
      </c>
      <c r="D690" t="s">
        <v>77</v>
      </c>
      <c r="E690" s="2">
        <v>4490.6875</v>
      </c>
      <c r="F690" t="s">
        <v>4</v>
      </c>
      <c r="G690" t="s">
        <v>5</v>
      </c>
    </row>
    <row r="691" spans="1:7" x14ac:dyDescent="0.25">
      <c r="A691" t="s">
        <v>261</v>
      </c>
      <c r="B691" t="s">
        <v>25</v>
      </c>
      <c r="C691" t="s">
        <v>78</v>
      </c>
      <c r="D691" t="s">
        <v>90</v>
      </c>
      <c r="E691" s="2">
        <v>4490.6875</v>
      </c>
      <c r="F691" t="s">
        <v>4</v>
      </c>
      <c r="G691" t="s">
        <v>5</v>
      </c>
    </row>
    <row r="692" spans="1:7" x14ac:dyDescent="0.25">
      <c r="A692" t="s">
        <v>261</v>
      </c>
      <c r="B692" t="s">
        <v>25</v>
      </c>
      <c r="C692" t="s">
        <v>91</v>
      </c>
      <c r="D692" t="s">
        <v>8</v>
      </c>
      <c r="E692" s="2">
        <v>4687.5</v>
      </c>
      <c r="F692" t="s">
        <v>4</v>
      </c>
      <c r="G692" t="s">
        <v>5</v>
      </c>
    </row>
    <row r="693" spans="1:7" x14ac:dyDescent="0.25">
      <c r="A693" t="s">
        <v>261</v>
      </c>
      <c r="B693" t="s">
        <v>25</v>
      </c>
      <c r="C693" t="s">
        <v>57</v>
      </c>
      <c r="D693" t="s">
        <v>9</v>
      </c>
      <c r="E693" s="2">
        <v>4687.5</v>
      </c>
      <c r="F693" t="s">
        <v>4</v>
      </c>
      <c r="G693" t="s">
        <v>5</v>
      </c>
    </row>
    <row r="694" spans="1:7" x14ac:dyDescent="0.25">
      <c r="A694" t="s">
        <v>261</v>
      </c>
      <c r="B694" t="s">
        <v>25</v>
      </c>
      <c r="C694" t="s">
        <v>10</v>
      </c>
      <c r="D694" t="s">
        <v>15</v>
      </c>
      <c r="E694" s="2">
        <v>6250</v>
      </c>
      <c r="F694" t="s">
        <v>4</v>
      </c>
      <c r="G694" t="s">
        <v>5</v>
      </c>
    </row>
    <row r="695" spans="1:7" x14ac:dyDescent="0.25">
      <c r="A695" t="s">
        <v>261</v>
      </c>
      <c r="B695" t="s">
        <v>25</v>
      </c>
      <c r="C695" t="s">
        <v>16</v>
      </c>
      <c r="D695" t="s">
        <v>21</v>
      </c>
      <c r="E695" s="2">
        <v>6250</v>
      </c>
      <c r="F695" t="s">
        <v>4</v>
      </c>
      <c r="G695" t="s">
        <v>5</v>
      </c>
    </row>
    <row r="696" spans="1:7" x14ac:dyDescent="0.25">
      <c r="A696" t="s">
        <v>261</v>
      </c>
      <c r="B696" t="s">
        <v>25</v>
      </c>
      <c r="C696" t="s">
        <v>22</v>
      </c>
      <c r="D696" t="s">
        <v>58</v>
      </c>
      <c r="E696" s="2">
        <v>18000</v>
      </c>
      <c r="F696" t="s">
        <v>4</v>
      </c>
      <c r="G696" t="s">
        <v>5</v>
      </c>
    </row>
    <row r="697" spans="1:7" x14ac:dyDescent="0.25">
      <c r="A697" t="s">
        <v>261</v>
      </c>
      <c r="B697" t="s">
        <v>49</v>
      </c>
      <c r="C697" t="s">
        <v>91</v>
      </c>
      <c r="D697" t="s">
        <v>8</v>
      </c>
      <c r="E697" s="2">
        <v>6250</v>
      </c>
      <c r="F697" t="s">
        <v>4</v>
      </c>
      <c r="G697" t="s">
        <v>5</v>
      </c>
    </row>
    <row r="698" spans="1:7" x14ac:dyDescent="0.25">
      <c r="A698" t="s">
        <v>261</v>
      </c>
      <c r="B698" t="s">
        <v>49</v>
      </c>
      <c r="C698" t="s">
        <v>57</v>
      </c>
      <c r="D698" t="s">
        <v>9</v>
      </c>
      <c r="E698" s="2">
        <v>6250</v>
      </c>
      <c r="F698" t="s">
        <v>4</v>
      </c>
      <c r="G698" t="s">
        <v>5</v>
      </c>
    </row>
    <row r="699" spans="1:7" x14ac:dyDescent="0.25">
      <c r="A699" t="s">
        <v>261</v>
      </c>
      <c r="B699" t="s">
        <v>49</v>
      </c>
      <c r="C699" t="s">
        <v>10</v>
      </c>
      <c r="D699" t="s">
        <v>15</v>
      </c>
      <c r="E699" s="2">
        <v>8333.3333333333303</v>
      </c>
      <c r="F699" t="s">
        <v>4</v>
      </c>
      <c r="G699" t="s">
        <v>5</v>
      </c>
    </row>
    <row r="700" spans="1:7" x14ac:dyDescent="0.25">
      <c r="A700" t="s">
        <v>261</v>
      </c>
      <c r="B700" t="s">
        <v>49</v>
      </c>
      <c r="C700" t="s">
        <v>16</v>
      </c>
      <c r="D700" t="s">
        <v>21</v>
      </c>
      <c r="E700" s="2">
        <v>8333.3333333333303</v>
      </c>
      <c r="F700" t="s">
        <v>4</v>
      </c>
      <c r="G700" t="s">
        <v>5</v>
      </c>
    </row>
    <row r="701" spans="1:7" x14ac:dyDescent="0.25">
      <c r="A701" t="s">
        <v>261</v>
      </c>
      <c r="B701" t="s">
        <v>34</v>
      </c>
      <c r="C701" t="s">
        <v>91</v>
      </c>
      <c r="D701" t="s">
        <v>8</v>
      </c>
      <c r="E701" s="2">
        <v>8406.25</v>
      </c>
      <c r="F701" t="s">
        <v>4</v>
      </c>
      <c r="G701" t="s">
        <v>5</v>
      </c>
    </row>
    <row r="702" spans="1:7" x14ac:dyDescent="0.25">
      <c r="A702" t="s">
        <v>261</v>
      </c>
      <c r="B702" t="s">
        <v>34</v>
      </c>
      <c r="C702" t="s">
        <v>57</v>
      </c>
      <c r="D702" t="s">
        <v>9</v>
      </c>
      <c r="E702" s="2">
        <v>8406.25</v>
      </c>
      <c r="F702" t="s">
        <v>4</v>
      </c>
      <c r="G702" t="s">
        <v>5</v>
      </c>
    </row>
    <row r="703" spans="1:7" x14ac:dyDescent="0.25">
      <c r="A703" t="s">
        <v>261</v>
      </c>
      <c r="B703" t="s">
        <v>34</v>
      </c>
      <c r="C703" t="s">
        <v>10</v>
      </c>
      <c r="D703" t="s">
        <v>15</v>
      </c>
      <c r="E703" s="2">
        <v>11208.333333333299</v>
      </c>
      <c r="F703" t="s">
        <v>4</v>
      </c>
      <c r="G703" t="s">
        <v>5</v>
      </c>
    </row>
    <row r="704" spans="1:7" x14ac:dyDescent="0.25">
      <c r="A704" t="s">
        <v>261</v>
      </c>
      <c r="B704" t="s">
        <v>34</v>
      </c>
      <c r="C704" t="s">
        <v>16</v>
      </c>
      <c r="D704" t="s">
        <v>21</v>
      </c>
      <c r="E704" s="2">
        <v>11208.333333333299</v>
      </c>
      <c r="F704" t="s">
        <v>4</v>
      </c>
      <c r="G704" t="s">
        <v>5</v>
      </c>
    </row>
    <row r="705" spans="1:7" x14ac:dyDescent="0.25">
      <c r="A705" t="s">
        <v>262</v>
      </c>
      <c r="B705" t="s">
        <v>49</v>
      </c>
      <c r="C705" t="s">
        <v>120</v>
      </c>
      <c r="D705" t="s">
        <v>42</v>
      </c>
      <c r="E705" s="2">
        <v>2153.8461538461502</v>
      </c>
      <c r="F705" t="s">
        <v>4</v>
      </c>
      <c r="G705" t="s">
        <v>5</v>
      </c>
    </row>
    <row r="706" spans="1:7" x14ac:dyDescent="0.25">
      <c r="A706" t="s">
        <v>263</v>
      </c>
      <c r="B706" t="s">
        <v>1</v>
      </c>
      <c r="C706" t="s">
        <v>45</v>
      </c>
      <c r="D706" t="s">
        <v>42</v>
      </c>
      <c r="E706" s="2">
        <v>5400</v>
      </c>
      <c r="F706" t="s">
        <v>4</v>
      </c>
      <c r="G706" t="s">
        <v>5</v>
      </c>
    </row>
    <row r="707" spans="1:7" x14ac:dyDescent="0.25">
      <c r="A707" t="s">
        <v>263</v>
      </c>
      <c r="B707" t="s">
        <v>1</v>
      </c>
      <c r="C707" t="s">
        <v>30</v>
      </c>
      <c r="D707" t="s">
        <v>48</v>
      </c>
      <c r="E707" s="2">
        <v>875</v>
      </c>
      <c r="F707" t="s">
        <v>4</v>
      </c>
      <c r="G707" t="s">
        <v>5</v>
      </c>
    </row>
    <row r="708" spans="1:7" x14ac:dyDescent="0.25">
      <c r="A708" t="s">
        <v>264</v>
      </c>
      <c r="B708" t="s">
        <v>7</v>
      </c>
      <c r="C708" t="s">
        <v>51</v>
      </c>
      <c r="D708" t="s">
        <v>52</v>
      </c>
      <c r="E708" s="2">
        <v>752.30769230769204</v>
      </c>
      <c r="F708" t="s">
        <v>4</v>
      </c>
      <c r="G708" t="s">
        <v>5</v>
      </c>
    </row>
    <row r="709" spans="1:7" x14ac:dyDescent="0.25">
      <c r="A709" t="s">
        <v>265</v>
      </c>
      <c r="B709" t="s">
        <v>7</v>
      </c>
      <c r="C709" t="s">
        <v>26</v>
      </c>
      <c r="D709" t="s">
        <v>31</v>
      </c>
      <c r="E709" s="2">
        <v>461.53846153846098</v>
      </c>
      <c r="F709" t="s">
        <v>4</v>
      </c>
    </row>
  </sheetData>
  <autoFilter ref="A1:F1" xr:uid="{C12B06FD-32F9-49BA-813E-974C881FF2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79DF-8A55-49C1-B4A2-8022DEB43A54}">
  <sheetPr>
    <outlinePr summaryBelow="0" summaryRight="0"/>
  </sheetPr>
  <dimension ref="A1:Q1926"/>
  <sheetViews>
    <sheetView zoomScaleNormal="100" workbookViewId="0">
      <selection activeCell="O8" sqref="O8"/>
    </sheetView>
  </sheetViews>
  <sheetFormatPr defaultColWidth="12.42578125" defaultRowHeight="15" customHeight="1" x14ac:dyDescent="0.25"/>
  <cols>
    <col min="1" max="1" width="21.7109375" style="14" customWidth="1"/>
    <col min="2" max="2" width="12.5703125" style="14" customWidth="1"/>
    <col min="3" max="3" width="11" style="5" customWidth="1"/>
    <col min="4" max="4" width="10" style="5" customWidth="1"/>
    <col min="5" max="5" width="11.42578125" style="5" customWidth="1"/>
    <col min="6" max="6" width="10.140625" style="5" customWidth="1"/>
    <col min="7" max="8" width="11.42578125" style="5" customWidth="1"/>
    <col min="9" max="9" width="10.28515625" style="5" customWidth="1"/>
    <col min="10" max="10" width="12.85546875" style="5" customWidth="1"/>
    <col min="11" max="16384" width="12.42578125" style="5"/>
  </cols>
  <sheetData>
    <row r="1" spans="1:17" ht="47.25" x14ac:dyDescent="0.25">
      <c r="A1" s="3" t="s">
        <v>272</v>
      </c>
      <c r="B1" s="3" t="s">
        <v>267</v>
      </c>
      <c r="C1" s="3" t="s">
        <v>273</v>
      </c>
      <c r="D1" s="3" t="s">
        <v>274</v>
      </c>
      <c r="E1" s="3" t="s">
        <v>275</v>
      </c>
      <c r="F1" s="4" t="s">
        <v>270</v>
      </c>
      <c r="G1" s="3" t="s">
        <v>276</v>
      </c>
      <c r="H1" s="3" t="s">
        <v>277</v>
      </c>
      <c r="I1" s="3" t="s">
        <v>278</v>
      </c>
      <c r="J1" s="3" t="s">
        <v>279</v>
      </c>
      <c r="K1" s="3" t="s">
        <v>280</v>
      </c>
    </row>
    <row r="2" spans="1:17" ht="45" customHeight="1" x14ac:dyDescent="0.25">
      <c r="A2" s="3" t="s">
        <v>272</v>
      </c>
      <c r="B2" s="3" t="s">
        <v>267</v>
      </c>
      <c r="C2" s="3" t="s">
        <v>273</v>
      </c>
      <c r="D2" s="3" t="s">
        <v>274</v>
      </c>
      <c r="E2" s="3" t="s">
        <v>275</v>
      </c>
      <c r="F2" s="4" t="s">
        <v>270</v>
      </c>
      <c r="G2" s="3" t="s">
        <v>276</v>
      </c>
      <c r="H2" s="3" t="s">
        <v>277</v>
      </c>
      <c r="I2" s="3" t="s">
        <v>278</v>
      </c>
      <c r="J2" s="3" t="s">
        <v>279</v>
      </c>
      <c r="K2" s="3" t="s">
        <v>280</v>
      </c>
    </row>
    <row r="3" spans="1:17" ht="15.75" x14ac:dyDescent="0.25">
      <c r="A3" s="6" t="s">
        <v>281</v>
      </c>
      <c r="B3" s="6" t="s">
        <v>282</v>
      </c>
      <c r="C3" s="6" t="s">
        <v>283</v>
      </c>
      <c r="D3" s="7">
        <v>45292</v>
      </c>
      <c r="E3" s="7">
        <v>45302</v>
      </c>
      <c r="F3" s="8">
        <v>20000</v>
      </c>
      <c r="G3" s="7">
        <v>45231</v>
      </c>
      <c r="H3" s="7">
        <v>45657</v>
      </c>
      <c r="I3" s="6">
        <f t="shared" ref="I3:I66" si="0">IF((YEAR(H3)-YEAR(G3))=1, ((MONTH(H3)-MONTH(G3))+1)+12, (IF((YEAR(H3)-YEAR(G3))=2, ((MONTH(H3)-MONTH(G3))+1)+24, (IF((YEAR(H3)-YEAR(G3))=3, ((MONTH(H3)-MONTH(G3))+1)+36, (MONTH(H3)-MONTH(G3))+1)))))</f>
        <v>14</v>
      </c>
      <c r="J3" s="8">
        <f t="shared" ref="J3:J66" si="1">F3/I3</f>
        <v>1428.5714285714287</v>
      </c>
      <c r="M3" s="9"/>
      <c r="N3" s="9"/>
      <c r="O3" s="9"/>
      <c r="P3" s="9"/>
      <c r="Q3" s="9"/>
    </row>
    <row r="4" spans="1:17" ht="15.75" x14ac:dyDescent="0.25">
      <c r="A4" s="6" t="s">
        <v>284</v>
      </c>
      <c r="B4" s="6" t="s">
        <v>285</v>
      </c>
      <c r="C4" s="6" t="s">
        <v>283</v>
      </c>
      <c r="D4" s="7">
        <v>43525</v>
      </c>
      <c r="E4" s="7">
        <v>43830</v>
      </c>
      <c r="F4" s="8">
        <v>50000</v>
      </c>
      <c r="G4" s="7">
        <v>43525</v>
      </c>
      <c r="H4" s="7">
        <v>43889</v>
      </c>
      <c r="I4" s="6">
        <f t="shared" si="0"/>
        <v>12</v>
      </c>
      <c r="J4" s="8">
        <f t="shared" si="1"/>
        <v>4166.666666666667</v>
      </c>
      <c r="M4" s="9"/>
      <c r="N4" s="9"/>
      <c r="O4" s="9"/>
      <c r="P4" s="9"/>
      <c r="Q4" s="9"/>
    </row>
    <row r="5" spans="1:17" ht="15.75" x14ac:dyDescent="0.25">
      <c r="A5" s="6" t="s">
        <v>284</v>
      </c>
      <c r="B5" s="6" t="s">
        <v>285</v>
      </c>
      <c r="C5" s="6" t="s">
        <v>283</v>
      </c>
      <c r="D5" s="7">
        <v>43878</v>
      </c>
      <c r="E5" s="7">
        <v>44935</v>
      </c>
      <c r="F5" s="8">
        <v>50000</v>
      </c>
      <c r="G5" s="7">
        <v>43890</v>
      </c>
      <c r="H5" s="7">
        <v>44254</v>
      </c>
      <c r="I5" s="6">
        <f t="shared" si="0"/>
        <v>13</v>
      </c>
      <c r="J5" s="8">
        <f t="shared" si="1"/>
        <v>3846.1538461538462</v>
      </c>
      <c r="M5" s="9"/>
    </row>
    <row r="6" spans="1:17" ht="15.75" x14ac:dyDescent="0.25">
      <c r="A6" s="6" t="s">
        <v>286</v>
      </c>
      <c r="B6" s="6" t="s">
        <v>282</v>
      </c>
      <c r="C6" s="6" t="s">
        <v>283</v>
      </c>
      <c r="D6" s="7">
        <v>43518</v>
      </c>
      <c r="E6" s="7">
        <v>43830</v>
      </c>
      <c r="F6" s="8">
        <v>14400</v>
      </c>
      <c r="G6" s="7">
        <v>43525</v>
      </c>
      <c r="H6" s="7">
        <v>43889</v>
      </c>
      <c r="I6" s="6">
        <f t="shared" si="0"/>
        <v>12</v>
      </c>
      <c r="J6" s="8">
        <f t="shared" si="1"/>
        <v>1200</v>
      </c>
      <c r="M6" s="9"/>
      <c r="N6" s="9"/>
      <c r="O6" s="9"/>
      <c r="P6" s="9"/>
      <c r="Q6" s="9"/>
    </row>
    <row r="7" spans="1:17" ht="15.75" x14ac:dyDescent="0.25">
      <c r="A7" s="6" t="s">
        <v>287</v>
      </c>
      <c r="B7" s="6" t="s">
        <v>285</v>
      </c>
      <c r="C7" s="6" t="s">
        <v>283</v>
      </c>
      <c r="D7" s="7">
        <v>44963</v>
      </c>
      <c r="E7" s="7">
        <v>44997</v>
      </c>
      <c r="F7" s="8">
        <v>20000</v>
      </c>
      <c r="G7" s="7">
        <v>44956</v>
      </c>
      <c r="H7" s="7">
        <v>45046</v>
      </c>
      <c r="I7" s="6">
        <f t="shared" si="0"/>
        <v>4</v>
      </c>
      <c r="J7" s="8">
        <f t="shared" si="1"/>
        <v>5000</v>
      </c>
      <c r="M7" s="9"/>
      <c r="N7" s="9"/>
      <c r="O7" s="9"/>
      <c r="P7" s="9"/>
      <c r="Q7" s="9"/>
    </row>
    <row r="8" spans="1:17" ht="15.75" x14ac:dyDescent="0.25">
      <c r="A8" s="6" t="s">
        <v>287</v>
      </c>
      <c r="B8" s="6" t="s">
        <v>285</v>
      </c>
      <c r="C8" s="6" t="s">
        <v>283</v>
      </c>
      <c r="D8" s="7">
        <v>45054</v>
      </c>
      <c r="E8" s="7">
        <v>45094</v>
      </c>
      <c r="F8" s="8">
        <v>3000</v>
      </c>
      <c r="G8" s="7">
        <v>45047</v>
      </c>
      <c r="H8" s="7">
        <v>45077</v>
      </c>
      <c r="I8" s="6">
        <f t="shared" si="0"/>
        <v>1</v>
      </c>
      <c r="J8" s="8">
        <f t="shared" si="1"/>
        <v>3000</v>
      </c>
      <c r="M8" s="9"/>
      <c r="N8" s="9"/>
      <c r="O8" s="9"/>
      <c r="P8" s="9"/>
      <c r="Q8" s="9"/>
    </row>
    <row r="9" spans="1:17" ht="15.75" x14ac:dyDescent="0.25">
      <c r="A9" s="6" t="s">
        <v>287</v>
      </c>
      <c r="B9" s="6" t="s">
        <v>285</v>
      </c>
      <c r="C9" s="6" t="s">
        <v>283</v>
      </c>
      <c r="D9" s="7">
        <v>45108</v>
      </c>
      <c r="E9" s="7">
        <v>45136</v>
      </c>
      <c r="F9" s="8">
        <v>1000</v>
      </c>
      <c r="G9" s="7">
        <v>45078</v>
      </c>
      <c r="H9" s="7">
        <v>45107</v>
      </c>
      <c r="I9" s="6">
        <f t="shared" si="0"/>
        <v>1</v>
      </c>
      <c r="J9" s="8">
        <f t="shared" si="1"/>
        <v>1000</v>
      </c>
      <c r="M9" s="9"/>
      <c r="N9" s="9"/>
      <c r="O9" s="9"/>
      <c r="P9" s="9"/>
      <c r="Q9" s="9"/>
    </row>
    <row r="10" spans="1:17" ht="15.75" x14ac:dyDescent="0.25">
      <c r="A10" s="6" t="s">
        <v>287</v>
      </c>
      <c r="B10" s="6" t="s">
        <v>285</v>
      </c>
      <c r="C10" s="6" t="s">
        <v>283</v>
      </c>
      <c r="D10" s="7">
        <v>45108</v>
      </c>
      <c r="E10" s="7">
        <v>45136</v>
      </c>
      <c r="F10" s="8">
        <v>1000</v>
      </c>
      <c r="G10" s="7">
        <v>45108</v>
      </c>
      <c r="H10" s="7">
        <v>45138</v>
      </c>
      <c r="I10" s="6">
        <f t="shared" si="0"/>
        <v>1</v>
      </c>
      <c r="J10" s="8">
        <f t="shared" si="1"/>
        <v>1000</v>
      </c>
      <c r="M10" s="9"/>
      <c r="N10" s="9"/>
      <c r="O10" s="9"/>
      <c r="P10" s="9"/>
      <c r="Q10" s="9"/>
    </row>
    <row r="11" spans="1:17" ht="15.75" x14ac:dyDescent="0.25">
      <c r="A11" s="6" t="s">
        <v>287</v>
      </c>
      <c r="B11" s="6" t="s">
        <v>285</v>
      </c>
      <c r="C11" s="6" t="s">
        <v>283</v>
      </c>
      <c r="D11" s="7">
        <v>45139</v>
      </c>
      <c r="E11" s="7">
        <v>45149</v>
      </c>
      <c r="F11" s="8">
        <v>1000</v>
      </c>
      <c r="G11" s="7">
        <v>45139</v>
      </c>
      <c r="H11" s="7">
        <v>45169</v>
      </c>
      <c r="I11" s="6">
        <f t="shared" si="0"/>
        <v>1</v>
      </c>
      <c r="J11" s="8">
        <f t="shared" si="1"/>
        <v>1000</v>
      </c>
      <c r="M11" s="9"/>
      <c r="N11" s="9"/>
      <c r="O11" s="9"/>
      <c r="P11" s="9"/>
      <c r="Q11" s="9"/>
    </row>
    <row r="12" spans="1:17" ht="15.75" x14ac:dyDescent="0.25">
      <c r="A12" s="6" t="s">
        <v>287</v>
      </c>
      <c r="B12" s="6" t="s">
        <v>285</v>
      </c>
      <c r="C12" s="6" t="s">
        <v>283</v>
      </c>
      <c r="D12" s="7">
        <v>45170</v>
      </c>
      <c r="E12" s="7">
        <v>45204</v>
      </c>
      <c r="F12" s="8">
        <v>1000</v>
      </c>
      <c r="G12" s="7">
        <v>45170</v>
      </c>
      <c r="H12" s="7">
        <v>45199</v>
      </c>
      <c r="I12" s="6">
        <f t="shared" si="0"/>
        <v>1</v>
      </c>
      <c r="J12" s="8">
        <f t="shared" si="1"/>
        <v>1000</v>
      </c>
      <c r="M12" s="9"/>
      <c r="N12" s="9"/>
      <c r="O12" s="9"/>
      <c r="P12" s="9"/>
      <c r="Q12" s="9"/>
    </row>
    <row r="13" spans="1:17" ht="15.75" x14ac:dyDescent="0.25">
      <c r="A13" s="6" t="s">
        <v>287</v>
      </c>
      <c r="B13" s="6" t="s">
        <v>285</v>
      </c>
      <c r="C13" s="6" t="s">
        <v>283</v>
      </c>
      <c r="D13" s="7">
        <v>45200</v>
      </c>
      <c r="E13" s="7">
        <v>45204</v>
      </c>
      <c r="F13" s="8">
        <v>1000</v>
      </c>
      <c r="G13" s="7">
        <v>45200</v>
      </c>
      <c r="H13" s="7">
        <v>45230</v>
      </c>
      <c r="I13" s="6">
        <f t="shared" si="0"/>
        <v>1</v>
      </c>
      <c r="J13" s="8">
        <f t="shared" si="1"/>
        <v>1000</v>
      </c>
      <c r="M13" s="9"/>
      <c r="N13" s="9"/>
      <c r="O13" s="9"/>
      <c r="P13" s="9"/>
      <c r="Q13" s="9"/>
    </row>
    <row r="14" spans="1:17" ht="15.75" x14ac:dyDescent="0.25">
      <c r="A14" s="6" t="s">
        <v>287</v>
      </c>
      <c r="B14" s="6" t="s">
        <v>285</v>
      </c>
      <c r="C14" s="6" t="s">
        <v>283</v>
      </c>
      <c r="D14" s="7">
        <v>45231</v>
      </c>
      <c r="E14" s="7">
        <v>45262</v>
      </c>
      <c r="F14" s="8">
        <v>1000</v>
      </c>
      <c r="G14" s="7">
        <v>45231</v>
      </c>
      <c r="H14" s="7">
        <v>45260</v>
      </c>
      <c r="I14" s="6">
        <f t="shared" si="0"/>
        <v>1</v>
      </c>
      <c r="J14" s="8">
        <f t="shared" si="1"/>
        <v>1000</v>
      </c>
      <c r="M14" s="9"/>
      <c r="N14" s="9"/>
      <c r="O14" s="9"/>
      <c r="P14" s="9"/>
      <c r="Q14" s="9"/>
    </row>
    <row r="15" spans="1:17" ht="15.75" x14ac:dyDescent="0.25">
      <c r="A15" s="6" t="s">
        <v>287</v>
      </c>
      <c r="B15" s="6" t="s">
        <v>285</v>
      </c>
      <c r="C15" s="6" t="s">
        <v>283</v>
      </c>
      <c r="D15" s="7">
        <v>45261</v>
      </c>
      <c r="E15" s="7">
        <v>45303</v>
      </c>
      <c r="F15" s="8">
        <v>1000</v>
      </c>
      <c r="G15" s="7">
        <v>45261</v>
      </c>
      <c r="H15" s="7">
        <v>45291</v>
      </c>
      <c r="I15" s="6">
        <f t="shared" si="0"/>
        <v>1</v>
      </c>
      <c r="J15" s="8">
        <f t="shared" si="1"/>
        <v>1000</v>
      </c>
      <c r="M15" s="9"/>
      <c r="N15" s="9"/>
      <c r="O15" s="9"/>
      <c r="P15" s="9"/>
      <c r="Q15" s="9"/>
    </row>
    <row r="16" spans="1:17" ht="15.75" x14ac:dyDescent="0.25">
      <c r="A16" s="6" t="s">
        <v>287</v>
      </c>
      <c r="B16" s="6" t="s">
        <v>288</v>
      </c>
      <c r="C16" s="6" t="s">
        <v>283</v>
      </c>
      <c r="D16" s="7">
        <v>45108</v>
      </c>
      <c r="E16" s="7">
        <v>45220</v>
      </c>
      <c r="F16" s="8">
        <v>25000</v>
      </c>
      <c r="G16" s="7">
        <v>44986</v>
      </c>
      <c r="H16" s="7">
        <v>45472</v>
      </c>
      <c r="I16" s="6">
        <f t="shared" si="0"/>
        <v>16</v>
      </c>
      <c r="J16" s="8">
        <f t="shared" si="1"/>
        <v>1562.5</v>
      </c>
      <c r="M16" s="9"/>
      <c r="N16" s="9"/>
      <c r="O16" s="9"/>
      <c r="P16" s="9"/>
      <c r="Q16" s="9"/>
    </row>
    <row r="17" spans="1:17" ht="15.75" x14ac:dyDescent="0.25">
      <c r="A17" s="6" t="s">
        <v>289</v>
      </c>
      <c r="B17" s="6" t="s">
        <v>288</v>
      </c>
      <c r="C17" s="6" t="s">
        <v>283</v>
      </c>
      <c r="D17" s="7">
        <v>44739</v>
      </c>
      <c r="E17" s="7">
        <v>44750</v>
      </c>
      <c r="F17" s="8">
        <v>30000</v>
      </c>
      <c r="G17" s="7">
        <v>44742</v>
      </c>
      <c r="H17" s="7">
        <v>45107</v>
      </c>
      <c r="I17" s="6">
        <f t="shared" si="0"/>
        <v>13</v>
      </c>
      <c r="J17" s="8">
        <f t="shared" si="1"/>
        <v>2307.6923076923076</v>
      </c>
      <c r="M17" s="9"/>
      <c r="N17" s="9"/>
      <c r="O17" s="9"/>
      <c r="P17" s="9"/>
      <c r="Q17" s="9"/>
    </row>
    <row r="18" spans="1:17" ht="15.75" x14ac:dyDescent="0.25">
      <c r="A18" s="6" t="s">
        <v>289</v>
      </c>
      <c r="B18" s="6" t="s">
        <v>288</v>
      </c>
      <c r="C18" s="6" t="s">
        <v>283</v>
      </c>
      <c r="D18" s="7">
        <v>45107</v>
      </c>
      <c r="E18" s="7">
        <v>45130</v>
      </c>
      <c r="F18" s="8">
        <v>7500</v>
      </c>
      <c r="G18" s="7">
        <v>45108</v>
      </c>
      <c r="H18" s="7">
        <v>45199</v>
      </c>
      <c r="I18" s="6">
        <f t="shared" si="0"/>
        <v>3</v>
      </c>
      <c r="J18" s="8">
        <f t="shared" si="1"/>
        <v>2500</v>
      </c>
      <c r="M18" s="9"/>
      <c r="N18" s="9"/>
      <c r="O18" s="9"/>
      <c r="P18" s="9"/>
      <c r="Q18" s="9"/>
    </row>
    <row r="19" spans="1:17" ht="15.75" x14ac:dyDescent="0.25">
      <c r="A19" s="6" t="s">
        <v>289</v>
      </c>
      <c r="B19" s="6" t="s">
        <v>288</v>
      </c>
      <c r="C19" s="6" t="s">
        <v>283</v>
      </c>
      <c r="D19" s="7">
        <v>45200</v>
      </c>
      <c r="E19" s="7">
        <v>45242</v>
      </c>
      <c r="F19" s="8">
        <v>7500</v>
      </c>
      <c r="G19" s="7">
        <v>45200</v>
      </c>
      <c r="H19" s="7">
        <v>45291</v>
      </c>
      <c r="I19" s="6">
        <f t="shared" si="0"/>
        <v>3</v>
      </c>
      <c r="J19" s="8">
        <f t="shared" si="1"/>
        <v>2500</v>
      </c>
      <c r="M19" s="9"/>
      <c r="N19" s="9"/>
      <c r="O19" s="9"/>
      <c r="P19" s="9"/>
      <c r="Q19" s="9"/>
    </row>
    <row r="20" spans="1:17" ht="15.75" x14ac:dyDescent="0.25">
      <c r="A20" s="6" t="s">
        <v>289</v>
      </c>
      <c r="B20" s="6" t="s">
        <v>288</v>
      </c>
      <c r="C20" s="6" t="s">
        <v>283</v>
      </c>
      <c r="D20" s="7">
        <v>45292</v>
      </c>
      <c r="E20" s="7">
        <v>45310</v>
      </c>
      <c r="F20" s="8">
        <v>7500</v>
      </c>
      <c r="G20" s="7">
        <v>45292</v>
      </c>
      <c r="H20" s="7">
        <v>45381</v>
      </c>
      <c r="I20" s="6">
        <f t="shared" si="0"/>
        <v>3</v>
      </c>
      <c r="J20" s="8">
        <f t="shared" si="1"/>
        <v>2500</v>
      </c>
      <c r="M20" s="9"/>
      <c r="N20" s="9"/>
      <c r="O20" s="9"/>
      <c r="P20" s="9"/>
      <c r="Q20" s="9"/>
    </row>
    <row r="21" spans="1:17" ht="15.75" x14ac:dyDescent="0.25">
      <c r="A21" s="6" t="s">
        <v>289</v>
      </c>
      <c r="B21" s="6" t="s">
        <v>288</v>
      </c>
      <c r="C21" s="6" t="s">
        <v>283</v>
      </c>
      <c r="D21" s="7">
        <v>45382</v>
      </c>
      <c r="E21" s="7"/>
      <c r="F21" s="8">
        <v>7500</v>
      </c>
      <c r="G21" s="7">
        <v>45382</v>
      </c>
      <c r="H21" s="7">
        <v>45472</v>
      </c>
      <c r="I21" s="6">
        <f t="shared" si="0"/>
        <v>4</v>
      </c>
      <c r="J21" s="8">
        <f t="shared" si="1"/>
        <v>1875</v>
      </c>
      <c r="M21" s="9"/>
      <c r="N21" s="9"/>
      <c r="O21" s="9"/>
      <c r="P21" s="9"/>
      <c r="Q21" s="9"/>
    </row>
    <row r="22" spans="1:17" ht="15.75" x14ac:dyDescent="0.25">
      <c r="A22" s="6" t="s">
        <v>290</v>
      </c>
      <c r="B22" s="6" t="s">
        <v>288</v>
      </c>
      <c r="C22" s="6" t="s">
        <v>283</v>
      </c>
      <c r="D22" s="7">
        <v>43663</v>
      </c>
      <c r="E22" s="7">
        <v>43830</v>
      </c>
      <c r="F22" s="8">
        <v>5000</v>
      </c>
      <c r="G22" s="7">
        <v>43647</v>
      </c>
      <c r="H22" s="7">
        <v>44011</v>
      </c>
      <c r="I22" s="6">
        <f t="shared" si="0"/>
        <v>12</v>
      </c>
      <c r="J22" s="8">
        <f t="shared" si="1"/>
        <v>416.66666666666669</v>
      </c>
      <c r="M22" s="9"/>
      <c r="N22" s="9"/>
      <c r="O22" s="9"/>
      <c r="P22" s="9"/>
      <c r="Q22" s="9"/>
    </row>
    <row r="23" spans="1:17" ht="15.75" x14ac:dyDescent="0.25">
      <c r="A23" s="6" t="s">
        <v>290</v>
      </c>
      <c r="B23" s="6" t="s">
        <v>288</v>
      </c>
      <c r="C23" s="6" t="s">
        <v>283</v>
      </c>
      <c r="D23" s="7">
        <v>44164</v>
      </c>
      <c r="E23" s="7">
        <v>44560</v>
      </c>
      <c r="F23" s="8">
        <v>18000</v>
      </c>
      <c r="G23" s="7">
        <v>43800</v>
      </c>
      <c r="H23" s="7">
        <v>44164</v>
      </c>
      <c r="I23" s="6">
        <f t="shared" si="0"/>
        <v>12</v>
      </c>
      <c r="J23" s="8">
        <f t="shared" si="1"/>
        <v>1500</v>
      </c>
      <c r="M23" s="9"/>
      <c r="N23" s="9"/>
      <c r="O23" s="9"/>
      <c r="P23" s="9"/>
      <c r="Q23" s="9"/>
    </row>
    <row r="24" spans="1:17" ht="15.75" x14ac:dyDescent="0.25">
      <c r="A24" s="6" t="s">
        <v>291</v>
      </c>
      <c r="B24" s="6" t="s">
        <v>285</v>
      </c>
      <c r="C24" s="6" t="s">
        <v>283</v>
      </c>
      <c r="D24" s="7">
        <v>45381</v>
      </c>
      <c r="E24" s="7"/>
      <c r="F24" s="8">
        <v>100000</v>
      </c>
      <c r="G24" s="7">
        <v>45292</v>
      </c>
      <c r="H24" s="7">
        <v>45687</v>
      </c>
      <c r="I24" s="6">
        <f t="shared" si="0"/>
        <v>13</v>
      </c>
      <c r="J24" s="8">
        <f t="shared" si="1"/>
        <v>7692.3076923076924</v>
      </c>
      <c r="M24" s="9"/>
      <c r="N24" s="9"/>
      <c r="O24" s="9"/>
      <c r="P24" s="9"/>
      <c r="Q24" s="9"/>
    </row>
    <row r="25" spans="1:17" ht="15.75" x14ac:dyDescent="0.25">
      <c r="A25" s="6" t="s">
        <v>291</v>
      </c>
      <c r="B25" s="6" t="s">
        <v>292</v>
      </c>
      <c r="C25" s="6" t="s">
        <v>283</v>
      </c>
      <c r="D25" s="7">
        <v>44675</v>
      </c>
      <c r="E25" s="7">
        <v>44704</v>
      </c>
      <c r="F25" s="8">
        <v>3870.54</v>
      </c>
      <c r="G25" s="7">
        <v>44712</v>
      </c>
      <c r="H25" s="7">
        <v>45077</v>
      </c>
      <c r="I25" s="6">
        <f t="shared" si="0"/>
        <v>13</v>
      </c>
      <c r="J25" s="8">
        <f t="shared" si="1"/>
        <v>297.73384615384617</v>
      </c>
      <c r="M25" s="9"/>
      <c r="N25" s="9"/>
      <c r="O25" s="9"/>
      <c r="P25" s="9"/>
      <c r="Q25" s="9"/>
    </row>
    <row r="26" spans="1:17" ht="15.75" x14ac:dyDescent="0.25">
      <c r="A26" s="6" t="s">
        <v>291</v>
      </c>
      <c r="B26" s="6" t="s">
        <v>282</v>
      </c>
      <c r="C26" s="6" t="s">
        <v>283</v>
      </c>
      <c r="D26" s="7">
        <v>43608</v>
      </c>
      <c r="E26" s="7">
        <v>43830</v>
      </c>
      <c r="F26" s="8">
        <v>89250</v>
      </c>
      <c r="G26" s="7">
        <v>43617</v>
      </c>
      <c r="H26" s="7">
        <v>43981</v>
      </c>
      <c r="I26" s="6">
        <f t="shared" si="0"/>
        <v>12</v>
      </c>
      <c r="J26" s="8">
        <f t="shared" si="1"/>
        <v>7437.5</v>
      </c>
      <c r="M26" s="9"/>
      <c r="N26" s="9"/>
      <c r="O26" s="9"/>
      <c r="P26" s="9"/>
      <c r="Q26" s="9"/>
    </row>
    <row r="27" spans="1:17" ht="15.75" x14ac:dyDescent="0.25">
      <c r="A27" s="6" t="s">
        <v>291</v>
      </c>
      <c r="B27" s="6" t="s">
        <v>282</v>
      </c>
      <c r="C27" s="6" t="s">
        <v>283</v>
      </c>
      <c r="D27" s="7">
        <v>43982</v>
      </c>
      <c r="E27" s="7">
        <v>44195</v>
      </c>
      <c r="F27" s="8">
        <v>89250</v>
      </c>
      <c r="G27" s="7">
        <v>43982</v>
      </c>
      <c r="H27" s="7">
        <v>44346</v>
      </c>
      <c r="I27" s="6">
        <f t="shared" si="0"/>
        <v>13</v>
      </c>
      <c r="J27" s="8">
        <f t="shared" si="1"/>
        <v>6865.3846153846152</v>
      </c>
      <c r="M27" s="9"/>
      <c r="N27" s="9"/>
      <c r="O27" s="9"/>
      <c r="P27" s="9"/>
      <c r="Q27" s="9"/>
    </row>
    <row r="28" spans="1:17" ht="15.75" x14ac:dyDescent="0.25">
      <c r="A28" s="6" t="s">
        <v>291</v>
      </c>
      <c r="B28" s="6" t="s">
        <v>282</v>
      </c>
      <c r="C28" s="6" t="s">
        <v>283</v>
      </c>
      <c r="D28" s="7">
        <v>44354</v>
      </c>
      <c r="E28" s="7">
        <v>44469</v>
      </c>
      <c r="F28" s="8">
        <v>89250</v>
      </c>
      <c r="G28" s="7">
        <v>44347</v>
      </c>
      <c r="H28" s="7">
        <v>44711</v>
      </c>
      <c r="I28" s="6">
        <f t="shared" si="0"/>
        <v>13</v>
      </c>
      <c r="J28" s="8">
        <f t="shared" si="1"/>
        <v>6865.3846153846152</v>
      </c>
      <c r="M28" s="9"/>
      <c r="N28" s="9"/>
      <c r="O28" s="9"/>
      <c r="P28" s="9"/>
      <c r="Q28" s="9"/>
    </row>
    <row r="29" spans="1:17" ht="15.75" x14ac:dyDescent="0.25">
      <c r="A29" s="6" t="s">
        <v>291</v>
      </c>
      <c r="B29" s="6" t="s">
        <v>282</v>
      </c>
      <c r="C29" s="6" t="s">
        <v>283</v>
      </c>
      <c r="D29" s="7">
        <v>44675</v>
      </c>
      <c r="E29" s="7">
        <v>44704</v>
      </c>
      <c r="F29" s="8">
        <v>33544.71</v>
      </c>
      <c r="G29" s="7">
        <v>44712</v>
      </c>
      <c r="H29" s="7">
        <v>45077</v>
      </c>
      <c r="I29" s="6">
        <f t="shared" si="0"/>
        <v>13</v>
      </c>
      <c r="J29" s="8">
        <f t="shared" si="1"/>
        <v>2580.3623076923077</v>
      </c>
      <c r="M29" s="9"/>
      <c r="N29" s="9"/>
      <c r="O29" s="9"/>
      <c r="P29" s="9"/>
      <c r="Q29" s="9"/>
    </row>
    <row r="30" spans="1:17" ht="15.75" x14ac:dyDescent="0.25">
      <c r="A30" s="6" t="s">
        <v>291</v>
      </c>
      <c r="B30" s="6" t="s">
        <v>282</v>
      </c>
      <c r="C30" s="6" t="s">
        <v>283</v>
      </c>
      <c r="D30" s="7">
        <v>45078</v>
      </c>
      <c r="E30" s="7">
        <v>45082</v>
      </c>
      <c r="F30" s="8">
        <v>35922.65</v>
      </c>
      <c r="G30" s="7">
        <v>45078</v>
      </c>
      <c r="H30" s="7">
        <v>45442</v>
      </c>
      <c r="I30" s="6">
        <f t="shared" si="0"/>
        <v>12</v>
      </c>
      <c r="J30" s="8">
        <f t="shared" si="1"/>
        <v>2993.5541666666668</v>
      </c>
      <c r="M30" s="9"/>
      <c r="N30" s="9"/>
      <c r="O30" s="9"/>
      <c r="P30" s="9"/>
      <c r="Q30" s="9"/>
    </row>
    <row r="31" spans="1:17" ht="15.75" x14ac:dyDescent="0.25">
      <c r="A31" s="6" t="s">
        <v>291</v>
      </c>
      <c r="B31" s="6" t="s">
        <v>282</v>
      </c>
      <c r="C31" s="6" t="s">
        <v>283</v>
      </c>
      <c r="D31" s="7">
        <v>45337</v>
      </c>
      <c r="E31" s="7"/>
      <c r="F31" s="8">
        <v>100000</v>
      </c>
      <c r="G31" s="7">
        <v>45443</v>
      </c>
      <c r="H31" s="7">
        <v>45687</v>
      </c>
      <c r="I31" s="6">
        <f t="shared" si="0"/>
        <v>9</v>
      </c>
      <c r="J31" s="8">
        <f t="shared" si="1"/>
        <v>11111.111111111111</v>
      </c>
      <c r="M31" s="9"/>
      <c r="N31" s="9"/>
      <c r="O31" s="9"/>
      <c r="P31" s="9"/>
      <c r="Q31" s="9"/>
    </row>
    <row r="32" spans="1:17" ht="15.75" x14ac:dyDescent="0.25">
      <c r="A32" s="6" t="s">
        <v>293</v>
      </c>
      <c r="B32" s="6" t="s">
        <v>292</v>
      </c>
      <c r="C32" s="6" t="s">
        <v>283</v>
      </c>
      <c r="D32" s="7">
        <v>44793</v>
      </c>
      <c r="E32" s="7">
        <v>44823</v>
      </c>
      <c r="F32" s="8">
        <v>31526.61</v>
      </c>
      <c r="G32" s="7">
        <v>44795</v>
      </c>
      <c r="H32" s="7">
        <v>45138</v>
      </c>
      <c r="I32" s="6">
        <f t="shared" si="0"/>
        <v>12</v>
      </c>
      <c r="J32" s="8">
        <f t="shared" si="1"/>
        <v>2627.2175000000002</v>
      </c>
      <c r="M32" s="9"/>
      <c r="N32" s="9"/>
      <c r="O32" s="9"/>
      <c r="P32" s="9"/>
      <c r="Q32" s="9"/>
    </row>
    <row r="33" spans="1:17" ht="15.75" x14ac:dyDescent="0.25">
      <c r="A33" s="6" t="s">
        <v>294</v>
      </c>
      <c r="B33" s="6" t="s">
        <v>285</v>
      </c>
      <c r="C33" s="6" t="s">
        <v>283</v>
      </c>
      <c r="D33" s="7">
        <v>44742</v>
      </c>
      <c r="E33" s="7">
        <v>44765</v>
      </c>
      <c r="F33" s="8">
        <v>7500</v>
      </c>
      <c r="G33" s="7">
        <v>44742</v>
      </c>
      <c r="H33" s="7">
        <v>44833</v>
      </c>
      <c r="I33" s="6">
        <f t="shared" si="0"/>
        <v>4</v>
      </c>
      <c r="J33" s="8">
        <f t="shared" si="1"/>
        <v>1875</v>
      </c>
      <c r="M33" s="9"/>
      <c r="N33" s="9"/>
      <c r="O33" s="9"/>
      <c r="P33" s="9"/>
      <c r="Q33" s="9"/>
    </row>
    <row r="34" spans="1:17" ht="15.75" x14ac:dyDescent="0.25">
      <c r="A34" s="6" t="s">
        <v>294</v>
      </c>
      <c r="B34" s="6" t="s">
        <v>285</v>
      </c>
      <c r="C34" s="6" t="s">
        <v>283</v>
      </c>
      <c r="D34" s="7">
        <v>44834</v>
      </c>
      <c r="E34" s="7">
        <v>44840</v>
      </c>
      <c r="F34" s="8">
        <v>30000</v>
      </c>
      <c r="G34" s="7">
        <v>44834</v>
      </c>
      <c r="H34" s="7">
        <v>45199</v>
      </c>
      <c r="I34" s="6">
        <f t="shared" si="0"/>
        <v>13</v>
      </c>
      <c r="J34" s="8">
        <f t="shared" si="1"/>
        <v>2307.6923076923076</v>
      </c>
      <c r="M34" s="9"/>
      <c r="N34" s="9"/>
      <c r="O34" s="9"/>
      <c r="P34" s="9"/>
      <c r="Q34" s="9"/>
    </row>
    <row r="35" spans="1:17" ht="15.75" x14ac:dyDescent="0.25">
      <c r="A35" s="6" t="s">
        <v>294</v>
      </c>
      <c r="B35" s="6" t="s">
        <v>285</v>
      </c>
      <c r="C35" s="6" t="s">
        <v>283</v>
      </c>
      <c r="D35" s="7">
        <v>45200</v>
      </c>
      <c r="E35" s="7">
        <v>45268</v>
      </c>
      <c r="F35" s="8">
        <v>15000</v>
      </c>
      <c r="G35" s="7">
        <v>45200</v>
      </c>
      <c r="H35" s="7">
        <v>45381</v>
      </c>
      <c r="I35" s="6">
        <f t="shared" si="0"/>
        <v>6</v>
      </c>
      <c r="J35" s="8">
        <f t="shared" si="1"/>
        <v>2500</v>
      </c>
      <c r="M35" s="9"/>
      <c r="N35" s="9"/>
      <c r="O35" s="9"/>
      <c r="P35" s="9"/>
      <c r="Q35" s="9"/>
    </row>
    <row r="36" spans="1:17" ht="15.75" x14ac:dyDescent="0.25">
      <c r="A36" s="6" t="s">
        <v>294</v>
      </c>
      <c r="B36" s="6" t="s">
        <v>285</v>
      </c>
      <c r="C36" s="6" t="s">
        <v>283</v>
      </c>
      <c r="D36" s="7">
        <v>45382</v>
      </c>
      <c r="E36" s="7"/>
      <c r="F36" s="8">
        <v>15000</v>
      </c>
      <c r="G36" s="7">
        <v>45382</v>
      </c>
      <c r="H36" s="7">
        <v>45564</v>
      </c>
      <c r="I36" s="6">
        <f t="shared" si="0"/>
        <v>7</v>
      </c>
      <c r="J36" s="8">
        <f t="shared" si="1"/>
        <v>2142.8571428571427</v>
      </c>
      <c r="M36" s="9"/>
      <c r="N36" s="9"/>
      <c r="O36" s="9"/>
      <c r="P36" s="9"/>
      <c r="Q36" s="9"/>
    </row>
    <row r="37" spans="1:17" ht="15.75" x14ac:dyDescent="0.25">
      <c r="A37" s="6" t="s">
        <v>295</v>
      </c>
      <c r="B37" s="6" t="s">
        <v>285</v>
      </c>
      <c r="C37" s="6" t="s">
        <v>283</v>
      </c>
      <c r="D37" s="7">
        <v>45473</v>
      </c>
      <c r="E37" s="7"/>
      <c r="F37" s="8">
        <v>18265</v>
      </c>
      <c r="G37" s="7">
        <v>45473</v>
      </c>
      <c r="H37" s="7">
        <v>45656</v>
      </c>
      <c r="I37" s="6">
        <f t="shared" si="0"/>
        <v>7</v>
      </c>
      <c r="J37" s="8">
        <f t="shared" si="1"/>
        <v>2609.2857142857142</v>
      </c>
      <c r="M37" s="9"/>
      <c r="N37" s="9"/>
      <c r="O37" s="9"/>
      <c r="P37" s="9"/>
      <c r="Q37" s="9"/>
    </row>
    <row r="38" spans="1:17" ht="15.75" x14ac:dyDescent="0.25">
      <c r="A38" s="6" t="s">
        <v>295</v>
      </c>
      <c r="B38" s="6" t="s">
        <v>285</v>
      </c>
      <c r="C38" s="6" t="s">
        <v>283</v>
      </c>
      <c r="D38" s="7">
        <v>45473</v>
      </c>
      <c r="E38" s="7"/>
      <c r="F38" s="8">
        <v>19725</v>
      </c>
      <c r="G38" s="7">
        <v>45657</v>
      </c>
      <c r="H38" s="7">
        <v>46021</v>
      </c>
      <c r="I38" s="6">
        <f t="shared" si="0"/>
        <v>13</v>
      </c>
      <c r="J38" s="8">
        <f t="shared" si="1"/>
        <v>1517.3076923076924</v>
      </c>
      <c r="M38" s="9"/>
      <c r="N38" s="9"/>
      <c r="O38" s="9"/>
      <c r="P38" s="9"/>
      <c r="Q38" s="9"/>
    </row>
    <row r="39" spans="1:17" ht="15.75" x14ac:dyDescent="0.25">
      <c r="A39" s="6" t="s">
        <v>295</v>
      </c>
      <c r="B39" s="6" t="s">
        <v>288</v>
      </c>
      <c r="C39" s="6" t="s">
        <v>283</v>
      </c>
      <c r="D39" s="7">
        <v>44286</v>
      </c>
      <c r="E39" s="7">
        <v>44480</v>
      </c>
      <c r="F39" s="8">
        <v>8333.35</v>
      </c>
      <c r="G39" s="7">
        <v>44286</v>
      </c>
      <c r="H39" s="7">
        <v>44438</v>
      </c>
      <c r="I39" s="6">
        <f t="shared" si="0"/>
        <v>6</v>
      </c>
      <c r="J39" s="8">
        <f t="shared" si="1"/>
        <v>1388.8916666666667</v>
      </c>
      <c r="M39" s="9"/>
      <c r="N39" s="9"/>
      <c r="O39" s="9"/>
      <c r="P39" s="9"/>
      <c r="Q39" s="9"/>
    </row>
    <row r="40" spans="1:17" ht="15.75" x14ac:dyDescent="0.25">
      <c r="A40" s="6" t="s">
        <v>295</v>
      </c>
      <c r="B40" s="6" t="s">
        <v>288</v>
      </c>
      <c r="C40" s="6" t="s">
        <v>283</v>
      </c>
      <c r="D40" s="7">
        <v>44439</v>
      </c>
      <c r="E40" s="7">
        <v>44480</v>
      </c>
      <c r="F40" s="8">
        <v>1666.67</v>
      </c>
      <c r="G40" s="7">
        <v>44439</v>
      </c>
      <c r="H40" s="7">
        <v>44468</v>
      </c>
      <c r="I40" s="6">
        <f t="shared" si="0"/>
        <v>2</v>
      </c>
      <c r="J40" s="8">
        <f t="shared" si="1"/>
        <v>833.33500000000004</v>
      </c>
      <c r="M40" s="9"/>
      <c r="N40" s="9"/>
      <c r="O40" s="9"/>
      <c r="P40" s="9"/>
      <c r="Q40" s="9"/>
    </row>
    <row r="41" spans="1:17" ht="15.75" x14ac:dyDescent="0.25">
      <c r="A41" s="6" t="s">
        <v>295</v>
      </c>
      <c r="B41" s="6" t="s">
        <v>288</v>
      </c>
      <c r="C41" s="6" t="s">
        <v>283</v>
      </c>
      <c r="D41" s="7">
        <v>44469</v>
      </c>
      <c r="E41" s="7">
        <v>44480</v>
      </c>
      <c r="F41" s="8">
        <v>1666.67</v>
      </c>
      <c r="G41" s="7">
        <v>44469</v>
      </c>
      <c r="H41" s="7">
        <v>44499</v>
      </c>
      <c r="I41" s="6">
        <f t="shared" si="0"/>
        <v>2</v>
      </c>
      <c r="J41" s="8">
        <f t="shared" si="1"/>
        <v>833.33500000000004</v>
      </c>
      <c r="M41" s="9"/>
      <c r="N41" s="9"/>
      <c r="O41" s="9"/>
      <c r="P41" s="9"/>
      <c r="Q41" s="9"/>
    </row>
    <row r="42" spans="1:17" ht="15.75" x14ac:dyDescent="0.25">
      <c r="A42" s="6" t="s">
        <v>295</v>
      </c>
      <c r="B42" s="6" t="s">
        <v>288</v>
      </c>
      <c r="C42" s="6" t="s">
        <v>283</v>
      </c>
      <c r="D42" s="7">
        <v>44500</v>
      </c>
      <c r="E42" s="7">
        <v>44567</v>
      </c>
      <c r="F42" s="8">
        <v>1666.67</v>
      </c>
      <c r="G42" s="7">
        <v>44500</v>
      </c>
      <c r="H42" s="7">
        <v>44529</v>
      </c>
      <c r="I42" s="6">
        <f t="shared" si="0"/>
        <v>2</v>
      </c>
      <c r="J42" s="8">
        <f t="shared" si="1"/>
        <v>833.33500000000004</v>
      </c>
      <c r="M42" s="9"/>
      <c r="N42" s="9"/>
      <c r="O42" s="9"/>
      <c r="P42" s="9"/>
      <c r="Q42" s="9"/>
    </row>
    <row r="43" spans="1:17" s="10" customFormat="1" ht="15.75" x14ac:dyDescent="0.25">
      <c r="A43" s="6" t="s">
        <v>295</v>
      </c>
      <c r="B43" s="6" t="s">
        <v>288</v>
      </c>
      <c r="C43" s="6" t="s">
        <v>283</v>
      </c>
      <c r="D43" s="7">
        <v>44530</v>
      </c>
      <c r="E43" s="7">
        <v>44589</v>
      </c>
      <c r="F43" s="8">
        <v>1666.67</v>
      </c>
      <c r="G43" s="7">
        <v>44530</v>
      </c>
      <c r="H43" s="7">
        <v>44560</v>
      </c>
      <c r="I43" s="6">
        <f t="shared" si="0"/>
        <v>2</v>
      </c>
      <c r="J43" s="8">
        <f t="shared" si="1"/>
        <v>833.33500000000004</v>
      </c>
      <c r="M43" s="9"/>
      <c r="N43" s="9"/>
      <c r="O43" s="9"/>
      <c r="P43" s="9"/>
      <c r="Q43" s="9"/>
    </row>
    <row r="44" spans="1:17" s="10" customFormat="1" ht="15.75" x14ac:dyDescent="0.25">
      <c r="A44" s="6" t="s">
        <v>295</v>
      </c>
      <c r="B44" s="6" t="s">
        <v>288</v>
      </c>
      <c r="C44" s="6" t="s">
        <v>283</v>
      </c>
      <c r="D44" s="7">
        <v>44603</v>
      </c>
      <c r="E44" s="7">
        <v>44630</v>
      </c>
      <c r="F44" s="8">
        <v>20000</v>
      </c>
      <c r="G44" s="7">
        <v>44561</v>
      </c>
      <c r="H44" s="7">
        <v>44925</v>
      </c>
      <c r="I44" s="6">
        <f t="shared" si="0"/>
        <v>13</v>
      </c>
      <c r="J44" s="8">
        <f t="shared" si="1"/>
        <v>1538.4615384615386</v>
      </c>
      <c r="M44" s="9"/>
      <c r="N44" s="9"/>
      <c r="O44" s="9"/>
      <c r="P44" s="9"/>
      <c r="Q44" s="9"/>
    </row>
    <row r="45" spans="1:17" s="10" customFormat="1" ht="15.75" x14ac:dyDescent="0.25">
      <c r="A45" s="6" t="s">
        <v>295</v>
      </c>
      <c r="B45" s="6" t="s">
        <v>288</v>
      </c>
      <c r="C45" s="6" t="s">
        <v>283</v>
      </c>
      <c r="D45" s="7">
        <v>45036</v>
      </c>
      <c r="E45" s="7">
        <v>45074</v>
      </c>
      <c r="F45" s="8">
        <v>36720</v>
      </c>
      <c r="G45" s="7">
        <v>44926</v>
      </c>
      <c r="H45" s="7">
        <v>45291</v>
      </c>
      <c r="I45" s="6">
        <f t="shared" si="0"/>
        <v>13</v>
      </c>
      <c r="J45" s="8">
        <f t="shared" si="1"/>
        <v>2824.6153846153848</v>
      </c>
      <c r="M45" s="9"/>
      <c r="N45" s="9"/>
      <c r="O45" s="9"/>
      <c r="P45" s="9"/>
      <c r="Q45" s="9"/>
    </row>
    <row r="46" spans="1:17" s="10" customFormat="1" ht="15.75" x14ac:dyDescent="0.25">
      <c r="A46" s="6" t="s">
        <v>295</v>
      </c>
      <c r="B46" s="6" t="s">
        <v>288</v>
      </c>
      <c r="C46" s="6" t="s">
        <v>283</v>
      </c>
      <c r="D46" s="7">
        <v>45339</v>
      </c>
      <c r="E46" s="7"/>
      <c r="F46" s="8">
        <v>71556</v>
      </c>
      <c r="G46" s="7">
        <v>45292</v>
      </c>
      <c r="H46" s="7">
        <v>45656</v>
      </c>
      <c r="I46" s="6">
        <f t="shared" si="0"/>
        <v>12</v>
      </c>
      <c r="J46" s="8">
        <f t="shared" si="1"/>
        <v>5963</v>
      </c>
      <c r="M46" s="9"/>
      <c r="N46" s="9"/>
      <c r="O46" s="9"/>
      <c r="P46" s="9"/>
      <c r="Q46" s="9"/>
    </row>
    <row r="47" spans="1:17" s="10" customFormat="1" ht="15.75" x14ac:dyDescent="0.25">
      <c r="A47" s="6" t="s">
        <v>295</v>
      </c>
      <c r="B47" s="6" t="s">
        <v>296</v>
      </c>
      <c r="C47" s="6" t="s">
        <v>283</v>
      </c>
      <c r="D47" s="7">
        <v>44603</v>
      </c>
      <c r="E47" s="7">
        <v>44630</v>
      </c>
      <c r="F47" s="8">
        <v>10000</v>
      </c>
      <c r="G47" s="7">
        <v>44561</v>
      </c>
      <c r="H47" s="7">
        <v>44925</v>
      </c>
      <c r="I47" s="6">
        <f t="shared" si="0"/>
        <v>13</v>
      </c>
      <c r="J47" s="8">
        <f t="shared" si="1"/>
        <v>769.23076923076928</v>
      </c>
      <c r="M47" s="9"/>
      <c r="N47" s="9"/>
      <c r="O47" s="9"/>
      <c r="P47" s="9"/>
      <c r="Q47" s="9"/>
    </row>
    <row r="48" spans="1:17" s="10" customFormat="1" ht="15.75" x14ac:dyDescent="0.25">
      <c r="A48" s="6" t="s">
        <v>295</v>
      </c>
      <c r="B48" s="6" t="s">
        <v>296</v>
      </c>
      <c r="C48" s="6" t="s">
        <v>283</v>
      </c>
      <c r="D48" s="7">
        <v>45036</v>
      </c>
      <c r="E48" s="7">
        <v>45074</v>
      </c>
      <c r="F48" s="8">
        <v>11000</v>
      </c>
      <c r="G48" s="7">
        <v>44926</v>
      </c>
      <c r="H48" s="7">
        <v>45291</v>
      </c>
      <c r="I48" s="6">
        <f t="shared" si="0"/>
        <v>13</v>
      </c>
      <c r="J48" s="8">
        <f t="shared" si="1"/>
        <v>846.15384615384619</v>
      </c>
      <c r="M48" s="9"/>
      <c r="N48" s="9"/>
      <c r="O48" s="9"/>
      <c r="P48" s="9"/>
      <c r="Q48" s="9"/>
    </row>
    <row r="49" spans="1:17" s="10" customFormat="1" ht="15.75" x14ac:dyDescent="0.25">
      <c r="A49" s="6" t="s">
        <v>295</v>
      </c>
      <c r="B49" s="6" t="s">
        <v>296</v>
      </c>
      <c r="C49" s="6" t="s">
        <v>283</v>
      </c>
      <c r="D49" s="7">
        <v>45299</v>
      </c>
      <c r="E49" s="7">
        <v>45348</v>
      </c>
      <c r="F49" s="8">
        <v>19725</v>
      </c>
      <c r="G49" s="7">
        <v>45292</v>
      </c>
      <c r="H49" s="7">
        <v>45472</v>
      </c>
      <c r="I49" s="6">
        <f t="shared" si="0"/>
        <v>6</v>
      </c>
      <c r="J49" s="8">
        <f t="shared" si="1"/>
        <v>3287.5</v>
      </c>
      <c r="M49" s="9"/>
      <c r="N49" s="9"/>
      <c r="O49" s="9"/>
      <c r="P49" s="9"/>
      <c r="Q49" s="9"/>
    </row>
    <row r="50" spans="1:17" s="10" customFormat="1" ht="15.75" x14ac:dyDescent="0.25">
      <c r="A50" s="6" t="s">
        <v>295</v>
      </c>
      <c r="B50" s="6" t="s">
        <v>296</v>
      </c>
      <c r="C50" s="6" t="s">
        <v>283</v>
      </c>
      <c r="D50" s="7">
        <v>45299</v>
      </c>
      <c r="E50" s="7">
        <v>45348</v>
      </c>
      <c r="F50" s="8">
        <v>18265</v>
      </c>
      <c r="G50" s="7">
        <v>45473</v>
      </c>
      <c r="H50" s="7">
        <v>45656</v>
      </c>
      <c r="I50" s="6">
        <f t="shared" si="0"/>
        <v>7</v>
      </c>
      <c r="J50" s="8">
        <f t="shared" si="1"/>
        <v>2609.2857142857142</v>
      </c>
      <c r="M50" s="9"/>
      <c r="N50" s="9"/>
      <c r="O50" s="9"/>
      <c r="P50" s="9"/>
      <c r="Q50" s="9"/>
    </row>
    <row r="51" spans="1:17" s="10" customFormat="1" ht="15.75" x14ac:dyDescent="0.25">
      <c r="A51" s="6" t="s">
        <v>295</v>
      </c>
      <c r="B51" s="6" t="s">
        <v>292</v>
      </c>
      <c r="C51" s="6" t="s">
        <v>283</v>
      </c>
      <c r="D51" s="7">
        <v>45036</v>
      </c>
      <c r="E51" s="7">
        <v>45074</v>
      </c>
      <c r="F51" s="8">
        <v>11000</v>
      </c>
      <c r="G51" s="7">
        <v>44926</v>
      </c>
      <c r="H51" s="7">
        <v>45291</v>
      </c>
      <c r="I51" s="6">
        <f t="shared" si="0"/>
        <v>13</v>
      </c>
      <c r="J51" s="8">
        <f t="shared" si="1"/>
        <v>846.15384615384619</v>
      </c>
      <c r="M51" s="9"/>
      <c r="N51" s="9"/>
      <c r="O51" s="9"/>
      <c r="P51" s="9"/>
      <c r="Q51" s="9"/>
    </row>
    <row r="52" spans="1:17" s="10" customFormat="1" ht="15.75" x14ac:dyDescent="0.25">
      <c r="A52" s="6" t="s">
        <v>295</v>
      </c>
      <c r="B52" s="6" t="s">
        <v>292</v>
      </c>
      <c r="C52" s="6" t="s">
        <v>283</v>
      </c>
      <c r="D52" s="7">
        <v>45043</v>
      </c>
      <c r="E52" s="7">
        <v>45103</v>
      </c>
      <c r="F52" s="8">
        <v>5480</v>
      </c>
      <c r="G52" s="7">
        <v>45292</v>
      </c>
      <c r="H52" s="7">
        <v>45656</v>
      </c>
      <c r="I52" s="6">
        <f t="shared" si="0"/>
        <v>12</v>
      </c>
      <c r="J52" s="8">
        <f t="shared" si="1"/>
        <v>456.66666666666669</v>
      </c>
      <c r="M52" s="9"/>
      <c r="N52" s="9"/>
      <c r="O52" s="9"/>
      <c r="P52" s="9"/>
      <c r="Q52" s="9"/>
    </row>
    <row r="53" spans="1:17" s="10" customFormat="1" ht="15.75" x14ac:dyDescent="0.25">
      <c r="A53" s="6" t="s">
        <v>295</v>
      </c>
      <c r="B53" s="6" t="s">
        <v>282</v>
      </c>
      <c r="C53" s="6" t="s">
        <v>283</v>
      </c>
      <c r="D53" s="7">
        <v>45036</v>
      </c>
      <c r="E53" s="7">
        <v>45074</v>
      </c>
      <c r="F53" s="8">
        <v>11000</v>
      </c>
      <c r="G53" s="7">
        <v>44926</v>
      </c>
      <c r="H53" s="7">
        <v>45291</v>
      </c>
      <c r="I53" s="6">
        <f t="shared" si="0"/>
        <v>13</v>
      </c>
      <c r="J53" s="8">
        <f t="shared" si="1"/>
        <v>846.15384615384619</v>
      </c>
      <c r="M53" s="9"/>
      <c r="N53" s="9"/>
      <c r="O53" s="9"/>
      <c r="P53" s="9"/>
      <c r="Q53" s="9"/>
    </row>
    <row r="54" spans="1:17" s="10" customFormat="1" ht="15.75" x14ac:dyDescent="0.25">
      <c r="A54" s="6" t="s">
        <v>295</v>
      </c>
      <c r="B54" s="6" t="s">
        <v>282</v>
      </c>
      <c r="C54" s="6" t="s">
        <v>283</v>
      </c>
      <c r="D54" s="7">
        <v>45199</v>
      </c>
      <c r="E54" s="7">
        <v>45242</v>
      </c>
      <c r="F54" s="8">
        <v>6000</v>
      </c>
      <c r="G54" s="7">
        <v>45292</v>
      </c>
      <c r="H54" s="7">
        <v>45656</v>
      </c>
      <c r="I54" s="6">
        <f t="shared" si="0"/>
        <v>12</v>
      </c>
      <c r="J54" s="8">
        <f t="shared" si="1"/>
        <v>500</v>
      </c>
      <c r="M54" s="9"/>
      <c r="N54" s="9"/>
      <c r="O54" s="9"/>
      <c r="P54" s="9"/>
      <c r="Q54" s="9"/>
    </row>
    <row r="55" spans="1:17" s="10" customFormat="1" ht="15.75" x14ac:dyDescent="0.25">
      <c r="A55" s="6" t="s">
        <v>297</v>
      </c>
      <c r="B55" s="6" t="s">
        <v>296</v>
      </c>
      <c r="C55" s="6" t="s">
        <v>283</v>
      </c>
      <c r="D55" s="7">
        <v>44269</v>
      </c>
      <c r="E55" s="7">
        <v>44297</v>
      </c>
      <c r="F55" s="8">
        <v>5031.2299999999996</v>
      </c>
      <c r="G55" s="7">
        <v>44255</v>
      </c>
      <c r="H55" s="7">
        <v>44619</v>
      </c>
      <c r="I55" s="6">
        <f t="shared" si="0"/>
        <v>13</v>
      </c>
      <c r="J55" s="8">
        <f t="shared" si="1"/>
        <v>387.0176923076923</v>
      </c>
      <c r="M55" s="9"/>
      <c r="N55" s="9"/>
      <c r="O55" s="9"/>
      <c r="P55" s="9"/>
      <c r="Q55" s="9"/>
    </row>
    <row r="56" spans="1:17" ht="15.75" x14ac:dyDescent="0.25">
      <c r="A56" s="6" t="s">
        <v>297</v>
      </c>
      <c r="B56" s="6" t="s">
        <v>296</v>
      </c>
      <c r="C56" s="6" t="s">
        <v>283</v>
      </c>
      <c r="D56" s="7">
        <v>44620</v>
      </c>
      <c r="E56" s="7">
        <v>44786</v>
      </c>
      <c r="F56" s="8">
        <v>4579.83</v>
      </c>
      <c r="G56" s="7">
        <v>44620</v>
      </c>
      <c r="H56" s="7">
        <v>44985</v>
      </c>
      <c r="I56" s="6">
        <f t="shared" si="0"/>
        <v>13</v>
      </c>
      <c r="J56" s="8">
        <f t="shared" si="1"/>
        <v>352.29461538461538</v>
      </c>
      <c r="M56" s="9"/>
      <c r="N56" s="9"/>
      <c r="O56" s="9"/>
      <c r="P56" s="9"/>
      <c r="Q56" s="9"/>
    </row>
    <row r="57" spans="1:17" ht="15.75" x14ac:dyDescent="0.25">
      <c r="A57" s="6" t="s">
        <v>298</v>
      </c>
      <c r="B57" s="6" t="s">
        <v>292</v>
      </c>
      <c r="C57" s="6" t="s">
        <v>283</v>
      </c>
      <c r="D57" s="7">
        <v>44297</v>
      </c>
      <c r="E57" s="7">
        <v>44317</v>
      </c>
      <c r="F57" s="8">
        <v>3721.45</v>
      </c>
      <c r="G57" s="7">
        <v>44286</v>
      </c>
      <c r="H57" s="7">
        <v>44315</v>
      </c>
      <c r="I57" s="6">
        <f t="shared" si="0"/>
        <v>2</v>
      </c>
      <c r="J57" s="8">
        <f t="shared" si="1"/>
        <v>1860.7249999999999</v>
      </c>
      <c r="M57" s="9"/>
      <c r="N57" s="9"/>
      <c r="O57" s="9"/>
      <c r="P57" s="9"/>
      <c r="Q57" s="9"/>
    </row>
    <row r="58" spans="1:17" ht="15.75" x14ac:dyDescent="0.25">
      <c r="A58" s="6" t="s">
        <v>298</v>
      </c>
      <c r="B58" s="6" t="s">
        <v>292</v>
      </c>
      <c r="C58" s="6" t="s">
        <v>283</v>
      </c>
      <c r="D58" s="7">
        <v>44322</v>
      </c>
      <c r="E58" s="7">
        <v>44325</v>
      </c>
      <c r="F58" s="8">
        <v>4060.43</v>
      </c>
      <c r="G58" s="7">
        <v>44316</v>
      </c>
      <c r="H58" s="7">
        <v>44346</v>
      </c>
      <c r="I58" s="6">
        <f t="shared" si="0"/>
        <v>2</v>
      </c>
      <c r="J58" s="8">
        <f t="shared" si="1"/>
        <v>2030.2149999999999</v>
      </c>
      <c r="M58" s="9"/>
      <c r="N58" s="9"/>
      <c r="O58" s="9"/>
      <c r="P58" s="9"/>
      <c r="Q58" s="9"/>
    </row>
    <row r="59" spans="1:17" ht="15.75" x14ac:dyDescent="0.25">
      <c r="A59" s="6" t="s">
        <v>298</v>
      </c>
      <c r="B59" s="6" t="s">
        <v>292</v>
      </c>
      <c r="C59" s="6" t="s">
        <v>283</v>
      </c>
      <c r="D59" s="7">
        <v>44357</v>
      </c>
      <c r="E59" s="7">
        <v>44387</v>
      </c>
      <c r="F59" s="8">
        <v>2970.52</v>
      </c>
      <c r="G59" s="7">
        <v>44347</v>
      </c>
      <c r="H59" s="7">
        <v>44376</v>
      </c>
      <c r="I59" s="6">
        <f t="shared" si="0"/>
        <v>2</v>
      </c>
      <c r="J59" s="8">
        <f t="shared" si="1"/>
        <v>1485.26</v>
      </c>
      <c r="M59" s="9"/>
      <c r="N59" s="9"/>
      <c r="O59" s="9"/>
      <c r="P59" s="9"/>
      <c r="Q59" s="9"/>
    </row>
    <row r="60" spans="1:17" ht="15.75" x14ac:dyDescent="0.25">
      <c r="A60" s="6" t="s">
        <v>298</v>
      </c>
      <c r="B60" s="6" t="s">
        <v>292</v>
      </c>
      <c r="C60" s="6" t="s">
        <v>283</v>
      </c>
      <c r="D60" s="7">
        <v>44378</v>
      </c>
      <c r="E60" s="7">
        <v>44410</v>
      </c>
      <c r="F60" s="8">
        <v>3199.03</v>
      </c>
      <c r="G60" s="7">
        <v>44377</v>
      </c>
      <c r="H60" s="7">
        <v>44407</v>
      </c>
      <c r="I60" s="6">
        <f t="shared" si="0"/>
        <v>2</v>
      </c>
      <c r="J60" s="8">
        <f t="shared" si="1"/>
        <v>1599.5150000000001</v>
      </c>
      <c r="M60" s="9"/>
      <c r="N60" s="9"/>
      <c r="O60" s="9"/>
      <c r="P60" s="9"/>
      <c r="Q60" s="9"/>
    </row>
    <row r="61" spans="1:17" ht="15.75" x14ac:dyDescent="0.25">
      <c r="A61" s="6" t="s">
        <v>298</v>
      </c>
      <c r="B61" s="6" t="s">
        <v>292</v>
      </c>
      <c r="C61" s="6" t="s">
        <v>283</v>
      </c>
      <c r="D61" s="7">
        <v>44415</v>
      </c>
      <c r="E61" s="7">
        <v>44448</v>
      </c>
      <c r="F61" s="8">
        <v>2900.38</v>
      </c>
      <c r="G61" s="7">
        <v>44408</v>
      </c>
      <c r="H61" s="7">
        <v>44438</v>
      </c>
      <c r="I61" s="6">
        <f t="shared" si="0"/>
        <v>2</v>
      </c>
      <c r="J61" s="8">
        <f t="shared" si="1"/>
        <v>1450.19</v>
      </c>
      <c r="M61" s="9"/>
      <c r="N61" s="9"/>
      <c r="O61" s="9"/>
      <c r="P61" s="9"/>
      <c r="Q61" s="9"/>
    </row>
    <row r="62" spans="1:17" ht="15.75" x14ac:dyDescent="0.25">
      <c r="A62" s="6" t="s">
        <v>298</v>
      </c>
      <c r="B62" s="6" t="s">
        <v>292</v>
      </c>
      <c r="C62" s="6" t="s">
        <v>283</v>
      </c>
      <c r="D62" s="7">
        <v>44430</v>
      </c>
      <c r="E62" s="7">
        <v>44456</v>
      </c>
      <c r="F62" s="8">
        <v>500</v>
      </c>
      <c r="G62" s="7">
        <v>44408</v>
      </c>
      <c r="H62" s="7">
        <v>44438</v>
      </c>
      <c r="I62" s="6">
        <f t="shared" si="0"/>
        <v>2</v>
      </c>
      <c r="J62" s="8">
        <f t="shared" si="1"/>
        <v>250</v>
      </c>
      <c r="M62" s="9"/>
      <c r="N62" s="9"/>
      <c r="O62" s="9"/>
      <c r="P62" s="9"/>
      <c r="Q62" s="9"/>
    </row>
    <row r="63" spans="1:17" ht="15.75" x14ac:dyDescent="0.25">
      <c r="A63" s="6" t="s">
        <v>298</v>
      </c>
      <c r="B63" s="6" t="s">
        <v>292</v>
      </c>
      <c r="C63" s="6" t="s">
        <v>283</v>
      </c>
      <c r="D63" s="7">
        <v>44445</v>
      </c>
      <c r="E63" s="7">
        <v>44471</v>
      </c>
      <c r="F63" s="8">
        <v>500</v>
      </c>
      <c r="G63" s="7">
        <v>44439</v>
      </c>
      <c r="H63" s="7">
        <v>44468</v>
      </c>
      <c r="I63" s="6">
        <f t="shared" si="0"/>
        <v>2</v>
      </c>
      <c r="J63" s="8">
        <f t="shared" si="1"/>
        <v>250</v>
      </c>
      <c r="M63" s="9"/>
      <c r="N63" s="9"/>
      <c r="O63" s="9"/>
      <c r="P63" s="9"/>
      <c r="Q63" s="9"/>
    </row>
    <row r="64" spans="1:17" ht="15.75" x14ac:dyDescent="0.25">
      <c r="A64" s="6" t="s">
        <v>298</v>
      </c>
      <c r="B64" s="6" t="s">
        <v>292</v>
      </c>
      <c r="C64" s="6" t="s">
        <v>283</v>
      </c>
      <c r="D64" s="7">
        <v>44455</v>
      </c>
      <c r="E64" s="7">
        <v>44473</v>
      </c>
      <c r="F64" s="8">
        <v>2690.49</v>
      </c>
      <c r="G64" s="7">
        <v>44439</v>
      </c>
      <c r="H64" s="7">
        <v>44468</v>
      </c>
      <c r="I64" s="6">
        <f t="shared" si="0"/>
        <v>2</v>
      </c>
      <c r="J64" s="8">
        <f t="shared" si="1"/>
        <v>1345.2449999999999</v>
      </c>
      <c r="M64" s="9"/>
      <c r="N64" s="9"/>
      <c r="O64" s="9"/>
      <c r="P64" s="9"/>
      <c r="Q64" s="9"/>
    </row>
    <row r="65" spans="1:17" ht="15.75" x14ac:dyDescent="0.25">
      <c r="A65" s="6" t="s">
        <v>298</v>
      </c>
      <c r="B65" s="6" t="s">
        <v>292</v>
      </c>
      <c r="C65" s="6" t="s">
        <v>283</v>
      </c>
      <c r="D65" s="7">
        <v>44483</v>
      </c>
      <c r="E65" s="7">
        <v>44508</v>
      </c>
      <c r="F65" s="8">
        <v>3766.68</v>
      </c>
      <c r="G65" s="7">
        <v>44469</v>
      </c>
      <c r="H65" s="7">
        <v>44499</v>
      </c>
      <c r="I65" s="6">
        <f t="shared" si="0"/>
        <v>2</v>
      </c>
      <c r="J65" s="8">
        <f t="shared" si="1"/>
        <v>1883.34</v>
      </c>
      <c r="M65" s="9"/>
      <c r="N65" s="9"/>
      <c r="O65" s="9"/>
      <c r="P65" s="9"/>
      <c r="Q65" s="9"/>
    </row>
    <row r="66" spans="1:17" ht="15.75" x14ac:dyDescent="0.25">
      <c r="A66" s="6" t="s">
        <v>298</v>
      </c>
      <c r="B66" s="6" t="s">
        <v>292</v>
      </c>
      <c r="C66" s="6" t="s">
        <v>283</v>
      </c>
      <c r="D66" s="7">
        <v>44512</v>
      </c>
      <c r="E66" s="7">
        <v>44582</v>
      </c>
      <c r="F66" s="8">
        <v>1937.15</v>
      </c>
      <c r="G66" s="7">
        <v>44500</v>
      </c>
      <c r="H66" s="7">
        <v>44529</v>
      </c>
      <c r="I66" s="6">
        <f t="shared" si="0"/>
        <v>2</v>
      </c>
      <c r="J66" s="8">
        <f t="shared" si="1"/>
        <v>968.57500000000005</v>
      </c>
      <c r="M66" s="9"/>
      <c r="N66" s="9"/>
      <c r="O66" s="9"/>
      <c r="P66" s="9"/>
      <c r="Q66" s="9"/>
    </row>
    <row r="67" spans="1:17" ht="15.75" x14ac:dyDescent="0.25">
      <c r="A67" s="6" t="s">
        <v>298</v>
      </c>
      <c r="B67" s="6" t="s">
        <v>292</v>
      </c>
      <c r="C67" s="6" t="s">
        <v>283</v>
      </c>
      <c r="D67" s="7">
        <v>44533</v>
      </c>
      <c r="E67" s="7">
        <v>44582</v>
      </c>
      <c r="F67" s="8">
        <v>990.83</v>
      </c>
      <c r="G67" s="7">
        <v>44530</v>
      </c>
      <c r="H67" s="7">
        <v>44560</v>
      </c>
      <c r="I67" s="6">
        <f t="shared" ref="I67:I77" si="2">IF((YEAR(H67)-YEAR(G67))=1, ((MONTH(H67)-MONTH(G67))+1)+12, (IF((YEAR(H67)-YEAR(G67))=2, ((MONTH(H67)-MONTH(G67))+1)+24, (IF((YEAR(H67)-YEAR(G67))=3, ((MONTH(H67)-MONTH(G67))+1)+36, (MONTH(H67)-MONTH(G67))+1)))))</f>
        <v>2</v>
      </c>
      <c r="J67" s="8">
        <f t="shared" ref="J67:J130" si="3">F67/I67</f>
        <v>495.41500000000002</v>
      </c>
      <c r="M67" s="9"/>
      <c r="N67" s="9"/>
      <c r="O67" s="9"/>
      <c r="P67" s="9"/>
      <c r="Q67" s="9"/>
    </row>
    <row r="68" spans="1:17" ht="15.75" x14ac:dyDescent="0.25">
      <c r="A68" s="6" t="s">
        <v>298</v>
      </c>
      <c r="B68" s="6" t="s">
        <v>292</v>
      </c>
      <c r="C68" s="6" t="s">
        <v>283</v>
      </c>
      <c r="D68" s="7">
        <v>44241</v>
      </c>
      <c r="E68" s="7">
        <v>44276</v>
      </c>
      <c r="F68" s="8">
        <v>40456.92</v>
      </c>
      <c r="G68" s="7">
        <v>44227</v>
      </c>
      <c r="H68" s="7">
        <v>44591</v>
      </c>
      <c r="I68" s="6">
        <f t="shared" si="2"/>
        <v>13</v>
      </c>
      <c r="J68" s="8">
        <f t="shared" si="3"/>
        <v>3112.0707692307692</v>
      </c>
      <c r="M68" s="9"/>
      <c r="N68" s="9"/>
      <c r="O68" s="9"/>
      <c r="P68" s="9"/>
      <c r="Q68" s="9"/>
    </row>
    <row r="69" spans="1:17" ht="15.75" x14ac:dyDescent="0.25">
      <c r="A69" s="6" t="s">
        <v>298</v>
      </c>
      <c r="B69" s="6" t="s">
        <v>292</v>
      </c>
      <c r="C69" s="6" t="s">
        <v>283</v>
      </c>
      <c r="D69" s="7">
        <v>44623</v>
      </c>
      <c r="E69" s="7">
        <v>44665</v>
      </c>
      <c r="F69" s="8">
        <v>40456.92</v>
      </c>
      <c r="G69" s="7">
        <v>44592</v>
      </c>
      <c r="H69" s="7">
        <v>44956</v>
      </c>
      <c r="I69" s="6">
        <f t="shared" si="2"/>
        <v>13</v>
      </c>
      <c r="J69" s="8">
        <f t="shared" si="3"/>
        <v>3112.0707692307692</v>
      </c>
      <c r="M69" s="9"/>
      <c r="N69" s="9"/>
      <c r="O69" s="9"/>
      <c r="P69" s="9"/>
      <c r="Q69" s="9"/>
    </row>
    <row r="70" spans="1:17" ht="15.75" x14ac:dyDescent="0.25">
      <c r="A70" s="6" t="s">
        <v>298</v>
      </c>
      <c r="B70" s="6" t="s">
        <v>292</v>
      </c>
      <c r="C70" s="6" t="s">
        <v>283</v>
      </c>
      <c r="D70" s="7">
        <v>44665</v>
      </c>
      <c r="E70" s="7">
        <v>44689</v>
      </c>
      <c r="F70" s="8">
        <v>7139.46</v>
      </c>
      <c r="G70" s="7">
        <v>44957</v>
      </c>
      <c r="H70" s="7">
        <v>45322</v>
      </c>
      <c r="I70" s="6">
        <f t="shared" si="2"/>
        <v>13</v>
      </c>
      <c r="J70" s="8">
        <f t="shared" si="3"/>
        <v>549.18923076923079</v>
      </c>
      <c r="M70" s="9"/>
      <c r="N70" s="9"/>
      <c r="O70" s="9"/>
      <c r="P70" s="9"/>
      <c r="Q70" s="9"/>
    </row>
    <row r="71" spans="1:17" ht="15.75" x14ac:dyDescent="0.25">
      <c r="A71" s="6" t="s">
        <v>298</v>
      </c>
      <c r="B71" s="6" t="s">
        <v>292</v>
      </c>
      <c r="C71" s="6" t="s">
        <v>283</v>
      </c>
      <c r="D71" s="7">
        <v>44665</v>
      </c>
      <c r="E71" s="7">
        <v>44689</v>
      </c>
      <c r="F71" s="8">
        <v>52831.98</v>
      </c>
      <c r="G71" s="7">
        <v>45323</v>
      </c>
      <c r="H71" s="7">
        <v>45687</v>
      </c>
      <c r="I71" s="6">
        <f t="shared" si="2"/>
        <v>12</v>
      </c>
      <c r="J71" s="8">
        <f t="shared" si="3"/>
        <v>4402.665</v>
      </c>
      <c r="M71" s="9"/>
      <c r="N71" s="9"/>
      <c r="O71" s="9"/>
      <c r="P71" s="9"/>
      <c r="Q71" s="9"/>
    </row>
    <row r="72" spans="1:17" ht="15.75" x14ac:dyDescent="0.25">
      <c r="A72" s="6" t="s">
        <v>298</v>
      </c>
      <c r="B72" s="6" t="s">
        <v>282</v>
      </c>
      <c r="C72" s="6" t="s">
        <v>283</v>
      </c>
      <c r="D72" s="7">
        <v>44665</v>
      </c>
      <c r="E72" s="7">
        <v>44689</v>
      </c>
      <c r="F72" s="8">
        <v>40456.92</v>
      </c>
      <c r="G72" s="7">
        <v>44227</v>
      </c>
      <c r="H72" s="7">
        <v>44591</v>
      </c>
      <c r="I72" s="6">
        <f t="shared" si="2"/>
        <v>13</v>
      </c>
      <c r="J72" s="8">
        <f t="shared" si="3"/>
        <v>3112.0707692307692</v>
      </c>
      <c r="M72" s="9"/>
      <c r="N72" s="9"/>
      <c r="O72" s="9"/>
      <c r="P72" s="9"/>
      <c r="Q72" s="9"/>
    </row>
    <row r="73" spans="1:17" ht="15.75" x14ac:dyDescent="0.25">
      <c r="A73" s="6" t="s">
        <v>298</v>
      </c>
      <c r="B73" s="6" t="s">
        <v>282</v>
      </c>
      <c r="C73" s="6" t="s">
        <v>283</v>
      </c>
      <c r="D73" s="7">
        <v>44665</v>
      </c>
      <c r="E73" s="7">
        <v>44689</v>
      </c>
      <c r="F73" s="8">
        <v>2141.84</v>
      </c>
      <c r="G73" s="7">
        <v>44592</v>
      </c>
      <c r="H73" s="7">
        <v>44956</v>
      </c>
      <c r="I73" s="6">
        <f t="shared" si="2"/>
        <v>13</v>
      </c>
      <c r="J73" s="8">
        <f t="shared" si="3"/>
        <v>164.7569230769231</v>
      </c>
      <c r="M73" s="9"/>
      <c r="N73" s="9"/>
      <c r="O73" s="9"/>
      <c r="P73" s="9"/>
      <c r="Q73" s="9"/>
    </row>
    <row r="74" spans="1:17" ht="15.75" x14ac:dyDescent="0.25">
      <c r="A74" s="6" t="s">
        <v>298</v>
      </c>
      <c r="B74" s="6" t="s">
        <v>282</v>
      </c>
      <c r="C74" s="6" t="s">
        <v>283</v>
      </c>
      <c r="D74" s="7">
        <v>44687</v>
      </c>
      <c r="E74" s="7">
        <v>44753</v>
      </c>
      <c r="F74" s="8">
        <v>2545.0700000000002</v>
      </c>
      <c r="G74" s="7">
        <v>44957</v>
      </c>
      <c r="H74" s="7">
        <v>45322</v>
      </c>
      <c r="I74" s="6">
        <f t="shared" si="2"/>
        <v>13</v>
      </c>
      <c r="J74" s="8">
        <f t="shared" si="3"/>
        <v>195.7746153846154</v>
      </c>
      <c r="M74" s="9"/>
      <c r="N74" s="9"/>
      <c r="O74" s="9"/>
      <c r="P74" s="9"/>
      <c r="Q74" s="9"/>
    </row>
    <row r="75" spans="1:17" ht="15.75" x14ac:dyDescent="0.25">
      <c r="A75" s="6" t="s">
        <v>298</v>
      </c>
      <c r="B75" s="6" t="s">
        <v>282</v>
      </c>
      <c r="C75" s="6" t="s">
        <v>283</v>
      </c>
      <c r="D75" s="7">
        <v>45092</v>
      </c>
      <c r="E75" s="7">
        <v>45096</v>
      </c>
      <c r="F75" s="8">
        <v>19307.34</v>
      </c>
      <c r="G75" s="7">
        <v>45323</v>
      </c>
      <c r="H75" s="7">
        <v>45687</v>
      </c>
      <c r="I75" s="6">
        <f t="shared" si="2"/>
        <v>12</v>
      </c>
      <c r="J75" s="8">
        <f t="shared" si="3"/>
        <v>1608.9449999999999</v>
      </c>
      <c r="M75" s="9"/>
      <c r="N75" s="9"/>
      <c r="O75" s="9"/>
      <c r="P75" s="9"/>
      <c r="Q75" s="9"/>
    </row>
    <row r="76" spans="1:17" ht="15.75" x14ac:dyDescent="0.25">
      <c r="A76" s="6" t="s">
        <v>299</v>
      </c>
      <c r="B76" s="6" t="s">
        <v>296</v>
      </c>
      <c r="C76" s="6" t="s">
        <v>283</v>
      </c>
      <c r="D76" s="7">
        <v>44739</v>
      </c>
      <c r="E76" s="7">
        <v>44766</v>
      </c>
      <c r="F76" s="8">
        <v>10000</v>
      </c>
      <c r="G76" s="7">
        <v>44742</v>
      </c>
      <c r="H76" s="7">
        <v>45107</v>
      </c>
      <c r="I76" s="6">
        <f t="shared" si="2"/>
        <v>13</v>
      </c>
      <c r="J76" s="8">
        <f t="shared" si="3"/>
        <v>769.23076923076928</v>
      </c>
      <c r="M76" s="9"/>
      <c r="N76" s="9"/>
      <c r="O76" s="9"/>
      <c r="P76" s="9"/>
      <c r="Q76" s="9"/>
    </row>
    <row r="77" spans="1:17" ht="15.75" x14ac:dyDescent="0.25">
      <c r="A77" s="6" t="s">
        <v>300</v>
      </c>
      <c r="B77" s="6" t="s">
        <v>288</v>
      </c>
      <c r="C77" s="6" t="s">
        <v>283</v>
      </c>
      <c r="D77" s="7">
        <v>44872</v>
      </c>
      <c r="E77" s="7">
        <v>44910</v>
      </c>
      <c r="F77" s="8">
        <v>9000</v>
      </c>
      <c r="G77" s="7">
        <v>44561</v>
      </c>
      <c r="H77" s="7">
        <v>44925</v>
      </c>
      <c r="I77" s="6">
        <f t="shared" si="2"/>
        <v>13</v>
      </c>
      <c r="J77" s="8">
        <f t="shared" si="3"/>
        <v>692.30769230769226</v>
      </c>
      <c r="M77" s="9"/>
      <c r="N77" s="9"/>
      <c r="O77" s="9"/>
      <c r="P77" s="9"/>
      <c r="Q77" s="9"/>
    </row>
    <row r="78" spans="1:17" ht="15.75" x14ac:dyDescent="0.25">
      <c r="A78" s="6" t="s">
        <v>300</v>
      </c>
      <c r="B78" s="6" t="s">
        <v>288</v>
      </c>
      <c r="C78" s="6" t="s">
        <v>283</v>
      </c>
      <c r="D78" s="7">
        <v>45344</v>
      </c>
      <c r="E78" s="7"/>
      <c r="F78" s="8">
        <v>8250</v>
      </c>
      <c r="G78" s="7">
        <v>44926</v>
      </c>
      <c r="H78" s="7">
        <v>45291</v>
      </c>
      <c r="I78" s="6">
        <f>IF((YEAR(H78)-YEAR(G78))=1, ((MONTH(H78)-MONTH(G78))+1)+12, (IF((YEAR(H78)-YEAR(G78))=2, ((MONTH(H78)-MONTH(G78))+1)+24, (MONTH(H78)-MONTH(G78))+1)))</f>
        <v>13</v>
      </c>
      <c r="J78" s="8">
        <f t="shared" si="3"/>
        <v>634.61538461538464</v>
      </c>
      <c r="M78" s="9"/>
      <c r="N78" s="9"/>
      <c r="O78" s="9"/>
      <c r="P78" s="9"/>
      <c r="Q78" s="9"/>
    </row>
    <row r="79" spans="1:17" ht="15.75" x14ac:dyDescent="0.25">
      <c r="A79" s="6" t="s">
        <v>300</v>
      </c>
      <c r="B79" s="6" t="s">
        <v>288</v>
      </c>
      <c r="C79" s="6" t="s">
        <v>283</v>
      </c>
      <c r="D79" s="7">
        <v>45268</v>
      </c>
      <c r="E79" s="7">
        <v>45330</v>
      </c>
      <c r="F79" s="8">
        <v>80000</v>
      </c>
      <c r="G79" s="7">
        <v>45292</v>
      </c>
      <c r="H79" s="7">
        <v>45656</v>
      </c>
      <c r="I79" s="6">
        <f>IF((YEAR(H79)-YEAR(G79))=1, ((MONTH(H79)-MONTH(G79))+1)+12, (IF((YEAR(H79)-YEAR(G79))=2, ((MONTH(H79)-MONTH(G79))+1)+24, (IF((YEAR(H79)-YEAR(G79))=3, ((MONTH(H79)-MONTH(G79))+1)+36, (MONTH(H79)-MONTH(G79))+1)))))</f>
        <v>12</v>
      </c>
      <c r="J79" s="8">
        <f t="shared" si="3"/>
        <v>6666.666666666667</v>
      </c>
      <c r="M79" s="9"/>
      <c r="N79" s="9"/>
      <c r="O79" s="9"/>
      <c r="P79" s="9"/>
      <c r="Q79" s="9"/>
    </row>
    <row r="80" spans="1:17" ht="15.75" x14ac:dyDescent="0.25">
      <c r="A80" s="6" t="s">
        <v>300</v>
      </c>
      <c r="B80" s="6" t="s">
        <v>282</v>
      </c>
      <c r="C80" s="6" t="s">
        <v>283</v>
      </c>
      <c r="D80" s="7">
        <v>43876</v>
      </c>
      <c r="E80" s="7">
        <v>44195</v>
      </c>
      <c r="F80" s="8">
        <v>22000</v>
      </c>
      <c r="G80" s="7">
        <v>43831</v>
      </c>
      <c r="H80" s="7">
        <v>44195</v>
      </c>
      <c r="I80" s="6">
        <f>IF((YEAR(H80)-YEAR(G80))=1, ((MONTH(H80)-MONTH(G80))+1)+12, (IF((YEAR(H80)-YEAR(G80))=2, ((MONTH(H80)-MONTH(G80))+1)+24, (IF((YEAR(H80)-YEAR(G80))=3, ((MONTH(H80)-MONTH(G80))+1)+36, (MONTH(H80)-MONTH(G80))+1)))))</f>
        <v>12</v>
      </c>
      <c r="J80" s="8">
        <f t="shared" si="3"/>
        <v>1833.3333333333333</v>
      </c>
      <c r="M80" s="9"/>
      <c r="N80" s="9"/>
      <c r="O80" s="9"/>
      <c r="P80" s="9"/>
      <c r="Q80" s="9"/>
    </row>
    <row r="81" spans="1:17" ht="15.75" x14ac:dyDescent="0.25">
      <c r="A81" s="6" t="s">
        <v>300</v>
      </c>
      <c r="B81" s="6" t="s">
        <v>282</v>
      </c>
      <c r="C81" s="6" t="s">
        <v>283</v>
      </c>
      <c r="D81" s="7">
        <v>44196</v>
      </c>
      <c r="E81" s="7">
        <v>44308</v>
      </c>
      <c r="F81" s="8">
        <v>35000</v>
      </c>
      <c r="G81" s="7">
        <v>44196</v>
      </c>
      <c r="H81" s="7">
        <v>44560</v>
      </c>
      <c r="I81" s="6">
        <f>IF((YEAR(H81)-YEAR(G81))=1, ((MONTH(H81)-MONTH(G81))+1)+12, (IF((YEAR(H81)-YEAR(G81))=2, ((MONTH(H81)-MONTH(G81))+1)+24, (IF((YEAR(H81)-YEAR(G81))=3, ((MONTH(H81)-MONTH(G81))+1)+36, (MONTH(H81)-MONTH(G81))+1)))))</f>
        <v>13</v>
      </c>
      <c r="J81" s="8">
        <f t="shared" si="3"/>
        <v>2692.3076923076924</v>
      </c>
      <c r="M81" s="9"/>
      <c r="N81" s="9"/>
      <c r="O81" s="9"/>
      <c r="P81" s="9"/>
      <c r="Q81" s="9"/>
    </row>
    <row r="82" spans="1:17" ht="15.75" x14ac:dyDescent="0.25">
      <c r="A82" s="6" t="s">
        <v>300</v>
      </c>
      <c r="B82" s="6" t="s">
        <v>282</v>
      </c>
      <c r="C82" s="6" t="s">
        <v>283</v>
      </c>
      <c r="D82" s="7">
        <v>44561</v>
      </c>
      <c r="E82" s="7">
        <v>44618</v>
      </c>
      <c r="F82" s="8">
        <v>35000</v>
      </c>
      <c r="G82" s="7">
        <v>44561</v>
      </c>
      <c r="H82" s="7">
        <v>44925</v>
      </c>
      <c r="I82" s="6">
        <f>IF((YEAR(H82)-YEAR(G82))=1, ((MONTH(H82)-MONTH(G82))+1)+12, (IF((YEAR(H82)-YEAR(G82))=2, ((MONTH(H82)-MONTH(G82))+1)+24, (IF((YEAR(H82)-YEAR(G82))=3, ((MONTH(H82)-MONTH(G82))+1)+36, (MONTH(H82)-MONTH(G82))+1)))))</f>
        <v>13</v>
      </c>
      <c r="J82" s="8">
        <f t="shared" si="3"/>
        <v>2692.3076923076924</v>
      </c>
      <c r="M82" s="9"/>
      <c r="N82" s="9"/>
      <c r="O82" s="9"/>
      <c r="P82" s="9"/>
      <c r="Q82" s="9"/>
    </row>
    <row r="83" spans="1:17" ht="15.75" x14ac:dyDescent="0.25">
      <c r="A83" s="6" t="s">
        <v>300</v>
      </c>
      <c r="B83" s="6" t="s">
        <v>282</v>
      </c>
      <c r="C83" s="6" t="s">
        <v>283</v>
      </c>
      <c r="D83" s="7">
        <v>44906</v>
      </c>
      <c r="E83" s="7">
        <v>44960</v>
      </c>
      <c r="F83" s="8">
        <v>80000</v>
      </c>
      <c r="G83" s="7">
        <v>44926</v>
      </c>
      <c r="H83" s="7">
        <v>45291</v>
      </c>
      <c r="I83" s="6">
        <f>IF((YEAR(H83)-YEAR(G83))=1, ((MONTH(H83)-MONTH(G83))+1)+12, (IF((YEAR(H83)-YEAR(G83))=2, ((MONTH(H83)-MONTH(G83))+1)+24, (IF((YEAR(H83)-YEAR(G83))=3, ((MONTH(H83)-MONTH(G83))+1)+36, (MONTH(H83)-MONTH(G83))+1)))))</f>
        <v>13</v>
      </c>
      <c r="J83" s="8">
        <f t="shared" si="3"/>
        <v>6153.8461538461543</v>
      </c>
      <c r="M83" s="9"/>
      <c r="N83" s="9"/>
      <c r="O83" s="9"/>
      <c r="P83" s="9"/>
      <c r="Q83" s="9"/>
    </row>
    <row r="84" spans="1:17" ht="15.75" x14ac:dyDescent="0.25">
      <c r="A84" s="6" t="s">
        <v>300</v>
      </c>
      <c r="B84" s="6" t="s">
        <v>282</v>
      </c>
      <c r="C84" s="6" t="s">
        <v>283</v>
      </c>
      <c r="D84" s="7">
        <v>45306</v>
      </c>
      <c r="E84" s="7">
        <v>1095</v>
      </c>
      <c r="F84" s="8">
        <v>8250</v>
      </c>
      <c r="G84" s="7">
        <v>45292</v>
      </c>
      <c r="H84" s="7">
        <v>45656</v>
      </c>
      <c r="I84" s="6">
        <f>IF((YEAR(H84)-YEAR(G84))=1, ((MONTH(H84)-MONTH(G84))+1)+12, (IF((YEAR(H84)-YEAR(G84))=2, ((MONTH(H84)-MONTH(G84))+1)+24, (MONTH(H84)-MONTH(G84))+1)))</f>
        <v>12</v>
      </c>
      <c r="J84" s="8">
        <f t="shared" si="3"/>
        <v>687.5</v>
      </c>
      <c r="M84" s="9"/>
      <c r="N84" s="9"/>
      <c r="O84" s="9"/>
      <c r="P84" s="9"/>
      <c r="Q84" s="9"/>
    </row>
    <row r="85" spans="1:17" ht="15.75" x14ac:dyDescent="0.25">
      <c r="A85" s="6" t="s">
        <v>301</v>
      </c>
      <c r="B85" s="6" t="s">
        <v>288</v>
      </c>
      <c r="C85" s="6" t="s">
        <v>283</v>
      </c>
      <c r="D85" s="7">
        <v>44191</v>
      </c>
      <c r="E85" s="7">
        <v>44560</v>
      </c>
      <c r="F85" s="8">
        <v>9900</v>
      </c>
      <c r="G85" s="7">
        <v>44135</v>
      </c>
      <c r="H85" s="7">
        <v>44195</v>
      </c>
      <c r="I85" s="6">
        <f t="shared" ref="I85:I148" si="4">IF((YEAR(H85)-YEAR(G85))=1, ((MONTH(H85)-MONTH(G85))+1)+12, (IF((YEAR(H85)-YEAR(G85))=2, ((MONTH(H85)-MONTH(G85))+1)+24, (IF((YEAR(H85)-YEAR(G85))=3, ((MONTH(H85)-MONTH(G85))+1)+36, (MONTH(H85)-MONTH(G85))+1)))))</f>
        <v>3</v>
      </c>
      <c r="J85" s="8">
        <f t="shared" si="3"/>
        <v>3300</v>
      </c>
      <c r="M85" s="9"/>
      <c r="N85" s="9"/>
      <c r="O85" s="9"/>
      <c r="P85" s="9"/>
      <c r="Q85" s="9"/>
    </row>
    <row r="86" spans="1:17" ht="15.75" x14ac:dyDescent="0.25">
      <c r="A86" s="6" t="s">
        <v>301</v>
      </c>
      <c r="B86" s="6" t="s">
        <v>288</v>
      </c>
      <c r="C86" s="6" t="s">
        <v>283</v>
      </c>
      <c r="D86" s="7">
        <v>44439</v>
      </c>
      <c r="E86" s="7">
        <v>44476</v>
      </c>
      <c r="F86" s="8">
        <v>20000</v>
      </c>
      <c r="G86" s="7">
        <v>44196</v>
      </c>
      <c r="H86" s="7">
        <v>44560</v>
      </c>
      <c r="I86" s="6">
        <f t="shared" si="4"/>
        <v>13</v>
      </c>
      <c r="J86" s="8">
        <f t="shared" si="3"/>
        <v>1538.4615384615386</v>
      </c>
      <c r="M86" s="9"/>
      <c r="N86" s="9"/>
      <c r="O86" s="9"/>
      <c r="P86" s="9"/>
      <c r="Q86" s="9"/>
    </row>
    <row r="87" spans="1:17" ht="15.75" x14ac:dyDescent="0.25">
      <c r="A87" s="6" t="s">
        <v>301</v>
      </c>
      <c r="B87" s="6" t="s">
        <v>288</v>
      </c>
      <c r="C87" s="6" t="s">
        <v>283</v>
      </c>
      <c r="D87" s="7">
        <v>44730</v>
      </c>
      <c r="E87" s="7">
        <v>44736</v>
      </c>
      <c r="F87" s="8">
        <v>44500</v>
      </c>
      <c r="G87" s="7">
        <v>44561</v>
      </c>
      <c r="H87" s="7">
        <v>44925</v>
      </c>
      <c r="I87" s="6">
        <f t="shared" si="4"/>
        <v>13</v>
      </c>
      <c r="J87" s="8">
        <f t="shared" si="3"/>
        <v>3423.0769230769229</v>
      </c>
      <c r="M87" s="9"/>
      <c r="N87" s="9"/>
      <c r="O87" s="9"/>
      <c r="P87" s="9"/>
      <c r="Q87" s="9"/>
    </row>
    <row r="88" spans="1:17" ht="15.75" x14ac:dyDescent="0.25">
      <c r="A88" s="6" t="s">
        <v>301</v>
      </c>
      <c r="B88" s="6" t="s">
        <v>288</v>
      </c>
      <c r="C88" s="6" t="s">
        <v>283</v>
      </c>
      <c r="D88" s="7">
        <v>44905</v>
      </c>
      <c r="E88" s="7">
        <v>44942</v>
      </c>
      <c r="F88" s="8">
        <v>44500</v>
      </c>
      <c r="G88" s="7">
        <v>44926</v>
      </c>
      <c r="H88" s="7">
        <v>45291</v>
      </c>
      <c r="I88" s="6">
        <f t="shared" si="4"/>
        <v>13</v>
      </c>
      <c r="J88" s="8">
        <f t="shared" si="3"/>
        <v>3423.0769230769229</v>
      </c>
      <c r="M88" s="9"/>
      <c r="N88" s="9"/>
      <c r="O88" s="9"/>
      <c r="P88" s="9"/>
      <c r="Q88" s="9"/>
    </row>
    <row r="89" spans="1:17" ht="15.75" x14ac:dyDescent="0.25">
      <c r="A89" s="6" t="s">
        <v>302</v>
      </c>
      <c r="B89" s="6" t="s">
        <v>282</v>
      </c>
      <c r="C89" s="6" t="s">
        <v>283</v>
      </c>
      <c r="D89" s="7">
        <v>43831</v>
      </c>
      <c r="E89" s="7">
        <v>44925</v>
      </c>
      <c r="F89" s="8">
        <v>9000</v>
      </c>
      <c r="G89" s="7">
        <v>43831</v>
      </c>
      <c r="H89" s="7">
        <v>43920</v>
      </c>
      <c r="I89" s="6">
        <f t="shared" si="4"/>
        <v>3</v>
      </c>
      <c r="J89" s="8">
        <f t="shared" si="3"/>
        <v>3000</v>
      </c>
      <c r="M89" s="9"/>
      <c r="N89" s="9"/>
      <c r="O89" s="9"/>
      <c r="P89" s="9"/>
      <c r="Q89" s="9"/>
    </row>
    <row r="90" spans="1:17" ht="15.75" x14ac:dyDescent="0.25">
      <c r="A90" s="6" t="s">
        <v>302</v>
      </c>
      <c r="B90" s="6" t="s">
        <v>282</v>
      </c>
      <c r="C90" s="6" t="s">
        <v>283</v>
      </c>
      <c r="D90" s="7">
        <v>43921</v>
      </c>
      <c r="E90" s="7">
        <v>44925</v>
      </c>
      <c r="F90" s="8">
        <v>9000</v>
      </c>
      <c r="G90" s="7">
        <v>43921</v>
      </c>
      <c r="H90" s="7">
        <v>44011</v>
      </c>
      <c r="I90" s="6">
        <f t="shared" si="4"/>
        <v>4</v>
      </c>
      <c r="J90" s="8">
        <f t="shared" si="3"/>
        <v>2250</v>
      </c>
      <c r="M90" s="9"/>
      <c r="N90" s="9"/>
      <c r="O90" s="9"/>
      <c r="P90" s="9"/>
      <c r="Q90" s="9"/>
    </row>
    <row r="91" spans="1:17" ht="15.75" x14ac:dyDescent="0.25">
      <c r="A91" s="6" t="s">
        <v>302</v>
      </c>
      <c r="B91" s="6" t="s">
        <v>282</v>
      </c>
      <c r="C91" s="6" t="s">
        <v>283</v>
      </c>
      <c r="D91" s="7">
        <v>44012</v>
      </c>
      <c r="E91" s="7">
        <v>44925</v>
      </c>
      <c r="F91" s="8">
        <v>9000</v>
      </c>
      <c r="G91" s="7">
        <v>44012</v>
      </c>
      <c r="H91" s="7">
        <v>44103</v>
      </c>
      <c r="I91" s="6">
        <f t="shared" si="4"/>
        <v>4</v>
      </c>
      <c r="J91" s="8">
        <f t="shared" si="3"/>
        <v>2250</v>
      </c>
      <c r="M91" s="9"/>
      <c r="N91" s="9"/>
      <c r="O91" s="9"/>
      <c r="P91" s="9"/>
      <c r="Q91" s="9"/>
    </row>
    <row r="92" spans="1:17" ht="15.75" x14ac:dyDescent="0.25">
      <c r="A92" s="6" t="s">
        <v>302</v>
      </c>
      <c r="B92" s="6" t="s">
        <v>282</v>
      </c>
      <c r="C92" s="6" t="s">
        <v>283</v>
      </c>
      <c r="D92" s="7">
        <v>44104</v>
      </c>
      <c r="E92" s="7">
        <v>44925</v>
      </c>
      <c r="F92" s="8">
        <v>9000</v>
      </c>
      <c r="G92" s="7">
        <v>44104</v>
      </c>
      <c r="H92" s="7">
        <v>44195</v>
      </c>
      <c r="I92" s="6">
        <f t="shared" si="4"/>
        <v>4</v>
      </c>
      <c r="J92" s="8">
        <f t="shared" si="3"/>
        <v>2250</v>
      </c>
      <c r="M92" s="9"/>
      <c r="N92" s="9"/>
      <c r="O92" s="9"/>
      <c r="P92" s="9"/>
      <c r="Q92" s="9"/>
    </row>
    <row r="93" spans="1:17" ht="15.75" x14ac:dyDescent="0.25">
      <c r="A93" s="6" t="s">
        <v>302</v>
      </c>
      <c r="B93" s="6" t="s">
        <v>282</v>
      </c>
      <c r="C93" s="6" t="s">
        <v>283</v>
      </c>
      <c r="D93" s="7">
        <v>44196</v>
      </c>
      <c r="E93" s="7">
        <v>44925</v>
      </c>
      <c r="F93" s="8">
        <v>9000</v>
      </c>
      <c r="G93" s="7">
        <v>44196</v>
      </c>
      <c r="H93" s="7">
        <v>44285</v>
      </c>
      <c r="I93" s="6">
        <f t="shared" si="4"/>
        <v>4</v>
      </c>
      <c r="J93" s="8">
        <f t="shared" si="3"/>
        <v>2250</v>
      </c>
      <c r="M93" s="9"/>
      <c r="N93" s="9"/>
      <c r="O93" s="9"/>
      <c r="P93" s="9"/>
      <c r="Q93" s="9"/>
    </row>
    <row r="94" spans="1:17" ht="15.75" x14ac:dyDescent="0.25">
      <c r="A94" s="6" t="s">
        <v>303</v>
      </c>
      <c r="B94" s="6" t="s">
        <v>292</v>
      </c>
      <c r="C94" s="6" t="s">
        <v>283</v>
      </c>
      <c r="D94" s="7">
        <v>44123</v>
      </c>
      <c r="E94" s="7">
        <v>44195</v>
      </c>
      <c r="F94" s="8">
        <v>37500</v>
      </c>
      <c r="G94" s="7">
        <v>43525</v>
      </c>
      <c r="H94" s="7">
        <v>44285</v>
      </c>
      <c r="I94" s="6">
        <f t="shared" si="4"/>
        <v>25</v>
      </c>
      <c r="J94" s="8">
        <f t="shared" si="3"/>
        <v>1500</v>
      </c>
      <c r="M94" s="9"/>
      <c r="N94" s="9"/>
      <c r="O94" s="9"/>
      <c r="P94" s="9"/>
      <c r="Q94" s="9"/>
    </row>
    <row r="95" spans="1:17" ht="15.75" x14ac:dyDescent="0.25">
      <c r="A95" s="6" t="s">
        <v>304</v>
      </c>
      <c r="B95" s="6" t="s">
        <v>285</v>
      </c>
      <c r="C95" s="6" t="s">
        <v>283</v>
      </c>
      <c r="D95" s="7">
        <v>44416</v>
      </c>
      <c r="E95" s="7">
        <v>44900</v>
      </c>
      <c r="F95" s="8">
        <v>94995</v>
      </c>
      <c r="G95" s="7">
        <v>43709</v>
      </c>
      <c r="H95" s="7">
        <v>44164</v>
      </c>
      <c r="I95" s="6">
        <f t="shared" si="4"/>
        <v>15</v>
      </c>
      <c r="J95" s="8">
        <f t="shared" si="3"/>
        <v>6333</v>
      </c>
      <c r="M95" s="9"/>
      <c r="N95" s="9"/>
      <c r="O95" s="9"/>
      <c r="P95" s="9"/>
      <c r="Q95" s="9"/>
    </row>
    <row r="96" spans="1:17" ht="15.75" x14ac:dyDescent="0.25">
      <c r="A96" s="6" t="s">
        <v>304</v>
      </c>
      <c r="B96" s="6" t="s">
        <v>285</v>
      </c>
      <c r="C96" s="6" t="s">
        <v>283</v>
      </c>
      <c r="D96" s="7">
        <v>44340</v>
      </c>
      <c r="E96" s="7">
        <v>44406</v>
      </c>
      <c r="F96" s="8">
        <v>120000</v>
      </c>
      <c r="G96" s="7">
        <v>44165</v>
      </c>
      <c r="H96" s="7">
        <v>44529</v>
      </c>
      <c r="I96" s="6">
        <f t="shared" si="4"/>
        <v>13</v>
      </c>
      <c r="J96" s="8">
        <f t="shared" si="3"/>
        <v>9230.7692307692305</v>
      </c>
      <c r="M96" s="9"/>
      <c r="N96" s="9"/>
      <c r="O96" s="9"/>
      <c r="P96" s="9"/>
      <c r="Q96" s="9"/>
    </row>
    <row r="97" spans="1:17" ht="15.75" x14ac:dyDescent="0.25">
      <c r="A97" s="6" t="s">
        <v>304</v>
      </c>
      <c r="B97" s="6" t="s">
        <v>285</v>
      </c>
      <c r="C97" s="6" t="s">
        <v>283</v>
      </c>
      <c r="D97" s="7">
        <v>44530</v>
      </c>
      <c r="E97" s="7">
        <v>44604</v>
      </c>
      <c r="F97" s="8">
        <v>120000</v>
      </c>
      <c r="G97" s="7">
        <v>44530</v>
      </c>
      <c r="H97" s="7">
        <v>44894</v>
      </c>
      <c r="I97" s="6">
        <f t="shared" si="4"/>
        <v>13</v>
      </c>
      <c r="J97" s="8">
        <f t="shared" si="3"/>
        <v>9230.7692307692305</v>
      </c>
      <c r="M97" s="9"/>
      <c r="N97" s="9"/>
      <c r="O97" s="9"/>
      <c r="P97" s="9"/>
      <c r="Q97" s="9"/>
    </row>
    <row r="98" spans="1:17" ht="15.75" x14ac:dyDescent="0.25">
      <c r="A98" s="6" t="s">
        <v>304</v>
      </c>
      <c r="B98" s="6" t="s">
        <v>285</v>
      </c>
      <c r="C98" s="6" t="s">
        <v>283</v>
      </c>
      <c r="D98" s="7">
        <v>44925</v>
      </c>
      <c r="E98" s="7">
        <v>45334</v>
      </c>
      <c r="F98" s="8">
        <v>120000</v>
      </c>
      <c r="G98" s="7">
        <v>44895</v>
      </c>
      <c r="H98" s="7">
        <v>45260</v>
      </c>
      <c r="I98" s="6">
        <f t="shared" si="4"/>
        <v>13</v>
      </c>
      <c r="J98" s="8">
        <f t="shared" si="3"/>
        <v>9230.7692307692305</v>
      </c>
      <c r="M98" s="9"/>
      <c r="N98" s="9"/>
      <c r="O98" s="9"/>
      <c r="P98" s="9"/>
      <c r="Q98" s="9"/>
    </row>
    <row r="99" spans="1:17" ht="15.75" x14ac:dyDescent="0.25">
      <c r="A99" s="6" t="s">
        <v>305</v>
      </c>
      <c r="B99" s="6" t="s">
        <v>285</v>
      </c>
      <c r="C99" s="6" t="s">
        <v>283</v>
      </c>
      <c r="D99" s="7">
        <v>44977</v>
      </c>
      <c r="E99" s="7">
        <v>44996</v>
      </c>
      <c r="F99" s="8">
        <v>4500</v>
      </c>
      <c r="G99" s="7">
        <v>44957</v>
      </c>
      <c r="H99" s="7">
        <v>45350</v>
      </c>
      <c r="I99" s="6">
        <f t="shared" si="4"/>
        <v>14</v>
      </c>
      <c r="J99" s="8">
        <f t="shared" si="3"/>
        <v>321.42857142857144</v>
      </c>
      <c r="M99" s="9"/>
      <c r="N99" s="9"/>
      <c r="O99" s="9"/>
      <c r="P99" s="9"/>
      <c r="Q99" s="9"/>
    </row>
    <row r="100" spans="1:17" ht="15.75" x14ac:dyDescent="0.25">
      <c r="A100" s="6" t="s">
        <v>306</v>
      </c>
      <c r="B100" s="6" t="s">
        <v>296</v>
      </c>
      <c r="C100" s="6" t="s">
        <v>283</v>
      </c>
      <c r="D100" s="7">
        <v>44752</v>
      </c>
      <c r="E100" s="7">
        <v>44792</v>
      </c>
      <c r="F100" s="8">
        <v>46973.06</v>
      </c>
      <c r="G100" s="7">
        <v>44742</v>
      </c>
      <c r="H100" s="7">
        <v>45107</v>
      </c>
      <c r="I100" s="6">
        <f t="shared" si="4"/>
        <v>13</v>
      </c>
      <c r="J100" s="8">
        <f t="shared" si="3"/>
        <v>3613.3123076923075</v>
      </c>
      <c r="M100" s="9"/>
      <c r="N100" s="9"/>
      <c r="O100" s="9"/>
      <c r="P100" s="9"/>
      <c r="Q100" s="9"/>
    </row>
    <row r="101" spans="1:17" ht="15.75" x14ac:dyDescent="0.25">
      <c r="A101" s="6" t="s">
        <v>306</v>
      </c>
      <c r="B101" s="6" t="s">
        <v>296</v>
      </c>
      <c r="C101" s="6" t="s">
        <v>283</v>
      </c>
      <c r="D101" s="7">
        <v>45169</v>
      </c>
      <c r="E101" s="7">
        <v>45213</v>
      </c>
      <c r="F101" s="8">
        <v>50278.2</v>
      </c>
      <c r="G101" s="7">
        <v>45108</v>
      </c>
      <c r="H101" s="7">
        <v>45472</v>
      </c>
      <c r="I101" s="6">
        <f t="shared" si="4"/>
        <v>12</v>
      </c>
      <c r="J101" s="8">
        <f t="shared" si="3"/>
        <v>4189.8499999999995</v>
      </c>
      <c r="M101" s="9"/>
      <c r="N101" s="9"/>
      <c r="O101" s="9"/>
      <c r="P101" s="9"/>
      <c r="Q101" s="9"/>
    </row>
    <row r="102" spans="1:17" ht="15.75" x14ac:dyDescent="0.25">
      <c r="A102" s="6" t="s">
        <v>307</v>
      </c>
      <c r="B102" s="6" t="s">
        <v>288</v>
      </c>
      <c r="C102" s="6" t="s">
        <v>283</v>
      </c>
      <c r="D102" s="7">
        <v>44637</v>
      </c>
      <c r="E102" s="7">
        <v>44640</v>
      </c>
      <c r="F102" s="8">
        <v>4000</v>
      </c>
      <c r="G102" s="7">
        <v>44620</v>
      </c>
      <c r="H102" s="7">
        <v>44650</v>
      </c>
      <c r="I102" s="6">
        <f t="shared" si="4"/>
        <v>2</v>
      </c>
      <c r="J102" s="8">
        <f t="shared" si="3"/>
        <v>2000</v>
      </c>
      <c r="M102" s="9"/>
      <c r="N102" s="9"/>
      <c r="O102" s="9"/>
      <c r="P102" s="9"/>
      <c r="Q102" s="9"/>
    </row>
    <row r="103" spans="1:17" ht="15.75" x14ac:dyDescent="0.25">
      <c r="A103" s="6" t="s">
        <v>307</v>
      </c>
      <c r="B103" s="6" t="s">
        <v>288</v>
      </c>
      <c r="C103" s="6" t="s">
        <v>283</v>
      </c>
      <c r="D103" s="7">
        <v>44669</v>
      </c>
      <c r="E103" s="7">
        <v>44679</v>
      </c>
      <c r="F103" s="8">
        <v>4181.82</v>
      </c>
      <c r="G103" s="7">
        <v>44651</v>
      </c>
      <c r="H103" s="7">
        <v>44680</v>
      </c>
      <c r="I103" s="6">
        <f t="shared" si="4"/>
        <v>2</v>
      </c>
      <c r="J103" s="8">
        <f t="shared" si="3"/>
        <v>2090.91</v>
      </c>
      <c r="M103" s="9"/>
      <c r="N103" s="9"/>
      <c r="O103" s="9"/>
      <c r="P103" s="9"/>
      <c r="Q103" s="9"/>
    </row>
    <row r="104" spans="1:17" ht="15.75" x14ac:dyDescent="0.25">
      <c r="A104" s="6" t="s">
        <v>308</v>
      </c>
      <c r="B104" s="6" t="s">
        <v>282</v>
      </c>
      <c r="C104" s="6" t="s">
        <v>283</v>
      </c>
      <c r="D104" s="7">
        <v>43555</v>
      </c>
      <c r="E104" s="7">
        <v>43830</v>
      </c>
      <c r="F104" s="8">
        <v>140000</v>
      </c>
      <c r="G104" s="7">
        <v>43556</v>
      </c>
      <c r="H104" s="7">
        <v>43920</v>
      </c>
      <c r="I104" s="6">
        <f t="shared" si="4"/>
        <v>12</v>
      </c>
      <c r="J104" s="8">
        <f t="shared" si="3"/>
        <v>11666.666666666666</v>
      </c>
      <c r="M104" s="9"/>
      <c r="N104" s="9"/>
      <c r="O104" s="9"/>
      <c r="P104" s="9"/>
      <c r="Q104" s="9"/>
    </row>
    <row r="105" spans="1:17" ht="15.75" x14ac:dyDescent="0.25">
      <c r="A105" s="6" t="s">
        <v>309</v>
      </c>
      <c r="B105" s="6" t="s">
        <v>282</v>
      </c>
      <c r="C105" s="6" t="s">
        <v>283</v>
      </c>
      <c r="D105" s="7">
        <v>45291</v>
      </c>
      <c r="E105" s="7">
        <v>45291</v>
      </c>
      <c r="F105" s="8">
        <v>130000</v>
      </c>
      <c r="G105" s="7">
        <v>45261</v>
      </c>
      <c r="H105" s="7">
        <v>45291</v>
      </c>
      <c r="I105" s="6">
        <f t="shared" si="4"/>
        <v>1</v>
      </c>
      <c r="J105" s="8">
        <f t="shared" si="3"/>
        <v>130000</v>
      </c>
      <c r="M105" s="9"/>
      <c r="N105" s="9"/>
      <c r="O105" s="9"/>
      <c r="P105" s="9"/>
      <c r="Q105" s="9"/>
    </row>
    <row r="106" spans="1:17" ht="15.75" x14ac:dyDescent="0.25">
      <c r="A106" s="6" t="s">
        <v>309</v>
      </c>
      <c r="B106" s="6" t="s">
        <v>282</v>
      </c>
      <c r="C106" s="6" t="s">
        <v>283</v>
      </c>
      <c r="D106" s="7">
        <v>45292</v>
      </c>
      <c r="E106" s="7">
        <v>45292</v>
      </c>
      <c r="F106" s="8">
        <v>32500</v>
      </c>
      <c r="G106" s="7">
        <v>45292</v>
      </c>
      <c r="H106" s="7">
        <v>45381</v>
      </c>
      <c r="I106" s="6">
        <f t="shared" si="4"/>
        <v>3</v>
      </c>
      <c r="J106" s="8">
        <f t="shared" si="3"/>
        <v>10833.333333333334</v>
      </c>
      <c r="M106" s="9"/>
      <c r="N106" s="9"/>
      <c r="O106" s="9"/>
      <c r="P106" s="9"/>
      <c r="Q106" s="9"/>
    </row>
    <row r="107" spans="1:17" ht="15.75" x14ac:dyDescent="0.25">
      <c r="A107" s="6" t="s">
        <v>309</v>
      </c>
      <c r="B107" s="6" t="s">
        <v>282</v>
      </c>
      <c r="C107" s="6" t="s">
        <v>283</v>
      </c>
      <c r="D107" s="7">
        <v>45411</v>
      </c>
      <c r="E107" s="7">
        <v>1095</v>
      </c>
      <c r="F107" s="8">
        <v>32500</v>
      </c>
      <c r="G107" s="7">
        <v>45382</v>
      </c>
      <c r="H107" s="7">
        <v>45472</v>
      </c>
      <c r="I107" s="6">
        <f t="shared" si="4"/>
        <v>4</v>
      </c>
      <c r="J107" s="8">
        <f t="shared" si="3"/>
        <v>8125</v>
      </c>
      <c r="M107" s="9"/>
      <c r="N107" s="9"/>
      <c r="O107" s="9"/>
      <c r="P107" s="9"/>
      <c r="Q107" s="9"/>
    </row>
    <row r="108" spans="1:17" ht="15.75" x14ac:dyDescent="0.25">
      <c r="A108" s="6" t="s">
        <v>309</v>
      </c>
      <c r="B108" s="6" t="s">
        <v>282</v>
      </c>
      <c r="C108" s="6" t="s">
        <v>283</v>
      </c>
      <c r="D108" s="7">
        <v>45442</v>
      </c>
      <c r="E108" s="7">
        <v>1095</v>
      </c>
      <c r="F108" s="8">
        <v>32500</v>
      </c>
      <c r="G108" s="7">
        <v>45473</v>
      </c>
      <c r="H108" s="7">
        <v>45564</v>
      </c>
      <c r="I108" s="6">
        <f t="shared" si="4"/>
        <v>4</v>
      </c>
      <c r="J108" s="8">
        <f t="shared" si="3"/>
        <v>8125</v>
      </c>
      <c r="M108" s="9"/>
      <c r="N108" s="9"/>
      <c r="O108" s="9"/>
      <c r="P108" s="9"/>
      <c r="Q108" s="9"/>
    </row>
    <row r="109" spans="1:17" ht="15.75" x14ac:dyDescent="0.25">
      <c r="A109" s="6" t="s">
        <v>309</v>
      </c>
      <c r="B109" s="6" t="s">
        <v>282</v>
      </c>
      <c r="C109" s="6" t="s">
        <v>283</v>
      </c>
      <c r="D109" s="7">
        <v>45472</v>
      </c>
      <c r="E109" s="7">
        <v>1095</v>
      </c>
      <c r="F109" s="8">
        <v>32500</v>
      </c>
      <c r="G109" s="7">
        <v>45565</v>
      </c>
      <c r="H109" s="7">
        <v>45656</v>
      </c>
      <c r="I109" s="6">
        <f t="shared" si="4"/>
        <v>4</v>
      </c>
      <c r="J109" s="8">
        <f t="shared" si="3"/>
        <v>8125</v>
      </c>
      <c r="M109" s="9"/>
      <c r="N109" s="9"/>
      <c r="O109" s="9"/>
      <c r="P109" s="9"/>
      <c r="Q109" s="9"/>
    </row>
    <row r="110" spans="1:17" ht="15.75" x14ac:dyDescent="0.25">
      <c r="A110" s="6" t="s">
        <v>310</v>
      </c>
      <c r="B110" s="6" t="s">
        <v>296</v>
      </c>
      <c r="C110" s="6" t="s">
        <v>283</v>
      </c>
      <c r="D110" s="7">
        <v>43890</v>
      </c>
      <c r="E110" s="7">
        <v>44195</v>
      </c>
      <c r="F110" s="8">
        <v>15750</v>
      </c>
      <c r="G110" s="7">
        <v>43921</v>
      </c>
      <c r="H110" s="7">
        <v>44011</v>
      </c>
      <c r="I110" s="6">
        <f t="shared" si="4"/>
        <v>4</v>
      </c>
      <c r="J110" s="8">
        <f t="shared" si="3"/>
        <v>3937.5</v>
      </c>
      <c r="M110" s="9"/>
      <c r="N110" s="9"/>
      <c r="O110" s="9"/>
      <c r="P110" s="9"/>
      <c r="Q110" s="9"/>
    </row>
    <row r="111" spans="1:17" ht="15.75" x14ac:dyDescent="0.25">
      <c r="A111" s="6" t="s">
        <v>310</v>
      </c>
      <c r="B111" s="6" t="s">
        <v>296</v>
      </c>
      <c r="C111" s="6" t="s">
        <v>283</v>
      </c>
      <c r="D111" s="7">
        <v>44029</v>
      </c>
      <c r="E111" s="7">
        <v>44195</v>
      </c>
      <c r="F111" s="8">
        <v>15750</v>
      </c>
      <c r="G111" s="7">
        <v>44012</v>
      </c>
      <c r="H111" s="7">
        <v>44103</v>
      </c>
      <c r="I111" s="6">
        <f t="shared" si="4"/>
        <v>4</v>
      </c>
      <c r="J111" s="8">
        <f t="shared" si="3"/>
        <v>3937.5</v>
      </c>
      <c r="M111" s="9"/>
      <c r="N111" s="9"/>
      <c r="O111" s="9"/>
      <c r="P111" s="9"/>
      <c r="Q111" s="9"/>
    </row>
    <row r="112" spans="1:17" ht="15.75" x14ac:dyDescent="0.25">
      <c r="A112" s="6" t="s">
        <v>310</v>
      </c>
      <c r="B112" s="6" t="s">
        <v>296</v>
      </c>
      <c r="C112" s="6" t="s">
        <v>283</v>
      </c>
      <c r="D112" s="7">
        <v>44196</v>
      </c>
      <c r="E112" s="7">
        <v>44560</v>
      </c>
      <c r="F112" s="8">
        <v>15750</v>
      </c>
      <c r="G112" s="7">
        <v>44104</v>
      </c>
      <c r="H112" s="7">
        <v>44195</v>
      </c>
      <c r="I112" s="6">
        <f t="shared" si="4"/>
        <v>4</v>
      </c>
      <c r="J112" s="8">
        <f t="shared" si="3"/>
        <v>3937.5</v>
      </c>
      <c r="M112" s="9"/>
      <c r="N112" s="9"/>
      <c r="O112" s="9"/>
      <c r="P112" s="9"/>
      <c r="Q112" s="9"/>
    </row>
    <row r="113" spans="1:17" ht="15.75" x14ac:dyDescent="0.25">
      <c r="A113" s="6" t="s">
        <v>311</v>
      </c>
      <c r="B113" s="6" t="s">
        <v>292</v>
      </c>
      <c r="C113" s="6" t="s">
        <v>283</v>
      </c>
      <c r="D113" s="7">
        <v>43831</v>
      </c>
      <c r="E113" s="7">
        <v>44560</v>
      </c>
      <c r="F113" s="8">
        <v>1542</v>
      </c>
      <c r="G113" s="7">
        <v>43770</v>
      </c>
      <c r="H113" s="7">
        <v>43799</v>
      </c>
      <c r="I113" s="6">
        <f t="shared" si="4"/>
        <v>1</v>
      </c>
      <c r="J113" s="8">
        <f t="shared" si="3"/>
        <v>1542</v>
      </c>
      <c r="M113" s="9"/>
      <c r="N113" s="9"/>
      <c r="O113" s="9"/>
      <c r="P113" s="9"/>
      <c r="Q113" s="9"/>
    </row>
    <row r="114" spans="1:17" ht="15.75" x14ac:dyDescent="0.25">
      <c r="A114" s="6" t="s">
        <v>311</v>
      </c>
      <c r="B114" s="6" t="s">
        <v>292</v>
      </c>
      <c r="C114" s="6" t="s">
        <v>283</v>
      </c>
      <c r="D114" s="7">
        <v>43862</v>
      </c>
      <c r="E114" s="7">
        <v>44560</v>
      </c>
      <c r="F114" s="8">
        <v>1542</v>
      </c>
      <c r="G114" s="7">
        <v>43800</v>
      </c>
      <c r="H114" s="7">
        <v>43830</v>
      </c>
      <c r="I114" s="6">
        <f t="shared" si="4"/>
        <v>1</v>
      </c>
      <c r="J114" s="8">
        <f t="shared" si="3"/>
        <v>1542</v>
      </c>
      <c r="M114" s="9"/>
      <c r="N114" s="9"/>
      <c r="O114" s="9"/>
      <c r="P114" s="9"/>
      <c r="Q114" s="9"/>
    </row>
    <row r="115" spans="1:17" ht="15.75" x14ac:dyDescent="0.25">
      <c r="A115" s="6" t="s">
        <v>311</v>
      </c>
      <c r="B115" s="6" t="s">
        <v>292</v>
      </c>
      <c r="C115" s="6" t="s">
        <v>283</v>
      </c>
      <c r="D115" s="7">
        <v>43890</v>
      </c>
      <c r="E115" s="7">
        <v>44560</v>
      </c>
      <c r="F115" s="8">
        <v>1542</v>
      </c>
      <c r="G115" s="7">
        <v>43831</v>
      </c>
      <c r="H115" s="7">
        <v>44134</v>
      </c>
      <c r="I115" s="6">
        <f t="shared" si="4"/>
        <v>10</v>
      </c>
      <c r="J115" s="8">
        <f t="shared" si="3"/>
        <v>154.19999999999999</v>
      </c>
      <c r="M115" s="9"/>
      <c r="N115" s="9"/>
      <c r="O115" s="9"/>
      <c r="P115" s="9"/>
      <c r="Q115" s="9"/>
    </row>
    <row r="116" spans="1:17" ht="15.75" x14ac:dyDescent="0.25">
      <c r="A116" s="6" t="s">
        <v>311</v>
      </c>
      <c r="B116" s="6" t="s">
        <v>292</v>
      </c>
      <c r="C116" s="6" t="s">
        <v>283</v>
      </c>
      <c r="D116" s="7">
        <v>43921</v>
      </c>
      <c r="E116" s="7">
        <v>44560</v>
      </c>
      <c r="F116" s="8">
        <v>1542</v>
      </c>
      <c r="G116" s="7">
        <v>43831</v>
      </c>
      <c r="H116" s="7">
        <v>44134</v>
      </c>
      <c r="I116" s="6">
        <f t="shared" si="4"/>
        <v>10</v>
      </c>
      <c r="J116" s="8">
        <f t="shared" si="3"/>
        <v>154.19999999999999</v>
      </c>
      <c r="M116" s="9"/>
      <c r="N116" s="9"/>
      <c r="O116" s="9"/>
      <c r="P116" s="9"/>
      <c r="Q116" s="9"/>
    </row>
    <row r="117" spans="1:17" ht="15.75" x14ac:dyDescent="0.25">
      <c r="A117" s="6" t="s">
        <v>311</v>
      </c>
      <c r="B117" s="6" t="s">
        <v>292</v>
      </c>
      <c r="C117" s="6" t="s">
        <v>283</v>
      </c>
      <c r="D117" s="7">
        <v>43951</v>
      </c>
      <c r="E117" s="7">
        <v>44560</v>
      </c>
      <c r="F117" s="8">
        <v>1542</v>
      </c>
      <c r="G117" s="7">
        <v>43831</v>
      </c>
      <c r="H117" s="7">
        <v>44134</v>
      </c>
      <c r="I117" s="6">
        <f t="shared" si="4"/>
        <v>10</v>
      </c>
      <c r="J117" s="8">
        <f t="shared" si="3"/>
        <v>154.19999999999999</v>
      </c>
      <c r="M117" s="9"/>
      <c r="N117" s="9"/>
      <c r="O117" s="9"/>
      <c r="P117" s="9"/>
      <c r="Q117" s="9"/>
    </row>
    <row r="118" spans="1:17" ht="15.75" x14ac:dyDescent="0.25">
      <c r="A118" s="6" t="s">
        <v>311</v>
      </c>
      <c r="B118" s="6" t="s">
        <v>292</v>
      </c>
      <c r="C118" s="6" t="s">
        <v>283</v>
      </c>
      <c r="D118" s="7">
        <v>43982</v>
      </c>
      <c r="E118" s="7">
        <v>44560</v>
      </c>
      <c r="F118" s="8">
        <v>1542</v>
      </c>
      <c r="G118" s="7">
        <v>43831</v>
      </c>
      <c r="H118" s="7">
        <v>44134</v>
      </c>
      <c r="I118" s="6">
        <f t="shared" si="4"/>
        <v>10</v>
      </c>
      <c r="J118" s="8">
        <f t="shared" si="3"/>
        <v>154.19999999999999</v>
      </c>
      <c r="M118" s="9"/>
      <c r="N118" s="9"/>
      <c r="O118" s="9"/>
      <c r="P118" s="9"/>
      <c r="Q118" s="9"/>
    </row>
    <row r="119" spans="1:17" ht="15.75" x14ac:dyDescent="0.25">
      <c r="A119" s="6" t="s">
        <v>311</v>
      </c>
      <c r="B119" s="6" t="s">
        <v>292</v>
      </c>
      <c r="C119" s="6" t="s">
        <v>283</v>
      </c>
      <c r="D119" s="7">
        <v>44012</v>
      </c>
      <c r="E119" s="7">
        <v>44560</v>
      </c>
      <c r="F119" s="8">
        <v>1542</v>
      </c>
      <c r="G119" s="7">
        <v>43831</v>
      </c>
      <c r="H119" s="7">
        <v>44134</v>
      </c>
      <c r="I119" s="6">
        <f t="shared" si="4"/>
        <v>10</v>
      </c>
      <c r="J119" s="8">
        <f t="shared" si="3"/>
        <v>154.19999999999999</v>
      </c>
      <c r="M119" s="9"/>
      <c r="N119" s="9"/>
      <c r="O119" s="9"/>
      <c r="P119" s="9"/>
      <c r="Q119" s="9"/>
    </row>
    <row r="120" spans="1:17" ht="15.75" x14ac:dyDescent="0.25">
      <c r="A120" s="6" t="s">
        <v>311</v>
      </c>
      <c r="B120" s="6" t="s">
        <v>292</v>
      </c>
      <c r="C120" s="6" t="s">
        <v>283</v>
      </c>
      <c r="D120" s="7">
        <v>44043</v>
      </c>
      <c r="E120" s="7">
        <v>44560</v>
      </c>
      <c r="F120" s="8">
        <v>1542</v>
      </c>
      <c r="G120" s="7">
        <v>43831</v>
      </c>
      <c r="H120" s="7">
        <v>44134</v>
      </c>
      <c r="I120" s="6">
        <f t="shared" si="4"/>
        <v>10</v>
      </c>
      <c r="J120" s="8">
        <f t="shared" si="3"/>
        <v>154.19999999999999</v>
      </c>
      <c r="M120" s="9"/>
      <c r="N120" s="9"/>
      <c r="O120" s="9"/>
      <c r="P120" s="9"/>
      <c r="Q120" s="9"/>
    </row>
    <row r="121" spans="1:17" ht="15.75" x14ac:dyDescent="0.25">
      <c r="A121" s="6" t="s">
        <v>311</v>
      </c>
      <c r="B121" s="6" t="s">
        <v>292</v>
      </c>
      <c r="C121" s="6" t="s">
        <v>283</v>
      </c>
      <c r="D121" s="7">
        <v>44074</v>
      </c>
      <c r="E121" s="7">
        <v>44560</v>
      </c>
      <c r="F121" s="8">
        <v>1542</v>
      </c>
      <c r="G121" s="7">
        <v>43831</v>
      </c>
      <c r="H121" s="7">
        <v>44134</v>
      </c>
      <c r="I121" s="6">
        <f t="shared" si="4"/>
        <v>10</v>
      </c>
      <c r="J121" s="8">
        <f t="shared" si="3"/>
        <v>154.19999999999999</v>
      </c>
      <c r="M121" s="9"/>
      <c r="N121" s="9"/>
      <c r="O121" s="9"/>
      <c r="P121" s="9"/>
      <c r="Q121" s="9"/>
    </row>
    <row r="122" spans="1:17" ht="15.75" x14ac:dyDescent="0.25">
      <c r="A122" s="6" t="s">
        <v>311</v>
      </c>
      <c r="B122" s="6" t="s">
        <v>292</v>
      </c>
      <c r="C122" s="6" t="s">
        <v>283</v>
      </c>
      <c r="D122" s="7">
        <v>44104</v>
      </c>
      <c r="E122" s="7">
        <v>44560</v>
      </c>
      <c r="F122" s="8">
        <v>1542</v>
      </c>
      <c r="G122" s="7">
        <v>43831</v>
      </c>
      <c r="H122" s="7">
        <v>44134</v>
      </c>
      <c r="I122" s="6">
        <f t="shared" si="4"/>
        <v>10</v>
      </c>
      <c r="J122" s="8">
        <f t="shared" si="3"/>
        <v>154.19999999999999</v>
      </c>
      <c r="M122" s="9"/>
      <c r="N122" s="9"/>
      <c r="O122" s="9"/>
      <c r="P122" s="9"/>
      <c r="Q122" s="9"/>
    </row>
    <row r="123" spans="1:17" ht="15.75" x14ac:dyDescent="0.25">
      <c r="A123" s="6" t="s">
        <v>311</v>
      </c>
      <c r="B123" s="6" t="s">
        <v>292</v>
      </c>
      <c r="C123" s="6" t="s">
        <v>283</v>
      </c>
      <c r="D123" s="7">
        <v>44196</v>
      </c>
      <c r="E123" s="7">
        <v>44560</v>
      </c>
      <c r="F123" s="8">
        <v>3076</v>
      </c>
      <c r="G123" s="7">
        <v>44135</v>
      </c>
      <c r="H123" s="7">
        <v>44195</v>
      </c>
      <c r="I123" s="6">
        <f t="shared" si="4"/>
        <v>3</v>
      </c>
      <c r="J123" s="8">
        <f t="shared" si="3"/>
        <v>1025.3333333333333</v>
      </c>
      <c r="M123" s="9"/>
      <c r="N123" s="9"/>
      <c r="O123" s="9"/>
      <c r="P123" s="9"/>
      <c r="Q123" s="9"/>
    </row>
    <row r="124" spans="1:17" ht="15.75" x14ac:dyDescent="0.25">
      <c r="A124" s="6" t="s">
        <v>312</v>
      </c>
      <c r="B124" s="6" t="s">
        <v>282</v>
      </c>
      <c r="C124" s="6" t="s">
        <v>283</v>
      </c>
      <c r="D124" s="7">
        <v>44338</v>
      </c>
      <c r="E124" s="7">
        <v>44560</v>
      </c>
      <c r="F124" s="8">
        <v>3000</v>
      </c>
      <c r="G124" s="7">
        <v>44043</v>
      </c>
      <c r="H124" s="7">
        <v>44407</v>
      </c>
      <c r="I124" s="6">
        <f t="shared" si="4"/>
        <v>13</v>
      </c>
      <c r="J124" s="8">
        <f t="shared" si="3"/>
        <v>230.76923076923077</v>
      </c>
      <c r="M124" s="9"/>
      <c r="N124" s="9"/>
      <c r="O124" s="9"/>
      <c r="P124" s="9"/>
      <c r="Q124" s="9"/>
    </row>
    <row r="125" spans="1:17" ht="15.75" x14ac:dyDescent="0.25">
      <c r="A125" s="6" t="s">
        <v>313</v>
      </c>
      <c r="B125" s="6" t="s">
        <v>292</v>
      </c>
      <c r="C125" s="6" t="s">
        <v>283</v>
      </c>
      <c r="D125" s="7">
        <v>43629</v>
      </c>
      <c r="E125" s="7">
        <v>43830</v>
      </c>
      <c r="F125" s="8">
        <v>16000</v>
      </c>
      <c r="G125" s="7">
        <v>43617</v>
      </c>
      <c r="H125" s="7">
        <v>43981</v>
      </c>
      <c r="I125" s="6">
        <f t="shared" si="4"/>
        <v>12</v>
      </c>
      <c r="J125" s="8">
        <f t="shared" si="3"/>
        <v>1333.3333333333333</v>
      </c>
      <c r="M125" s="9"/>
      <c r="N125" s="9"/>
      <c r="O125" s="9"/>
      <c r="P125" s="9"/>
      <c r="Q125" s="9"/>
    </row>
    <row r="126" spans="1:17" ht="15.75" x14ac:dyDescent="0.25">
      <c r="A126" s="6" t="s">
        <v>314</v>
      </c>
      <c r="B126" s="6" t="s">
        <v>288</v>
      </c>
      <c r="C126" s="6" t="s">
        <v>283</v>
      </c>
      <c r="D126" s="7">
        <v>44319</v>
      </c>
      <c r="E126" s="7">
        <v>44345</v>
      </c>
      <c r="F126" s="8">
        <v>7500</v>
      </c>
      <c r="G126" s="7">
        <v>44316</v>
      </c>
      <c r="H126" s="7">
        <v>44407</v>
      </c>
      <c r="I126" s="6">
        <f t="shared" si="4"/>
        <v>4</v>
      </c>
      <c r="J126" s="8">
        <f t="shared" si="3"/>
        <v>1875</v>
      </c>
      <c r="M126" s="9"/>
      <c r="N126" s="9"/>
      <c r="O126" s="9"/>
      <c r="P126" s="9"/>
      <c r="Q126" s="9"/>
    </row>
    <row r="127" spans="1:17" ht="15.75" x14ac:dyDescent="0.25">
      <c r="A127" s="6" t="s">
        <v>314</v>
      </c>
      <c r="B127" s="6" t="s">
        <v>288</v>
      </c>
      <c r="C127" s="6" t="s">
        <v>283</v>
      </c>
      <c r="D127" s="7">
        <v>44408</v>
      </c>
      <c r="E127" s="7">
        <v>44448</v>
      </c>
      <c r="F127" s="8">
        <v>22500</v>
      </c>
      <c r="G127" s="7">
        <v>44408</v>
      </c>
      <c r="H127" s="7">
        <v>44680</v>
      </c>
      <c r="I127" s="6">
        <f t="shared" si="4"/>
        <v>10</v>
      </c>
      <c r="J127" s="8">
        <f t="shared" si="3"/>
        <v>2250</v>
      </c>
      <c r="M127" s="9"/>
      <c r="N127" s="9"/>
      <c r="O127" s="9"/>
      <c r="P127" s="9"/>
      <c r="Q127" s="9"/>
    </row>
    <row r="128" spans="1:17" ht="15.75" x14ac:dyDescent="0.25">
      <c r="A128" s="6" t="s">
        <v>314</v>
      </c>
      <c r="B128" s="6" t="s">
        <v>288</v>
      </c>
      <c r="C128" s="6" t="s">
        <v>283</v>
      </c>
      <c r="D128" s="7">
        <v>44632</v>
      </c>
      <c r="E128" s="7">
        <v>44650</v>
      </c>
      <c r="F128" s="8">
        <v>7500</v>
      </c>
      <c r="G128" s="7">
        <v>44681</v>
      </c>
      <c r="H128" s="7">
        <v>44772</v>
      </c>
      <c r="I128" s="6">
        <f t="shared" si="4"/>
        <v>4</v>
      </c>
      <c r="J128" s="8">
        <f t="shared" si="3"/>
        <v>1875</v>
      </c>
      <c r="M128" s="9"/>
      <c r="N128" s="9"/>
      <c r="O128" s="9"/>
      <c r="P128" s="9"/>
      <c r="Q128" s="9"/>
    </row>
    <row r="129" spans="1:17" ht="15.75" x14ac:dyDescent="0.25">
      <c r="A129" s="6" t="s">
        <v>314</v>
      </c>
      <c r="B129" s="6" t="s">
        <v>288</v>
      </c>
      <c r="C129" s="6" t="s">
        <v>283</v>
      </c>
      <c r="D129" s="7">
        <v>44773</v>
      </c>
      <c r="E129" s="7">
        <v>44781</v>
      </c>
      <c r="F129" s="8">
        <v>22500</v>
      </c>
      <c r="G129" s="7">
        <v>44773</v>
      </c>
      <c r="H129" s="7">
        <v>45046</v>
      </c>
      <c r="I129" s="6">
        <f t="shared" si="4"/>
        <v>10</v>
      </c>
      <c r="J129" s="8">
        <f t="shared" si="3"/>
        <v>2250</v>
      </c>
      <c r="M129" s="9"/>
      <c r="N129" s="9"/>
      <c r="O129" s="9"/>
      <c r="P129" s="9"/>
      <c r="Q129" s="9"/>
    </row>
    <row r="130" spans="1:17" ht="15.75" x14ac:dyDescent="0.25">
      <c r="A130" s="6" t="s">
        <v>314</v>
      </c>
      <c r="B130" s="6" t="s">
        <v>288</v>
      </c>
      <c r="C130" s="6" t="s">
        <v>283</v>
      </c>
      <c r="D130" s="7">
        <v>45010</v>
      </c>
      <c r="E130" s="7">
        <v>45018</v>
      </c>
      <c r="F130" s="8">
        <f>30000</f>
        <v>30000</v>
      </c>
      <c r="G130" s="7">
        <v>45047</v>
      </c>
      <c r="H130" s="7">
        <v>45411</v>
      </c>
      <c r="I130" s="6">
        <f t="shared" si="4"/>
        <v>12</v>
      </c>
      <c r="J130" s="8">
        <f t="shared" si="3"/>
        <v>2500</v>
      </c>
      <c r="M130" s="9"/>
      <c r="N130" s="9"/>
      <c r="O130" s="9"/>
      <c r="P130" s="9"/>
      <c r="Q130" s="9"/>
    </row>
    <row r="131" spans="1:17" ht="15.75" x14ac:dyDescent="0.25">
      <c r="A131" s="6" t="s">
        <v>315</v>
      </c>
      <c r="B131" s="6" t="s">
        <v>296</v>
      </c>
      <c r="C131" s="6" t="s">
        <v>283</v>
      </c>
      <c r="D131" s="7">
        <v>43833</v>
      </c>
      <c r="E131" s="7">
        <v>44195</v>
      </c>
      <c r="F131" s="8">
        <v>1000</v>
      </c>
      <c r="G131" s="7">
        <v>43831</v>
      </c>
      <c r="H131" s="7">
        <v>43861</v>
      </c>
      <c r="I131" s="6">
        <f t="shared" si="4"/>
        <v>1</v>
      </c>
      <c r="J131" s="8">
        <f t="shared" ref="J131:J194" si="5">F131/I131</f>
        <v>1000</v>
      </c>
      <c r="M131" s="9"/>
      <c r="N131" s="9"/>
      <c r="O131" s="9"/>
      <c r="P131" s="9"/>
      <c r="Q131" s="9"/>
    </row>
    <row r="132" spans="1:17" ht="15.75" x14ac:dyDescent="0.25">
      <c r="A132" s="6" t="s">
        <v>315</v>
      </c>
      <c r="B132" s="6" t="s">
        <v>296</v>
      </c>
      <c r="C132" s="6" t="s">
        <v>283</v>
      </c>
      <c r="D132" s="7">
        <v>43864</v>
      </c>
      <c r="E132" s="7">
        <v>44195</v>
      </c>
      <c r="F132" s="8">
        <v>1000</v>
      </c>
      <c r="G132" s="7">
        <v>43862</v>
      </c>
      <c r="H132" s="7">
        <v>43889</v>
      </c>
      <c r="I132" s="6">
        <f t="shared" si="4"/>
        <v>1</v>
      </c>
      <c r="J132" s="8">
        <f t="shared" si="5"/>
        <v>1000</v>
      </c>
      <c r="M132" s="9"/>
      <c r="N132" s="9"/>
      <c r="O132" s="9"/>
      <c r="P132" s="9"/>
      <c r="Q132" s="9"/>
    </row>
    <row r="133" spans="1:17" ht="15.75" x14ac:dyDescent="0.25">
      <c r="A133" s="6" t="s">
        <v>315</v>
      </c>
      <c r="B133" s="6" t="s">
        <v>296</v>
      </c>
      <c r="C133" s="6" t="s">
        <v>283</v>
      </c>
      <c r="D133" s="7">
        <v>43892</v>
      </c>
      <c r="E133" s="7">
        <v>44195</v>
      </c>
      <c r="F133" s="8">
        <v>1000</v>
      </c>
      <c r="G133" s="7">
        <v>43890</v>
      </c>
      <c r="H133" s="7">
        <v>43920</v>
      </c>
      <c r="I133" s="6">
        <f t="shared" si="4"/>
        <v>2</v>
      </c>
      <c r="J133" s="8">
        <f t="shared" si="5"/>
        <v>500</v>
      </c>
      <c r="M133" s="9"/>
      <c r="N133" s="9"/>
      <c r="O133" s="9"/>
      <c r="P133" s="9"/>
      <c r="Q133" s="9"/>
    </row>
    <row r="134" spans="1:17" ht="15.75" x14ac:dyDescent="0.25">
      <c r="A134" s="6" t="s">
        <v>315</v>
      </c>
      <c r="B134" s="6" t="s">
        <v>296</v>
      </c>
      <c r="C134" s="6" t="s">
        <v>283</v>
      </c>
      <c r="D134" s="7">
        <v>43923</v>
      </c>
      <c r="E134" s="7">
        <v>44195</v>
      </c>
      <c r="F134" s="8">
        <v>1000</v>
      </c>
      <c r="G134" s="7">
        <v>43921</v>
      </c>
      <c r="H134" s="7">
        <v>43950</v>
      </c>
      <c r="I134" s="6">
        <f t="shared" si="4"/>
        <v>2</v>
      </c>
      <c r="J134" s="8">
        <f t="shared" si="5"/>
        <v>500</v>
      </c>
      <c r="M134" s="9"/>
      <c r="N134" s="9"/>
      <c r="O134" s="9"/>
      <c r="P134" s="9"/>
      <c r="Q134" s="9"/>
    </row>
    <row r="135" spans="1:17" ht="15.75" x14ac:dyDescent="0.25">
      <c r="A135" s="6" t="s">
        <v>315</v>
      </c>
      <c r="B135" s="6" t="s">
        <v>296</v>
      </c>
      <c r="C135" s="6" t="s">
        <v>283</v>
      </c>
      <c r="D135" s="7">
        <v>43953</v>
      </c>
      <c r="E135" s="7">
        <v>44195</v>
      </c>
      <c r="F135" s="8">
        <v>1000</v>
      </c>
      <c r="G135" s="7">
        <v>43951</v>
      </c>
      <c r="H135" s="7">
        <v>43981</v>
      </c>
      <c r="I135" s="6">
        <f t="shared" si="4"/>
        <v>2</v>
      </c>
      <c r="J135" s="8">
        <f t="shared" si="5"/>
        <v>500</v>
      </c>
      <c r="M135" s="9"/>
      <c r="N135" s="9"/>
      <c r="O135" s="9"/>
      <c r="P135" s="9"/>
      <c r="Q135" s="9"/>
    </row>
    <row r="136" spans="1:17" ht="15.75" x14ac:dyDescent="0.25">
      <c r="A136" s="6" t="s">
        <v>315</v>
      </c>
      <c r="B136" s="6" t="s">
        <v>296</v>
      </c>
      <c r="C136" s="6" t="s">
        <v>283</v>
      </c>
      <c r="D136" s="7">
        <v>43984</v>
      </c>
      <c r="E136" s="7">
        <v>44195</v>
      </c>
      <c r="F136" s="8">
        <v>1000</v>
      </c>
      <c r="G136" s="7">
        <v>43982</v>
      </c>
      <c r="H136" s="7">
        <v>44011</v>
      </c>
      <c r="I136" s="6">
        <f t="shared" si="4"/>
        <v>2</v>
      </c>
      <c r="J136" s="8">
        <f t="shared" si="5"/>
        <v>500</v>
      </c>
      <c r="M136" s="9"/>
      <c r="N136" s="9"/>
      <c r="O136" s="9"/>
      <c r="P136" s="9"/>
      <c r="Q136" s="9"/>
    </row>
    <row r="137" spans="1:17" ht="15.75" x14ac:dyDescent="0.25">
      <c r="A137" s="6" t="s">
        <v>315</v>
      </c>
      <c r="B137" s="6" t="s">
        <v>296</v>
      </c>
      <c r="C137" s="6" t="s">
        <v>283</v>
      </c>
      <c r="D137" s="7">
        <v>44014</v>
      </c>
      <c r="E137" s="7">
        <v>44560</v>
      </c>
      <c r="F137" s="8">
        <v>1000</v>
      </c>
      <c r="G137" s="7">
        <v>44012</v>
      </c>
      <c r="H137" s="7">
        <v>44042</v>
      </c>
      <c r="I137" s="6">
        <f t="shared" si="4"/>
        <v>2</v>
      </c>
      <c r="J137" s="8">
        <f t="shared" si="5"/>
        <v>500</v>
      </c>
      <c r="M137" s="9"/>
      <c r="N137" s="9"/>
      <c r="O137" s="9"/>
      <c r="P137" s="9"/>
      <c r="Q137" s="9"/>
    </row>
    <row r="138" spans="1:17" ht="15.75" x14ac:dyDescent="0.25">
      <c r="A138" s="6" t="s">
        <v>315</v>
      </c>
      <c r="B138" s="6" t="s">
        <v>296</v>
      </c>
      <c r="C138" s="6" t="s">
        <v>283</v>
      </c>
      <c r="D138" s="7">
        <v>44045</v>
      </c>
      <c r="E138" s="7">
        <v>44588</v>
      </c>
      <c r="F138" s="8">
        <v>1000</v>
      </c>
      <c r="G138" s="7">
        <v>44043</v>
      </c>
      <c r="H138" s="7">
        <v>44073</v>
      </c>
      <c r="I138" s="6">
        <f t="shared" si="4"/>
        <v>2</v>
      </c>
      <c r="J138" s="8">
        <f t="shared" si="5"/>
        <v>500</v>
      </c>
      <c r="M138" s="9"/>
      <c r="N138" s="9"/>
      <c r="O138" s="9"/>
      <c r="P138" s="9"/>
      <c r="Q138" s="9"/>
    </row>
    <row r="139" spans="1:17" ht="15.75" x14ac:dyDescent="0.25">
      <c r="A139" s="6" t="s">
        <v>315</v>
      </c>
      <c r="B139" s="6" t="s">
        <v>296</v>
      </c>
      <c r="C139" s="6" t="s">
        <v>283</v>
      </c>
      <c r="D139" s="7">
        <v>44076</v>
      </c>
      <c r="E139" s="7">
        <v>44560</v>
      </c>
      <c r="F139" s="8">
        <v>1000</v>
      </c>
      <c r="G139" s="7">
        <v>44074</v>
      </c>
      <c r="H139" s="7">
        <v>44103</v>
      </c>
      <c r="I139" s="6">
        <f t="shared" si="4"/>
        <v>2</v>
      </c>
      <c r="J139" s="8">
        <f t="shared" si="5"/>
        <v>500</v>
      </c>
      <c r="M139" s="9"/>
      <c r="N139" s="9"/>
      <c r="O139" s="9"/>
      <c r="P139" s="9"/>
      <c r="Q139" s="9"/>
    </row>
    <row r="140" spans="1:17" ht="15.75" x14ac:dyDescent="0.25">
      <c r="A140" s="6" t="s">
        <v>315</v>
      </c>
      <c r="B140" s="6" t="s">
        <v>296</v>
      </c>
      <c r="C140" s="6" t="s">
        <v>283</v>
      </c>
      <c r="D140" s="7">
        <v>44106</v>
      </c>
      <c r="E140" s="7">
        <v>44560</v>
      </c>
      <c r="F140" s="8">
        <v>1000</v>
      </c>
      <c r="G140" s="7">
        <v>44104</v>
      </c>
      <c r="H140" s="7">
        <v>44134</v>
      </c>
      <c r="I140" s="6">
        <f t="shared" si="4"/>
        <v>2</v>
      </c>
      <c r="J140" s="8">
        <f t="shared" si="5"/>
        <v>500</v>
      </c>
      <c r="M140" s="9"/>
      <c r="N140" s="9"/>
      <c r="O140" s="9"/>
      <c r="P140" s="9"/>
      <c r="Q140" s="9"/>
    </row>
    <row r="141" spans="1:17" ht="15.75" x14ac:dyDescent="0.25">
      <c r="A141" s="6" t="s">
        <v>315</v>
      </c>
      <c r="B141" s="6" t="s">
        <v>296</v>
      </c>
      <c r="C141" s="6" t="s">
        <v>283</v>
      </c>
      <c r="D141" s="7">
        <v>44137</v>
      </c>
      <c r="E141" s="7">
        <v>44588</v>
      </c>
      <c r="F141" s="8">
        <v>1000</v>
      </c>
      <c r="G141" s="7">
        <v>44135</v>
      </c>
      <c r="H141" s="7">
        <v>44164</v>
      </c>
      <c r="I141" s="6">
        <f t="shared" si="4"/>
        <v>2</v>
      </c>
      <c r="J141" s="8">
        <f t="shared" si="5"/>
        <v>500</v>
      </c>
      <c r="M141" s="9"/>
      <c r="N141" s="9"/>
      <c r="O141" s="9"/>
      <c r="P141" s="9"/>
      <c r="Q141" s="9"/>
    </row>
    <row r="142" spans="1:17" ht="15.75" x14ac:dyDescent="0.25">
      <c r="A142" s="6" t="s">
        <v>315</v>
      </c>
      <c r="B142" s="6" t="s">
        <v>296</v>
      </c>
      <c r="C142" s="6" t="s">
        <v>283</v>
      </c>
      <c r="D142" s="7">
        <v>44167</v>
      </c>
      <c r="E142" s="7">
        <v>44560</v>
      </c>
      <c r="F142" s="8">
        <v>1000</v>
      </c>
      <c r="G142" s="7">
        <v>44165</v>
      </c>
      <c r="H142" s="7">
        <v>44195</v>
      </c>
      <c r="I142" s="6">
        <f t="shared" si="4"/>
        <v>2</v>
      </c>
      <c r="J142" s="8">
        <f t="shared" si="5"/>
        <v>500</v>
      </c>
      <c r="M142" s="9"/>
      <c r="N142" s="9"/>
      <c r="O142" s="9"/>
      <c r="P142" s="9"/>
      <c r="Q142" s="9"/>
    </row>
    <row r="143" spans="1:17" ht="15.75" x14ac:dyDescent="0.25">
      <c r="A143" s="6" t="s">
        <v>315</v>
      </c>
      <c r="B143" s="6" t="s">
        <v>296</v>
      </c>
      <c r="C143" s="6" t="s">
        <v>283</v>
      </c>
      <c r="D143" s="7">
        <v>44196</v>
      </c>
      <c r="E143" s="7">
        <v>44560</v>
      </c>
      <c r="F143" s="8">
        <v>1000</v>
      </c>
      <c r="G143" s="7">
        <v>44196</v>
      </c>
      <c r="H143" s="7">
        <v>44226</v>
      </c>
      <c r="I143" s="6">
        <f t="shared" si="4"/>
        <v>2</v>
      </c>
      <c r="J143" s="8">
        <f t="shared" si="5"/>
        <v>500</v>
      </c>
      <c r="M143" s="9"/>
      <c r="N143" s="9"/>
      <c r="O143" s="9"/>
      <c r="P143" s="9"/>
      <c r="Q143" s="9"/>
    </row>
    <row r="144" spans="1:17" ht="15.75" x14ac:dyDescent="0.25">
      <c r="A144" s="6" t="s">
        <v>316</v>
      </c>
      <c r="B144" s="6" t="s">
        <v>296</v>
      </c>
      <c r="C144" s="6" t="s">
        <v>283</v>
      </c>
      <c r="D144" s="7">
        <v>44079</v>
      </c>
      <c r="E144" s="7">
        <v>44195</v>
      </c>
      <c r="F144" s="8">
        <v>1500</v>
      </c>
      <c r="G144" s="7">
        <v>44074</v>
      </c>
      <c r="H144" s="7">
        <v>44103</v>
      </c>
      <c r="I144" s="6">
        <f t="shared" si="4"/>
        <v>2</v>
      </c>
      <c r="J144" s="8">
        <f t="shared" si="5"/>
        <v>750</v>
      </c>
      <c r="M144" s="9"/>
      <c r="N144" s="9"/>
      <c r="O144" s="9"/>
      <c r="P144" s="9"/>
      <c r="Q144" s="9"/>
    </row>
    <row r="145" spans="1:17" ht="15.75" x14ac:dyDescent="0.25">
      <c r="A145" s="6" t="s">
        <v>316</v>
      </c>
      <c r="B145" s="6" t="s">
        <v>296</v>
      </c>
      <c r="C145" s="6" t="s">
        <v>283</v>
      </c>
      <c r="D145" s="7">
        <v>44104</v>
      </c>
      <c r="E145" s="7">
        <v>44195</v>
      </c>
      <c r="F145" s="8">
        <v>1500</v>
      </c>
      <c r="G145" s="7">
        <v>44104</v>
      </c>
      <c r="H145" s="7">
        <v>44134</v>
      </c>
      <c r="I145" s="6">
        <f t="shared" si="4"/>
        <v>2</v>
      </c>
      <c r="J145" s="8">
        <f t="shared" si="5"/>
        <v>750</v>
      </c>
      <c r="M145" s="9"/>
      <c r="N145" s="9"/>
      <c r="O145" s="9"/>
      <c r="P145" s="9"/>
      <c r="Q145" s="9"/>
    </row>
    <row r="146" spans="1:17" ht="15.75" x14ac:dyDescent="0.25">
      <c r="A146" s="6" t="s">
        <v>316</v>
      </c>
      <c r="B146" s="6" t="s">
        <v>296</v>
      </c>
      <c r="C146" s="6" t="s">
        <v>283</v>
      </c>
      <c r="D146" s="7">
        <v>44135</v>
      </c>
      <c r="E146" s="7">
        <v>44195</v>
      </c>
      <c r="F146" s="8">
        <v>1500</v>
      </c>
      <c r="G146" s="7">
        <v>44135</v>
      </c>
      <c r="H146" s="7">
        <v>44164</v>
      </c>
      <c r="I146" s="6">
        <f t="shared" si="4"/>
        <v>2</v>
      </c>
      <c r="J146" s="8">
        <f t="shared" si="5"/>
        <v>750</v>
      </c>
      <c r="M146" s="9"/>
      <c r="N146" s="9"/>
      <c r="O146" s="9"/>
      <c r="P146" s="9"/>
      <c r="Q146" s="9"/>
    </row>
    <row r="147" spans="1:17" ht="15.75" x14ac:dyDescent="0.25">
      <c r="A147" s="6" t="s">
        <v>316</v>
      </c>
      <c r="B147" s="6" t="s">
        <v>296</v>
      </c>
      <c r="C147" s="6" t="s">
        <v>283</v>
      </c>
      <c r="D147" s="7">
        <v>44165</v>
      </c>
      <c r="E147" s="7">
        <v>44195</v>
      </c>
      <c r="F147" s="8">
        <v>1500</v>
      </c>
      <c r="G147" s="7">
        <v>44165</v>
      </c>
      <c r="H147" s="7">
        <v>44195</v>
      </c>
      <c r="I147" s="6">
        <f t="shared" si="4"/>
        <v>2</v>
      </c>
      <c r="J147" s="8">
        <f t="shared" si="5"/>
        <v>750</v>
      </c>
      <c r="M147" s="9"/>
      <c r="N147" s="9"/>
      <c r="O147" s="9"/>
      <c r="P147" s="9"/>
      <c r="Q147" s="9"/>
    </row>
    <row r="148" spans="1:17" ht="15.75" x14ac:dyDescent="0.25">
      <c r="A148" s="6" t="s">
        <v>316</v>
      </c>
      <c r="B148" s="6" t="s">
        <v>296</v>
      </c>
      <c r="C148" s="6" t="s">
        <v>283</v>
      </c>
      <c r="D148" s="7">
        <v>44196</v>
      </c>
      <c r="E148" s="7">
        <v>44211</v>
      </c>
      <c r="F148" s="8">
        <v>1500</v>
      </c>
      <c r="G148" s="7">
        <v>44196</v>
      </c>
      <c r="H148" s="7">
        <v>44226</v>
      </c>
      <c r="I148" s="6">
        <f t="shared" si="4"/>
        <v>2</v>
      </c>
      <c r="J148" s="8">
        <f t="shared" si="5"/>
        <v>750</v>
      </c>
      <c r="M148" s="9"/>
      <c r="N148" s="9"/>
      <c r="O148" s="9"/>
      <c r="P148" s="9"/>
      <c r="Q148" s="9"/>
    </row>
    <row r="149" spans="1:17" ht="15.75" x14ac:dyDescent="0.25">
      <c r="A149" s="6" t="s">
        <v>316</v>
      </c>
      <c r="B149" s="6" t="s">
        <v>296</v>
      </c>
      <c r="C149" s="6" t="s">
        <v>283</v>
      </c>
      <c r="D149" s="7">
        <v>44227</v>
      </c>
      <c r="E149" s="7">
        <v>44238</v>
      </c>
      <c r="F149" s="8">
        <v>1500</v>
      </c>
      <c r="G149" s="7">
        <v>44227</v>
      </c>
      <c r="H149" s="7">
        <v>44254</v>
      </c>
      <c r="I149" s="6">
        <f t="shared" ref="I149:I212" si="6">IF((YEAR(H149)-YEAR(G149))=1, ((MONTH(H149)-MONTH(G149))+1)+12, (IF((YEAR(H149)-YEAR(G149))=2, ((MONTH(H149)-MONTH(G149))+1)+24, (IF((YEAR(H149)-YEAR(G149))=3, ((MONTH(H149)-MONTH(G149))+1)+36, (MONTH(H149)-MONTH(G149))+1)))))</f>
        <v>2</v>
      </c>
      <c r="J149" s="8">
        <f t="shared" si="5"/>
        <v>750</v>
      </c>
      <c r="M149" s="9"/>
      <c r="N149" s="9"/>
      <c r="O149" s="9"/>
      <c r="P149" s="9"/>
      <c r="Q149" s="9"/>
    </row>
    <row r="150" spans="1:17" ht="15.75" x14ac:dyDescent="0.25">
      <c r="A150" s="6" t="s">
        <v>316</v>
      </c>
      <c r="B150" s="6" t="s">
        <v>296</v>
      </c>
      <c r="C150" s="6" t="s">
        <v>283</v>
      </c>
      <c r="D150" s="7">
        <v>44255</v>
      </c>
      <c r="E150" s="7">
        <v>44315</v>
      </c>
      <c r="F150" s="8">
        <v>1500</v>
      </c>
      <c r="G150" s="7">
        <v>44255</v>
      </c>
      <c r="H150" s="7">
        <v>44285</v>
      </c>
      <c r="I150" s="6">
        <f t="shared" si="6"/>
        <v>2</v>
      </c>
      <c r="J150" s="8">
        <f t="shared" si="5"/>
        <v>750</v>
      </c>
      <c r="M150" s="9"/>
      <c r="N150" s="9"/>
      <c r="O150" s="9"/>
      <c r="P150" s="9"/>
      <c r="Q150" s="9"/>
    </row>
    <row r="151" spans="1:17" ht="15.75" x14ac:dyDescent="0.25">
      <c r="A151" s="6" t="s">
        <v>316</v>
      </c>
      <c r="B151" s="6" t="s">
        <v>296</v>
      </c>
      <c r="C151" s="6" t="s">
        <v>283</v>
      </c>
      <c r="D151" s="7">
        <v>44286</v>
      </c>
      <c r="E151" s="7">
        <v>44301</v>
      </c>
      <c r="F151" s="8">
        <v>1500</v>
      </c>
      <c r="G151" s="7">
        <v>44286</v>
      </c>
      <c r="H151" s="7">
        <v>44315</v>
      </c>
      <c r="I151" s="6">
        <f t="shared" si="6"/>
        <v>2</v>
      </c>
      <c r="J151" s="8">
        <f t="shared" si="5"/>
        <v>750</v>
      </c>
      <c r="M151" s="9"/>
      <c r="N151" s="9"/>
      <c r="O151" s="9"/>
      <c r="P151" s="9"/>
      <c r="Q151" s="9"/>
    </row>
    <row r="152" spans="1:17" ht="15.75" x14ac:dyDescent="0.25">
      <c r="A152" s="6" t="s">
        <v>316</v>
      </c>
      <c r="B152" s="6" t="s">
        <v>296</v>
      </c>
      <c r="C152" s="6" t="s">
        <v>283</v>
      </c>
      <c r="D152" s="7">
        <v>44316</v>
      </c>
      <c r="E152" s="7">
        <v>44364</v>
      </c>
      <c r="F152" s="8">
        <v>1500</v>
      </c>
      <c r="G152" s="7">
        <v>44316</v>
      </c>
      <c r="H152" s="7">
        <v>44346</v>
      </c>
      <c r="I152" s="6">
        <f t="shared" si="6"/>
        <v>2</v>
      </c>
      <c r="J152" s="8">
        <f t="shared" si="5"/>
        <v>750</v>
      </c>
      <c r="M152" s="9"/>
      <c r="N152" s="9"/>
      <c r="O152" s="9"/>
      <c r="P152" s="9"/>
      <c r="Q152" s="9"/>
    </row>
    <row r="153" spans="1:17" ht="15.75" x14ac:dyDescent="0.25">
      <c r="A153" s="6" t="s">
        <v>316</v>
      </c>
      <c r="B153" s="6" t="s">
        <v>296</v>
      </c>
      <c r="C153" s="6" t="s">
        <v>283</v>
      </c>
      <c r="D153" s="7">
        <v>44347</v>
      </c>
      <c r="E153" s="7">
        <v>44443</v>
      </c>
      <c r="F153" s="8">
        <v>1500</v>
      </c>
      <c r="G153" s="7">
        <v>44347</v>
      </c>
      <c r="H153" s="7">
        <v>44376</v>
      </c>
      <c r="I153" s="6">
        <f t="shared" si="6"/>
        <v>2</v>
      </c>
      <c r="J153" s="8">
        <f t="shared" si="5"/>
        <v>750</v>
      </c>
      <c r="M153" s="9"/>
      <c r="N153" s="9"/>
      <c r="O153" s="9"/>
      <c r="P153" s="9"/>
      <c r="Q153" s="9"/>
    </row>
    <row r="154" spans="1:17" ht="15.75" x14ac:dyDescent="0.25">
      <c r="A154" s="6" t="s">
        <v>316</v>
      </c>
      <c r="B154" s="6" t="s">
        <v>296</v>
      </c>
      <c r="C154" s="6" t="s">
        <v>283</v>
      </c>
      <c r="D154" s="7">
        <v>44377</v>
      </c>
      <c r="E154" s="7">
        <v>44448</v>
      </c>
      <c r="F154" s="8">
        <v>1500</v>
      </c>
      <c r="G154" s="7">
        <v>44377</v>
      </c>
      <c r="H154" s="7">
        <v>44407</v>
      </c>
      <c r="I154" s="6">
        <f t="shared" si="6"/>
        <v>2</v>
      </c>
      <c r="J154" s="8">
        <f t="shared" si="5"/>
        <v>750</v>
      </c>
      <c r="M154" s="9"/>
      <c r="N154" s="9"/>
      <c r="O154" s="9"/>
      <c r="P154" s="9"/>
      <c r="Q154" s="9"/>
    </row>
    <row r="155" spans="1:17" ht="15.75" x14ac:dyDescent="0.25">
      <c r="A155" s="6" t="s">
        <v>316</v>
      </c>
      <c r="B155" s="6" t="s">
        <v>296</v>
      </c>
      <c r="C155" s="6" t="s">
        <v>283</v>
      </c>
      <c r="D155" s="7">
        <v>44408</v>
      </c>
      <c r="E155" s="7">
        <v>44443</v>
      </c>
      <c r="F155" s="8">
        <v>1500</v>
      </c>
      <c r="G155" s="7">
        <v>44408</v>
      </c>
      <c r="H155" s="7">
        <v>44438</v>
      </c>
      <c r="I155" s="6">
        <f t="shared" si="6"/>
        <v>2</v>
      </c>
      <c r="J155" s="8">
        <f t="shared" si="5"/>
        <v>750</v>
      </c>
      <c r="M155" s="9"/>
      <c r="N155" s="9"/>
      <c r="O155" s="9"/>
      <c r="P155" s="9"/>
      <c r="Q155" s="9"/>
    </row>
    <row r="156" spans="1:17" ht="15.75" x14ac:dyDescent="0.25">
      <c r="A156" s="6" t="s">
        <v>316</v>
      </c>
      <c r="B156" s="6" t="s">
        <v>296</v>
      </c>
      <c r="C156" s="6" t="s">
        <v>283</v>
      </c>
      <c r="D156" s="7">
        <v>44439</v>
      </c>
      <c r="E156" s="7">
        <v>44456</v>
      </c>
      <c r="F156" s="8">
        <v>1500</v>
      </c>
      <c r="G156" s="7">
        <v>44439</v>
      </c>
      <c r="H156" s="7">
        <v>44468</v>
      </c>
      <c r="I156" s="6">
        <f t="shared" si="6"/>
        <v>2</v>
      </c>
      <c r="J156" s="8">
        <f t="shared" si="5"/>
        <v>750</v>
      </c>
      <c r="M156" s="9"/>
      <c r="N156" s="9"/>
      <c r="O156" s="9"/>
      <c r="P156" s="9"/>
      <c r="Q156" s="9"/>
    </row>
    <row r="157" spans="1:17" ht="15.75" x14ac:dyDescent="0.25">
      <c r="A157" s="6" t="s">
        <v>316</v>
      </c>
      <c r="B157" s="6" t="s">
        <v>296</v>
      </c>
      <c r="C157" s="6" t="s">
        <v>283</v>
      </c>
      <c r="D157" s="7">
        <v>44469</v>
      </c>
      <c r="E157" s="7">
        <v>44477</v>
      </c>
      <c r="F157" s="8">
        <v>1500</v>
      </c>
      <c r="G157" s="7">
        <v>44469</v>
      </c>
      <c r="H157" s="7">
        <v>44499</v>
      </c>
      <c r="I157" s="6">
        <f t="shared" si="6"/>
        <v>2</v>
      </c>
      <c r="J157" s="8">
        <f t="shared" si="5"/>
        <v>750</v>
      </c>
      <c r="M157" s="9"/>
      <c r="N157" s="9"/>
      <c r="O157" s="9"/>
      <c r="P157" s="9"/>
      <c r="Q157" s="9"/>
    </row>
    <row r="158" spans="1:17" ht="15.75" x14ac:dyDescent="0.25">
      <c r="A158" s="6" t="s">
        <v>316</v>
      </c>
      <c r="B158" s="6" t="s">
        <v>296</v>
      </c>
      <c r="C158" s="6" t="s">
        <v>283</v>
      </c>
      <c r="D158" s="7">
        <v>44500</v>
      </c>
      <c r="E158" s="7">
        <v>44512</v>
      </c>
      <c r="F158" s="8">
        <v>1500</v>
      </c>
      <c r="G158" s="7">
        <v>44500</v>
      </c>
      <c r="H158" s="7">
        <v>44529</v>
      </c>
      <c r="I158" s="6">
        <f t="shared" si="6"/>
        <v>2</v>
      </c>
      <c r="J158" s="8">
        <f t="shared" si="5"/>
        <v>750</v>
      </c>
      <c r="M158" s="9"/>
      <c r="N158" s="9"/>
      <c r="O158" s="9"/>
      <c r="P158" s="9"/>
      <c r="Q158" s="9"/>
    </row>
    <row r="159" spans="1:17" ht="15.75" x14ac:dyDescent="0.25">
      <c r="A159" s="6" t="s">
        <v>316</v>
      </c>
      <c r="B159" s="6" t="s">
        <v>296</v>
      </c>
      <c r="C159" s="6" t="s">
        <v>283</v>
      </c>
      <c r="D159" s="7">
        <v>44530</v>
      </c>
      <c r="E159" s="7">
        <v>44539</v>
      </c>
      <c r="F159" s="8">
        <v>1500</v>
      </c>
      <c r="G159" s="7">
        <v>44530</v>
      </c>
      <c r="H159" s="7">
        <v>44560</v>
      </c>
      <c r="I159" s="6">
        <f t="shared" si="6"/>
        <v>2</v>
      </c>
      <c r="J159" s="8">
        <f t="shared" si="5"/>
        <v>750</v>
      </c>
      <c r="M159" s="9"/>
      <c r="N159" s="9"/>
      <c r="O159" s="9"/>
      <c r="P159" s="9"/>
      <c r="Q159" s="9"/>
    </row>
    <row r="160" spans="1:17" ht="15.75" x14ac:dyDescent="0.25">
      <c r="A160" s="6" t="s">
        <v>316</v>
      </c>
      <c r="B160" s="6" t="s">
        <v>296</v>
      </c>
      <c r="C160" s="6" t="s">
        <v>283</v>
      </c>
      <c r="D160" s="7">
        <v>44561</v>
      </c>
      <c r="E160" s="7">
        <v>44611</v>
      </c>
      <c r="F160" s="8">
        <v>1500</v>
      </c>
      <c r="G160" s="7">
        <v>44561</v>
      </c>
      <c r="H160" s="7">
        <v>44591</v>
      </c>
      <c r="I160" s="6">
        <f t="shared" si="6"/>
        <v>2</v>
      </c>
      <c r="J160" s="8">
        <f t="shared" si="5"/>
        <v>750</v>
      </c>
      <c r="M160" s="9"/>
      <c r="N160" s="9"/>
      <c r="O160" s="9"/>
      <c r="P160" s="9"/>
      <c r="Q160" s="9"/>
    </row>
    <row r="161" spans="1:17" ht="15.75" x14ac:dyDescent="0.25">
      <c r="A161" s="6" t="s">
        <v>316</v>
      </c>
      <c r="B161" s="6" t="s">
        <v>296</v>
      </c>
      <c r="C161" s="6" t="s">
        <v>283</v>
      </c>
      <c r="D161" s="7">
        <v>44592</v>
      </c>
      <c r="E161" s="7">
        <v>44611</v>
      </c>
      <c r="F161" s="8">
        <v>1500</v>
      </c>
      <c r="G161" s="7">
        <v>44592</v>
      </c>
      <c r="H161" s="7">
        <v>44619</v>
      </c>
      <c r="I161" s="6">
        <f t="shared" si="6"/>
        <v>2</v>
      </c>
      <c r="J161" s="8">
        <f t="shared" si="5"/>
        <v>750</v>
      </c>
      <c r="M161" s="9"/>
      <c r="N161" s="9"/>
      <c r="O161" s="9"/>
      <c r="P161" s="9"/>
      <c r="Q161" s="9"/>
    </row>
    <row r="162" spans="1:17" ht="15.75" x14ac:dyDescent="0.25">
      <c r="A162" s="6" t="s">
        <v>316</v>
      </c>
      <c r="B162" s="6" t="s">
        <v>296</v>
      </c>
      <c r="C162" s="6" t="s">
        <v>283</v>
      </c>
      <c r="D162" s="7">
        <v>44620</v>
      </c>
      <c r="E162" s="7">
        <v>44631</v>
      </c>
      <c r="F162" s="8">
        <v>1500</v>
      </c>
      <c r="G162" s="7">
        <v>44620</v>
      </c>
      <c r="H162" s="7">
        <v>44650</v>
      </c>
      <c r="I162" s="6">
        <f t="shared" si="6"/>
        <v>2</v>
      </c>
      <c r="J162" s="8">
        <f t="shared" si="5"/>
        <v>750</v>
      </c>
      <c r="M162" s="9"/>
      <c r="N162" s="9"/>
      <c r="O162" s="9"/>
      <c r="P162" s="9"/>
      <c r="Q162" s="9"/>
    </row>
    <row r="163" spans="1:17" ht="15.75" x14ac:dyDescent="0.25">
      <c r="A163" s="6" t="s">
        <v>316</v>
      </c>
      <c r="B163" s="6" t="s">
        <v>296</v>
      </c>
      <c r="C163" s="6" t="s">
        <v>283</v>
      </c>
      <c r="D163" s="7">
        <v>44651</v>
      </c>
      <c r="E163" s="7">
        <v>44658</v>
      </c>
      <c r="F163" s="8">
        <v>18000</v>
      </c>
      <c r="G163" s="7">
        <v>44651</v>
      </c>
      <c r="H163" s="7">
        <v>45016</v>
      </c>
      <c r="I163" s="6">
        <f t="shared" si="6"/>
        <v>13</v>
      </c>
      <c r="J163" s="8">
        <f t="shared" si="5"/>
        <v>1384.6153846153845</v>
      </c>
      <c r="M163" s="9"/>
      <c r="N163" s="9"/>
      <c r="O163" s="9"/>
      <c r="P163" s="9"/>
      <c r="Q163" s="9"/>
    </row>
    <row r="164" spans="1:17" ht="15.75" x14ac:dyDescent="0.25">
      <c r="A164" s="6" t="s">
        <v>316</v>
      </c>
      <c r="B164" s="6" t="s">
        <v>296</v>
      </c>
      <c r="C164" s="6" t="s">
        <v>283</v>
      </c>
      <c r="D164" s="7">
        <v>45017</v>
      </c>
      <c r="E164" s="7">
        <v>45033</v>
      </c>
      <c r="F164" s="8">
        <v>18000</v>
      </c>
      <c r="G164" s="7">
        <v>45017</v>
      </c>
      <c r="H164" s="7">
        <v>45381</v>
      </c>
      <c r="I164" s="6">
        <f t="shared" si="6"/>
        <v>12</v>
      </c>
      <c r="J164" s="8">
        <f t="shared" si="5"/>
        <v>1500</v>
      </c>
      <c r="M164" s="9"/>
      <c r="N164" s="9"/>
      <c r="O164" s="9"/>
      <c r="P164" s="9"/>
      <c r="Q164" s="9"/>
    </row>
    <row r="165" spans="1:17" ht="15.75" x14ac:dyDescent="0.25">
      <c r="A165" s="6" t="s">
        <v>317</v>
      </c>
      <c r="B165" s="6" t="s">
        <v>282</v>
      </c>
      <c r="C165" s="6" t="s">
        <v>283</v>
      </c>
      <c r="D165" s="7">
        <v>44804</v>
      </c>
      <c r="E165" s="7">
        <v>44966</v>
      </c>
      <c r="F165" s="8">
        <v>6500</v>
      </c>
      <c r="G165" s="7">
        <v>44500</v>
      </c>
      <c r="H165" s="7">
        <v>45169</v>
      </c>
      <c r="I165" s="6">
        <f t="shared" si="6"/>
        <v>23</v>
      </c>
      <c r="J165" s="8">
        <f t="shared" si="5"/>
        <v>282.60869565217394</v>
      </c>
      <c r="M165" s="9"/>
      <c r="N165" s="9"/>
      <c r="O165" s="9"/>
      <c r="P165" s="9"/>
      <c r="Q165" s="9"/>
    </row>
    <row r="166" spans="1:17" ht="15.75" x14ac:dyDescent="0.25">
      <c r="A166" s="6" t="s">
        <v>317</v>
      </c>
      <c r="B166" s="6" t="s">
        <v>282</v>
      </c>
      <c r="C166" s="6" t="s">
        <v>283</v>
      </c>
      <c r="D166" s="7">
        <v>45200</v>
      </c>
      <c r="E166" s="7">
        <v>45242</v>
      </c>
      <c r="F166" s="8">
        <v>5000</v>
      </c>
      <c r="G166" s="7">
        <v>45170</v>
      </c>
      <c r="H166" s="7">
        <v>45534</v>
      </c>
      <c r="I166" s="6">
        <f t="shared" si="6"/>
        <v>12</v>
      </c>
      <c r="J166" s="8">
        <f t="shared" si="5"/>
        <v>416.66666666666669</v>
      </c>
      <c r="M166" s="9"/>
      <c r="N166" s="9"/>
      <c r="O166" s="9"/>
      <c r="P166" s="9"/>
      <c r="Q166" s="9"/>
    </row>
    <row r="167" spans="1:17" ht="15.75" x14ac:dyDescent="0.25">
      <c r="A167" s="6" t="s">
        <v>318</v>
      </c>
      <c r="B167" s="6" t="s">
        <v>288</v>
      </c>
      <c r="C167" s="6" t="s">
        <v>283</v>
      </c>
      <c r="D167" s="7">
        <v>43800</v>
      </c>
      <c r="E167" s="7">
        <v>44195</v>
      </c>
      <c r="F167" s="8">
        <v>36000</v>
      </c>
      <c r="G167" s="7">
        <v>43770</v>
      </c>
      <c r="H167" s="7">
        <v>44134</v>
      </c>
      <c r="I167" s="6">
        <f t="shared" si="6"/>
        <v>12</v>
      </c>
      <c r="J167" s="8">
        <f t="shared" si="5"/>
        <v>3000</v>
      </c>
      <c r="M167" s="9"/>
      <c r="N167" s="9"/>
      <c r="O167" s="9"/>
      <c r="P167" s="9"/>
      <c r="Q167" s="9"/>
    </row>
    <row r="168" spans="1:17" ht="15.75" x14ac:dyDescent="0.25">
      <c r="A168" s="6" t="s">
        <v>318</v>
      </c>
      <c r="B168" s="6" t="s">
        <v>288</v>
      </c>
      <c r="C168" s="6" t="s">
        <v>283</v>
      </c>
      <c r="D168" s="7">
        <v>44135</v>
      </c>
      <c r="E168" s="7">
        <v>44560</v>
      </c>
      <c r="F168" s="8">
        <v>36000</v>
      </c>
      <c r="G168" s="7">
        <v>44135</v>
      </c>
      <c r="H168" s="7">
        <v>44499</v>
      </c>
      <c r="I168" s="6">
        <f t="shared" si="6"/>
        <v>13</v>
      </c>
      <c r="J168" s="8">
        <f t="shared" si="5"/>
        <v>2769.2307692307691</v>
      </c>
      <c r="M168" s="9"/>
      <c r="N168" s="9"/>
      <c r="O168" s="9"/>
      <c r="P168" s="9"/>
      <c r="Q168" s="9"/>
    </row>
    <row r="169" spans="1:17" ht="15.75" x14ac:dyDescent="0.25">
      <c r="A169" s="6" t="s">
        <v>319</v>
      </c>
      <c r="B169" s="6" t="s">
        <v>296</v>
      </c>
      <c r="C169" s="6" t="s">
        <v>283</v>
      </c>
      <c r="D169" s="7">
        <v>43831</v>
      </c>
      <c r="E169" s="7">
        <v>44560</v>
      </c>
      <c r="F169" s="8">
        <v>1083.3399999999999</v>
      </c>
      <c r="G169" s="7">
        <v>43800</v>
      </c>
      <c r="H169" s="7">
        <v>43830</v>
      </c>
      <c r="I169" s="6">
        <f t="shared" si="6"/>
        <v>1</v>
      </c>
      <c r="J169" s="8">
        <f t="shared" si="5"/>
        <v>1083.3399999999999</v>
      </c>
      <c r="M169" s="9"/>
      <c r="N169" s="9"/>
      <c r="O169" s="9"/>
      <c r="P169" s="9"/>
      <c r="Q169" s="9"/>
    </row>
    <row r="170" spans="1:17" ht="15.75" x14ac:dyDescent="0.25">
      <c r="A170" s="6" t="s">
        <v>319</v>
      </c>
      <c r="B170" s="6" t="s">
        <v>296</v>
      </c>
      <c r="C170" s="6" t="s">
        <v>283</v>
      </c>
      <c r="D170" s="7">
        <v>43862</v>
      </c>
      <c r="E170" s="7">
        <v>44560</v>
      </c>
      <c r="F170" s="8">
        <v>1083.3399999999999</v>
      </c>
      <c r="G170" s="7">
        <v>43831</v>
      </c>
      <c r="H170" s="7">
        <v>43861</v>
      </c>
      <c r="I170" s="6">
        <f t="shared" si="6"/>
        <v>1</v>
      </c>
      <c r="J170" s="8">
        <f t="shared" si="5"/>
        <v>1083.3399999999999</v>
      </c>
      <c r="M170" s="9"/>
      <c r="N170" s="9"/>
      <c r="O170" s="9"/>
      <c r="P170" s="9"/>
      <c r="Q170" s="9"/>
    </row>
    <row r="171" spans="1:17" ht="15.75" x14ac:dyDescent="0.25">
      <c r="A171" s="6" t="s">
        <v>319</v>
      </c>
      <c r="B171" s="6" t="s">
        <v>296</v>
      </c>
      <c r="C171" s="6" t="s">
        <v>283</v>
      </c>
      <c r="D171" s="7">
        <v>43890</v>
      </c>
      <c r="E171" s="7">
        <v>44560</v>
      </c>
      <c r="F171" s="8">
        <v>1083.3399999999999</v>
      </c>
      <c r="G171" s="7">
        <v>43862</v>
      </c>
      <c r="H171" s="7">
        <v>43889</v>
      </c>
      <c r="I171" s="6">
        <f t="shared" si="6"/>
        <v>1</v>
      </c>
      <c r="J171" s="8">
        <f t="shared" si="5"/>
        <v>1083.3399999999999</v>
      </c>
      <c r="M171" s="9"/>
      <c r="N171" s="9"/>
      <c r="O171" s="9"/>
      <c r="P171" s="9"/>
      <c r="Q171" s="9"/>
    </row>
    <row r="172" spans="1:17" ht="15.75" x14ac:dyDescent="0.25">
      <c r="A172" s="6" t="s">
        <v>319</v>
      </c>
      <c r="B172" s="6" t="s">
        <v>296</v>
      </c>
      <c r="C172" s="6" t="s">
        <v>283</v>
      </c>
      <c r="D172" s="7">
        <v>43921</v>
      </c>
      <c r="E172" s="7">
        <v>44560</v>
      </c>
      <c r="F172" s="8">
        <v>1083.3399999999999</v>
      </c>
      <c r="G172" s="7">
        <v>43890</v>
      </c>
      <c r="H172" s="7">
        <v>43920</v>
      </c>
      <c r="I172" s="6">
        <f t="shared" si="6"/>
        <v>2</v>
      </c>
      <c r="J172" s="8">
        <f t="shared" si="5"/>
        <v>541.66999999999996</v>
      </c>
      <c r="M172" s="9"/>
      <c r="N172" s="9"/>
      <c r="O172" s="9"/>
      <c r="P172" s="9"/>
      <c r="Q172" s="9"/>
    </row>
    <row r="173" spans="1:17" ht="15.75" x14ac:dyDescent="0.25">
      <c r="A173" s="6" t="s">
        <v>319</v>
      </c>
      <c r="B173" s="6" t="s">
        <v>296</v>
      </c>
      <c r="C173" s="6" t="s">
        <v>283</v>
      </c>
      <c r="D173" s="7">
        <v>43951</v>
      </c>
      <c r="E173" s="7">
        <v>44560</v>
      </c>
      <c r="F173" s="8">
        <v>1083.3399999999999</v>
      </c>
      <c r="G173" s="7">
        <v>43921</v>
      </c>
      <c r="H173" s="7">
        <v>43950</v>
      </c>
      <c r="I173" s="6">
        <f t="shared" si="6"/>
        <v>2</v>
      </c>
      <c r="J173" s="8">
        <f t="shared" si="5"/>
        <v>541.66999999999996</v>
      </c>
      <c r="M173" s="9"/>
      <c r="N173" s="9"/>
      <c r="O173" s="9"/>
      <c r="P173" s="9"/>
      <c r="Q173" s="9"/>
    </row>
    <row r="174" spans="1:17" ht="15.75" x14ac:dyDescent="0.25">
      <c r="A174" s="6" t="s">
        <v>319</v>
      </c>
      <c r="B174" s="6" t="s">
        <v>296</v>
      </c>
      <c r="C174" s="6" t="s">
        <v>283</v>
      </c>
      <c r="D174" s="7">
        <v>43982</v>
      </c>
      <c r="E174" s="7">
        <v>44560</v>
      </c>
      <c r="F174" s="8">
        <v>1083.3399999999999</v>
      </c>
      <c r="G174" s="7">
        <v>43951</v>
      </c>
      <c r="H174" s="7">
        <v>43981</v>
      </c>
      <c r="I174" s="6">
        <f t="shared" si="6"/>
        <v>2</v>
      </c>
      <c r="J174" s="8">
        <f t="shared" si="5"/>
        <v>541.66999999999996</v>
      </c>
      <c r="M174" s="9"/>
      <c r="N174" s="9"/>
      <c r="O174" s="9"/>
      <c r="P174" s="9"/>
      <c r="Q174" s="9"/>
    </row>
    <row r="175" spans="1:17" ht="15.75" x14ac:dyDescent="0.25">
      <c r="A175" s="6" t="s">
        <v>319</v>
      </c>
      <c r="B175" s="6" t="s">
        <v>296</v>
      </c>
      <c r="C175" s="6" t="s">
        <v>283</v>
      </c>
      <c r="D175" s="7">
        <v>44012</v>
      </c>
      <c r="E175" s="7">
        <v>44560</v>
      </c>
      <c r="F175" s="8">
        <v>1083.3399999999999</v>
      </c>
      <c r="G175" s="7">
        <v>43982</v>
      </c>
      <c r="H175" s="7">
        <v>44011</v>
      </c>
      <c r="I175" s="6">
        <f t="shared" si="6"/>
        <v>2</v>
      </c>
      <c r="J175" s="8">
        <f t="shared" si="5"/>
        <v>541.66999999999996</v>
      </c>
      <c r="M175" s="9"/>
      <c r="N175" s="9"/>
      <c r="O175" s="9"/>
      <c r="P175" s="9"/>
      <c r="Q175" s="9"/>
    </row>
    <row r="176" spans="1:17" ht="15.75" x14ac:dyDescent="0.25">
      <c r="A176" s="6" t="s">
        <v>319</v>
      </c>
      <c r="B176" s="6" t="s">
        <v>296</v>
      </c>
      <c r="C176" s="6" t="s">
        <v>283</v>
      </c>
      <c r="D176" s="7">
        <v>44043</v>
      </c>
      <c r="E176" s="7">
        <v>44560</v>
      </c>
      <c r="F176" s="8">
        <v>1083.3399999999999</v>
      </c>
      <c r="G176" s="7">
        <v>44012</v>
      </c>
      <c r="H176" s="7">
        <v>44042</v>
      </c>
      <c r="I176" s="6">
        <f t="shared" si="6"/>
        <v>2</v>
      </c>
      <c r="J176" s="8">
        <f t="shared" si="5"/>
        <v>541.66999999999996</v>
      </c>
      <c r="M176" s="9"/>
      <c r="N176" s="9"/>
      <c r="O176" s="9"/>
      <c r="P176" s="9"/>
      <c r="Q176" s="9"/>
    </row>
    <row r="177" spans="1:17" ht="15.75" x14ac:dyDescent="0.25">
      <c r="A177" s="6" t="s">
        <v>319</v>
      </c>
      <c r="B177" s="6" t="s">
        <v>296</v>
      </c>
      <c r="C177" s="6" t="s">
        <v>283</v>
      </c>
      <c r="D177" s="7">
        <v>44074</v>
      </c>
      <c r="E177" s="7">
        <v>44560</v>
      </c>
      <c r="F177" s="8">
        <v>1083.3399999999999</v>
      </c>
      <c r="G177" s="7">
        <v>44043</v>
      </c>
      <c r="H177" s="7">
        <v>44073</v>
      </c>
      <c r="I177" s="6">
        <f t="shared" si="6"/>
        <v>2</v>
      </c>
      <c r="J177" s="8">
        <f t="shared" si="5"/>
        <v>541.66999999999996</v>
      </c>
      <c r="M177" s="9"/>
      <c r="N177" s="9"/>
      <c r="O177" s="9"/>
      <c r="P177" s="9"/>
      <c r="Q177" s="9"/>
    </row>
    <row r="178" spans="1:17" ht="15.75" x14ac:dyDescent="0.25">
      <c r="A178" s="6" t="s">
        <v>319</v>
      </c>
      <c r="B178" s="6" t="s">
        <v>296</v>
      </c>
      <c r="C178" s="6" t="s">
        <v>283</v>
      </c>
      <c r="D178" s="7">
        <v>44104</v>
      </c>
      <c r="E178" s="7">
        <v>44560</v>
      </c>
      <c r="F178" s="8">
        <v>1083.3399999999999</v>
      </c>
      <c r="G178" s="7">
        <v>44074</v>
      </c>
      <c r="H178" s="7">
        <v>44103</v>
      </c>
      <c r="I178" s="6">
        <f t="shared" si="6"/>
        <v>2</v>
      </c>
      <c r="J178" s="8">
        <f t="shared" si="5"/>
        <v>541.66999999999996</v>
      </c>
      <c r="M178" s="9"/>
      <c r="N178" s="9"/>
      <c r="O178" s="9"/>
      <c r="P178" s="9"/>
      <c r="Q178" s="9"/>
    </row>
    <row r="179" spans="1:17" ht="15.75" x14ac:dyDescent="0.25">
      <c r="A179" s="6" t="s">
        <v>319</v>
      </c>
      <c r="B179" s="6" t="s">
        <v>296</v>
      </c>
      <c r="C179" s="6" t="s">
        <v>283</v>
      </c>
      <c r="D179" s="7">
        <v>44135</v>
      </c>
      <c r="E179" s="7">
        <v>44560</v>
      </c>
      <c r="F179" s="8">
        <v>1083.3399999999999</v>
      </c>
      <c r="G179" s="7">
        <v>44104</v>
      </c>
      <c r="H179" s="7">
        <v>44134</v>
      </c>
      <c r="I179" s="6">
        <f t="shared" si="6"/>
        <v>2</v>
      </c>
      <c r="J179" s="8">
        <f t="shared" si="5"/>
        <v>541.66999999999996</v>
      </c>
      <c r="M179" s="9"/>
      <c r="N179" s="9"/>
      <c r="O179" s="9"/>
      <c r="P179" s="9"/>
      <c r="Q179" s="9"/>
    </row>
    <row r="180" spans="1:17" ht="15.75" x14ac:dyDescent="0.25">
      <c r="A180" s="6" t="s">
        <v>319</v>
      </c>
      <c r="B180" s="6" t="s">
        <v>296</v>
      </c>
      <c r="C180" s="6" t="s">
        <v>283</v>
      </c>
      <c r="D180" s="7">
        <v>44165</v>
      </c>
      <c r="E180" s="7">
        <v>44560</v>
      </c>
      <c r="F180" s="8">
        <v>1083.3399999999999</v>
      </c>
      <c r="G180" s="7">
        <v>44135</v>
      </c>
      <c r="H180" s="7">
        <v>44164</v>
      </c>
      <c r="I180" s="6">
        <f t="shared" si="6"/>
        <v>2</v>
      </c>
      <c r="J180" s="8">
        <f t="shared" si="5"/>
        <v>541.66999999999996</v>
      </c>
      <c r="M180" s="9"/>
      <c r="N180" s="9"/>
      <c r="O180" s="9"/>
      <c r="P180" s="9"/>
      <c r="Q180" s="9"/>
    </row>
    <row r="181" spans="1:17" ht="15.75" x14ac:dyDescent="0.25">
      <c r="A181" s="6" t="s">
        <v>320</v>
      </c>
      <c r="B181" s="6" t="s">
        <v>282</v>
      </c>
      <c r="C181" s="6" t="s">
        <v>283</v>
      </c>
      <c r="D181" s="7">
        <v>45657</v>
      </c>
      <c r="E181" s="7">
        <v>1095</v>
      </c>
      <c r="F181" s="8">
        <f>24800/12</f>
        <v>2066.6666666666665</v>
      </c>
      <c r="G181" s="7">
        <v>45246</v>
      </c>
      <c r="H181" s="7">
        <v>45687</v>
      </c>
      <c r="I181" s="6">
        <f t="shared" si="6"/>
        <v>15</v>
      </c>
      <c r="J181" s="8">
        <f t="shared" si="5"/>
        <v>137.77777777777777</v>
      </c>
      <c r="M181" s="9"/>
      <c r="N181" s="9"/>
      <c r="O181" s="9"/>
      <c r="P181" s="9"/>
      <c r="Q181" s="9"/>
    </row>
    <row r="182" spans="1:17" ht="15.75" x14ac:dyDescent="0.25">
      <c r="A182" s="6" t="s">
        <v>321</v>
      </c>
      <c r="B182" s="6" t="s">
        <v>285</v>
      </c>
      <c r="C182" s="6" t="s">
        <v>283</v>
      </c>
      <c r="D182" s="7">
        <v>43831</v>
      </c>
      <c r="E182" s="7">
        <v>44195</v>
      </c>
      <c r="F182" s="8">
        <v>5000</v>
      </c>
      <c r="G182" s="7">
        <v>43831</v>
      </c>
      <c r="H182" s="7">
        <v>43861</v>
      </c>
      <c r="I182" s="6">
        <f t="shared" si="6"/>
        <v>1</v>
      </c>
      <c r="J182" s="8">
        <f t="shared" si="5"/>
        <v>5000</v>
      </c>
      <c r="M182" s="9"/>
      <c r="N182" s="9"/>
      <c r="O182" s="9"/>
      <c r="P182" s="9"/>
      <c r="Q182" s="9"/>
    </row>
    <row r="183" spans="1:17" ht="15.75" x14ac:dyDescent="0.25">
      <c r="A183" s="6" t="s">
        <v>321</v>
      </c>
      <c r="B183" s="6" t="s">
        <v>285</v>
      </c>
      <c r="C183" s="6" t="s">
        <v>283</v>
      </c>
      <c r="D183" s="7">
        <v>43862</v>
      </c>
      <c r="E183" s="7">
        <v>44195</v>
      </c>
      <c r="F183" s="8">
        <v>5000</v>
      </c>
      <c r="G183" s="7">
        <v>43862</v>
      </c>
      <c r="H183" s="7">
        <v>43889</v>
      </c>
      <c r="I183" s="6">
        <f t="shared" si="6"/>
        <v>1</v>
      </c>
      <c r="J183" s="8">
        <f t="shared" si="5"/>
        <v>5000</v>
      </c>
      <c r="M183" s="9"/>
      <c r="N183" s="9"/>
      <c r="O183" s="9"/>
      <c r="P183" s="9"/>
      <c r="Q183" s="9"/>
    </row>
    <row r="184" spans="1:17" ht="15.75" x14ac:dyDescent="0.25">
      <c r="A184" s="6" t="s">
        <v>321</v>
      </c>
      <c r="B184" s="6" t="s">
        <v>285</v>
      </c>
      <c r="C184" s="6" t="s">
        <v>283</v>
      </c>
      <c r="D184" s="7">
        <v>43890</v>
      </c>
      <c r="E184" s="7">
        <v>44195</v>
      </c>
      <c r="F184" s="8">
        <v>5000</v>
      </c>
      <c r="G184" s="7">
        <v>43890</v>
      </c>
      <c r="H184" s="7">
        <v>43920</v>
      </c>
      <c r="I184" s="6">
        <f t="shared" si="6"/>
        <v>2</v>
      </c>
      <c r="J184" s="8">
        <f t="shared" si="5"/>
        <v>2500</v>
      </c>
      <c r="M184" s="9"/>
      <c r="N184" s="9"/>
      <c r="O184" s="9"/>
      <c r="P184" s="9"/>
      <c r="Q184" s="9"/>
    </row>
    <row r="185" spans="1:17" ht="15.75" x14ac:dyDescent="0.25">
      <c r="A185" s="6" t="s">
        <v>321</v>
      </c>
      <c r="B185" s="6" t="s">
        <v>285</v>
      </c>
      <c r="C185" s="6" t="s">
        <v>283</v>
      </c>
      <c r="D185" s="7">
        <v>43921</v>
      </c>
      <c r="E185" s="7">
        <v>44925</v>
      </c>
      <c r="F185" s="8">
        <v>5000</v>
      </c>
      <c r="G185" s="7">
        <v>43921</v>
      </c>
      <c r="H185" s="7">
        <v>43950</v>
      </c>
      <c r="I185" s="6">
        <f t="shared" si="6"/>
        <v>2</v>
      </c>
      <c r="J185" s="8">
        <f t="shared" si="5"/>
        <v>2500</v>
      </c>
      <c r="M185" s="9"/>
      <c r="N185" s="9"/>
      <c r="O185" s="9"/>
      <c r="P185" s="9"/>
      <c r="Q185" s="9"/>
    </row>
    <row r="186" spans="1:17" ht="15.75" x14ac:dyDescent="0.25">
      <c r="A186" s="6" t="s">
        <v>321</v>
      </c>
      <c r="B186" s="6" t="s">
        <v>285</v>
      </c>
      <c r="C186" s="6" t="s">
        <v>283</v>
      </c>
      <c r="D186" s="7">
        <v>43951</v>
      </c>
      <c r="E186" s="7">
        <v>44925</v>
      </c>
      <c r="F186" s="8">
        <v>5000</v>
      </c>
      <c r="G186" s="7">
        <v>43951</v>
      </c>
      <c r="H186" s="7">
        <v>43981</v>
      </c>
      <c r="I186" s="6">
        <f t="shared" si="6"/>
        <v>2</v>
      </c>
      <c r="J186" s="8">
        <f t="shared" si="5"/>
        <v>2500</v>
      </c>
      <c r="M186" s="9"/>
      <c r="N186" s="9"/>
      <c r="O186" s="9"/>
      <c r="P186" s="9"/>
      <c r="Q186" s="9"/>
    </row>
    <row r="187" spans="1:17" ht="15.75" x14ac:dyDescent="0.25">
      <c r="A187" s="6" t="s">
        <v>321</v>
      </c>
      <c r="B187" s="6" t="s">
        <v>285</v>
      </c>
      <c r="C187" s="6" t="s">
        <v>283</v>
      </c>
      <c r="D187" s="7">
        <v>43982</v>
      </c>
      <c r="E187" s="7">
        <v>44925</v>
      </c>
      <c r="F187" s="8">
        <v>5000</v>
      </c>
      <c r="G187" s="7">
        <v>43982</v>
      </c>
      <c r="H187" s="7">
        <v>44011</v>
      </c>
      <c r="I187" s="6">
        <f t="shared" si="6"/>
        <v>2</v>
      </c>
      <c r="J187" s="8">
        <f t="shared" si="5"/>
        <v>2500</v>
      </c>
      <c r="M187" s="9"/>
      <c r="N187" s="9"/>
      <c r="O187" s="9"/>
      <c r="P187" s="9"/>
      <c r="Q187" s="9"/>
    </row>
    <row r="188" spans="1:17" ht="15.75" x14ac:dyDescent="0.25">
      <c r="A188" s="6" t="s">
        <v>321</v>
      </c>
      <c r="B188" s="6" t="s">
        <v>285</v>
      </c>
      <c r="C188" s="6" t="s">
        <v>283</v>
      </c>
      <c r="D188" s="7">
        <v>44012</v>
      </c>
      <c r="E188" s="7">
        <v>44925</v>
      </c>
      <c r="F188" s="8">
        <v>5000</v>
      </c>
      <c r="G188" s="7">
        <v>44012</v>
      </c>
      <c r="H188" s="7">
        <v>44042</v>
      </c>
      <c r="I188" s="6">
        <f t="shared" si="6"/>
        <v>2</v>
      </c>
      <c r="J188" s="8">
        <f t="shared" si="5"/>
        <v>2500</v>
      </c>
      <c r="M188" s="9"/>
      <c r="N188" s="9"/>
      <c r="O188" s="9"/>
      <c r="P188" s="9"/>
      <c r="Q188" s="9"/>
    </row>
    <row r="189" spans="1:17" ht="15.75" x14ac:dyDescent="0.25">
      <c r="A189" s="6" t="s">
        <v>321</v>
      </c>
      <c r="B189" s="6" t="s">
        <v>285</v>
      </c>
      <c r="C189" s="6" t="s">
        <v>283</v>
      </c>
      <c r="D189" s="7">
        <v>44043</v>
      </c>
      <c r="E189" s="7">
        <v>44925</v>
      </c>
      <c r="F189" s="8">
        <v>5000</v>
      </c>
      <c r="G189" s="7">
        <v>44043</v>
      </c>
      <c r="H189" s="7">
        <v>44073</v>
      </c>
      <c r="I189" s="6">
        <f t="shared" si="6"/>
        <v>2</v>
      </c>
      <c r="J189" s="8">
        <f t="shared" si="5"/>
        <v>2500</v>
      </c>
      <c r="M189" s="9"/>
      <c r="N189" s="9"/>
      <c r="O189" s="9"/>
      <c r="P189" s="9"/>
      <c r="Q189" s="9"/>
    </row>
    <row r="190" spans="1:17" ht="15.75" x14ac:dyDescent="0.25">
      <c r="A190" s="6" t="s">
        <v>321</v>
      </c>
      <c r="B190" s="6" t="s">
        <v>285</v>
      </c>
      <c r="C190" s="6" t="s">
        <v>283</v>
      </c>
      <c r="D190" s="7">
        <v>44074</v>
      </c>
      <c r="E190" s="7">
        <v>44925</v>
      </c>
      <c r="F190" s="8">
        <v>5000</v>
      </c>
      <c r="G190" s="7">
        <v>44074</v>
      </c>
      <c r="H190" s="7">
        <v>44103</v>
      </c>
      <c r="I190" s="6">
        <f t="shared" si="6"/>
        <v>2</v>
      </c>
      <c r="J190" s="8">
        <f t="shared" si="5"/>
        <v>2500</v>
      </c>
      <c r="M190" s="9"/>
      <c r="N190" s="9"/>
      <c r="O190" s="9"/>
      <c r="P190" s="9"/>
      <c r="Q190" s="9"/>
    </row>
    <row r="191" spans="1:17" ht="15.75" x14ac:dyDescent="0.25">
      <c r="A191" s="6" t="s">
        <v>321</v>
      </c>
      <c r="B191" s="6" t="s">
        <v>285</v>
      </c>
      <c r="C191" s="6" t="s">
        <v>283</v>
      </c>
      <c r="D191" s="7">
        <v>44104</v>
      </c>
      <c r="E191" s="7">
        <v>44925</v>
      </c>
      <c r="F191" s="8">
        <v>5000</v>
      </c>
      <c r="G191" s="7">
        <v>44104</v>
      </c>
      <c r="H191" s="7">
        <v>44134</v>
      </c>
      <c r="I191" s="6">
        <f t="shared" si="6"/>
        <v>2</v>
      </c>
      <c r="J191" s="8">
        <f t="shared" si="5"/>
        <v>2500</v>
      </c>
      <c r="M191" s="9"/>
      <c r="N191" s="9"/>
      <c r="O191" s="9"/>
      <c r="P191" s="9"/>
      <c r="Q191" s="9"/>
    </row>
    <row r="192" spans="1:17" ht="15.75" x14ac:dyDescent="0.25">
      <c r="A192" s="6" t="s">
        <v>321</v>
      </c>
      <c r="B192" s="6" t="s">
        <v>285</v>
      </c>
      <c r="C192" s="6" t="s">
        <v>283</v>
      </c>
      <c r="D192" s="7">
        <v>44135</v>
      </c>
      <c r="E192" s="7">
        <v>44925</v>
      </c>
      <c r="F192" s="8">
        <v>5000</v>
      </c>
      <c r="G192" s="7">
        <v>44135</v>
      </c>
      <c r="H192" s="7">
        <v>44164</v>
      </c>
      <c r="I192" s="6">
        <f t="shared" si="6"/>
        <v>2</v>
      </c>
      <c r="J192" s="8">
        <f t="shared" si="5"/>
        <v>2500</v>
      </c>
      <c r="M192" s="9"/>
      <c r="N192" s="9"/>
      <c r="O192" s="9"/>
      <c r="P192" s="9"/>
      <c r="Q192" s="9"/>
    </row>
    <row r="193" spans="1:17" ht="15.75" x14ac:dyDescent="0.25">
      <c r="A193" s="6" t="s">
        <v>321</v>
      </c>
      <c r="B193" s="6" t="s">
        <v>285</v>
      </c>
      <c r="C193" s="6" t="s">
        <v>283</v>
      </c>
      <c r="D193" s="7">
        <v>44165</v>
      </c>
      <c r="E193" s="7">
        <v>44925</v>
      </c>
      <c r="F193" s="8">
        <v>5000</v>
      </c>
      <c r="G193" s="7">
        <v>44165</v>
      </c>
      <c r="H193" s="7">
        <v>44195</v>
      </c>
      <c r="I193" s="6">
        <f t="shared" si="6"/>
        <v>2</v>
      </c>
      <c r="J193" s="8">
        <f t="shared" si="5"/>
        <v>2500</v>
      </c>
      <c r="M193" s="9"/>
      <c r="N193" s="9"/>
      <c r="O193" s="9"/>
      <c r="P193" s="9"/>
      <c r="Q193" s="9"/>
    </row>
    <row r="194" spans="1:17" ht="15.75" x14ac:dyDescent="0.25">
      <c r="A194" s="6" t="s">
        <v>322</v>
      </c>
      <c r="B194" s="6" t="s">
        <v>288</v>
      </c>
      <c r="C194" s="6" t="s">
        <v>283</v>
      </c>
      <c r="D194" s="7">
        <v>44249</v>
      </c>
      <c r="E194" s="7">
        <v>44298</v>
      </c>
      <c r="F194" s="8">
        <v>15000</v>
      </c>
      <c r="G194" s="7">
        <v>44227</v>
      </c>
      <c r="H194" s="7">
        <v>44407</v>
      </c>
      <c r="I194" s="6">
        <f t="shared" si="6"/>
        <v>7</v>
      </c>
      <c r="J194" s="8">
        <f t="shared" si="5"/>
        <v>2142.8571428571427</v>
      </c>
      <c r="M194" s="9"/>
      <c r="N194" s="9"/>
      <c r="O194" s="9"/>
      <c r="P194" s="9"/>
      <c r="Q194" s="9"/>
    </row>
    <row r="195" spans="1:17" ht="15.75" x14ac:dyDescent="0.25">
      <c r="A195" s="6" t="s">
        <v>322</v>
      </c>
      <c r="B195" s="6" t="s">
        <v>288</v>
      </c>
      <c r="C195" s="6" t="s">
        <v>283</v>
      </c>
      <c r="D195" s="7">
        <v>44459</v>
      </c>
      <c r="E195" s="7">
        <v>44511</v>
      </c>
      <c r="F195" s="8">
        <v>15000</v>
      </c>
      <c r="G195" s="7">
        <v>44408</v>
      </c>
      <c r="H195" s="7">
        <v>44591</v>
      </c>
      <c r="I195" s="6">
        <f t="shared" si="6"/>
        <v>7</v>
      </c>
      <c r="J195" s="8">
        <f t="shared" ref="J195:J258" si="7">F195/I195</f>
        <v>2142.8571428571427</v>
      </c>
      <c r="M195" s="9"/>
      <c r="N195" s="9"/>
      <c r="O195" s="9"/>
      <c r="P195" s="9"/>
      <c r="Q195" s="9"/>
    </row>
    <row r="196" spans="1:17" ht="15.75" x14ac:dyDescent="0.25">
      <c r="A196" s="6" t="s">
        <v>322</v>
      </c>
      <c r="B196" s="6" t="s">
        <v>288</v>
      </c>
      <c r="C196" s="6" t="s">
        <v>283</v>
      </c>
      <c r="D196" s="7">
        <v>44613</v>
      </c>
      <c r="E196" s="7">
        <v>44641</v>
      </c>
      <c r="F196" s="8">
        <v>20000</v>
      </c>
      <c r="G196" s="7">
        <v>44592</v>
      </c>
      <c r="H196" s="7">
        <v>44956</v>
      </c>
      <c r="I196" s="6">
        <f t="shared" si="6"/>
        <v>13</v>
      </c>
      <c r="J196" s="8">
        <f t="shared" si="7"/>
        <v>1538.4615384615386</v>
      </c>
      <c r="M196" s="9"/>
      <c r="N196" s="9"/>
      <c r="O196" s="9"/>
      <c r="P196" s="9"/>
      <c r="Q196" s="9"/>
    </row>
    <row r="197" spans="1:17" ht="15.75" x14ac:dyDescent="0.25">
      <c r="A197" s="6" t="s">
        <v>322</v>
      </c>
      <c r="B197" s="6" t="s">
        <v>288</v>
      </c>
      <c r="C197" s="6" t="s">
        <v>283</v>
      </c>
      <c r="D197" s="7">
        <v>44971</v>
      </c>
      <c r="E197" s="7">
        <v>45011</v>
      </c>
      <c r="F197" s="8">
        <v>20000</v>
      </c>
      <c r="G197" s="7">
        <v>44957</v>
      </c>
      <c r="H197" s="7">
        <v>45322</v>
      </c>
      <c r="I197" s="6">
        <f t="shared" si="6"/>
        <v>13</v>
      </c>
      <c r="J197" s="8">
        <f t="shared" si="7"/>
        <v>1538.4615384615386</v>
      </c>
      <c r="M197" s="9"/>
      <c r="N197" s="9"/>
      <c r="O197" s="9"/>
      <c r="P197" s="9"/>
      <c r="Q197" s="9"/>
    </row>
    <row r="198" spans="1:17" ht="15.75" x14ac:dyDescent="0.25">
      <c r="A198" s="6" t="s">
        <v>322</v>
      </c>
      <c r="B198" s="6" t="s">
        <v>288</v>
      </c>
      <c r="C198" s="6" t="s">
        <v>283</v>
      </c>
      <c r="D198" s="7">
        <v>45339</v>
      </c>
      <c r="E198" s="7">
        <v>1095</v>
      </c>
      <c r="F198" s="8">
        <v>20000</v>
      </c>
      <c r="G198" s="7">
        <v>45323</v>
      </c>
      <c r="H198" s="7">
        <v>45687</v>
      </c>
      <c r="I198" s="6">
        <f t="shared" si="6"/>
        <v>12</v>
      </c>
      <c r="J198" s="8">
        <f t="shared" si="7"/>
        <v>1666.6666666666667</v>
      </c>
      <c r="M198" s="9"/>
      <c r="N198" s="9"/>
      <c r="O198" s="9"/>
      <c r="P198" s="9"/>
      <c r="Q198" s="9"/>
    </row>
    <row r="199" spans="1:17" ht="15.75" x14ac:dyDescent="0.25">
      <c r="A199" s="6" t="s">
        <v>323</v>
      </c>
      <c r="B199" s="6" t="s">
        <v>285</v>
      </c>
      <c r="C199" s="6" t="s">
        <v>283</v>
      </c>
      <c r="D199" s="7">
        <v>43609</v>
      </c>
      <c r="E199" s="7">
        <v>43830</v>
      </c>
      <c r="F199" s="8">
        <v>41600</v>
      </c>
      <c r="G199" s="7">
        <v>43586</v>
      </c>
      <c r="H199" s="7">
        <v>43950</v>
      </c>
      <c r="I199" s="6">
        <f t="shared" si="6"/>
        <v>12</v>
      </c>
      <c r="J199" s="8">
        <f t="shared" si="7"/>
        <v>3466.6666666666665</v>
      </c>
      <c r="M199" s="9"/>
      <c r="N199" s="9"/>
      <c r="O199" s="9"/>
      <c r="P199" s="9"/>
      <c r="Q199" s="9"/>
    </row>
    <row r="200" spans="1:17" ht="15.75" x14ac:dyDescent="0.25">
      <c r="A200" s="6" t="s">
        <v>324</v>
      </c>
      <c r="B200" s="6" t="s">
        <v>296</v>
      </c>
      <c r="C200" s="6" t="s">
        <v>283</v>
      </c>
      <c r="D200" s="7">
        <v>43972</v>
      </c>
      <c r="E200" s="7">
        <v>44195</v>
      </c>
      <c r="F200" s="8">
        <v>5852.62</v>
      </c>
      <c r="G200" s="7">
        <v>43862</v>
      </c>
      <c r="H200" s="7">
        <v>43950</v>
      </c>
      <c r="I200" s="6">
        <f t="shared" si="6"/>
        <v>3</v>
      </c>
      <c r="J200" s="8">
        <f t="shared" si="7"/>
        <v>1950.8733333333332</v>
      </c>
      <c r="M200" s="9"/>
      <c r="N200" s="9"/>
      <c r="O200" s="9"/>
      <c r="P200" s="9"/>
      <c r="Q200" s="9"/>
    </row>
    <row r="201" spans="1:17" ht="15.75" x14ac:dyDescent="0.25">
      <c r="A201" s="6" t="s">
        <v>324</v>
      </c>
      <c r="B201" s="6" t="s">
        <v>296</v>
      </c>
      <c r="C201" s="6" t="s">
        <v>283</v>
      </c>
      <c r="D201" s="7">
        <v>43973</v>
      </c>
      <c r="E201" s="7">
        <v>44195</v>
      </c>
      <c r="F201" s="8">
        <v>5850</v>
      </c>
      <c r="G201" s="7">
        <v>43951</v>
      </c>
      <c r="H201" s="7">
        <v>44042</v>
      </c>
      <c r="I201" s="6">
        <f t="shared" si="6"/>
        <v>4</v>
      </c>
      <c r="J201" s="8">
        <f t="shared" si="7"/>
        <v>1462.5</v>
      </c>
      <c r="M201" s="9"/>
      <c r="N201" s="9"/>
      <c r="O201" s="9"/>
      <c r="P201" s="9"/>
      <c r="Q201" s="9"/>
    </row>
    <row r="202" spans="1:17" ht="15.75" x14ac:dyDescent="0.25">
      <c r="A202" s="6" t="s">
        <v>324</v>
      </c>
      <c r="B202" s="6" t="s">
        <v>296</v>
      </c>
      <c r="C202" s="6" t="s">
        <v>283</v>
      </c>
      <c r="D202" s="7">
        <v>44064</v>
      </c>
      <c r="E202" s="7">
        <v>44195</v>
      </c>
      <c r="F202" s="8">
        <v>5850</v>
      </c>
      <c r="G202" s="7">
        <v>44043</v>
      </c>
      <c r="H202" s="7">
        <v>44134</v>
      </c>
      <c r="I202" s="6">
        <f t="shared" si="6"/>
        <v>4</v>
      </c>
      <c r="J202" s="8">
        <f t="shared" si="7"/>
        <v>1462.5</v>
      </c>
      <c r="M202" s="9"/>
      <c r="N202" s="9"/>
      <c r="O202" s="9"/>
      <c r="P202" s="9"/>
      <c r="Q202" s="9"/>
    </row>
    <row r="203" spans="1:17" ht="15.75" x14ac:dyDescent="0.25">
      <c r="A203" s="6" t="s">
        <v>324</v>
      </c>
      <c r="B203" s="6" t="s">
        <v>296</v>
      </c>
      <c r="C203" s="6" t="s">
        <v>283</v>
      </c>
      <c r="D203" s="7">
        <v>44161</v>
      </c>
      <c r="E203" s="7">
        <v>44195</v>
      </c>
      <c r="F203" s="8">
        <v>5850</v>
      </c>
      <c r="G203" s="7">
        <v>44135</v>
      </c>
      <c r="H203" s="7">
        <v>44226</v>
      </c>
      <c r="I203" s="6">
        <f t="shared" si="6"/>
        <v>4</v>
      </c>
      <c r="J203" s="8">
        <f t="shared" si="7"/>
        <v>1462.5</v>
      </c>
      <c r="M203" s="9"/>
      <c r="N203" s="9"/>
      <c r="O203" s="9"/>
      <c r="P203" s="9"/>
      <c r="Q203" s="9"/>
    </row>
    <row r="204" spans="1:17" ht="15.75" x14ac:dyDescent="0.25">
      <c r="A204" s="6" t="s">
        <v>324</v>
      </c>
      <c r="B204" s="6" t="s">
        <v>296</v>
      </c>
      <c r="C204" s="6" t="s">
        <v>283</v>
      </c>
      <c r="D204" s="7">
        <v>44284</v>
      </c>
      <c r="E204" s="7">
        <v>44325</v>
      </c>
      <c r="F204" s="8">
        <v>6307.65</v>
      </c>
      <c r="G204" s="7">
        <v>44227</v>
      </c>
      <c r="H204" s="7">
        <v>44315</v>
      </c>
      <c r="I204" s="6">
        <f t="shared" si="6"/>
        <v>4</v>
      </c>
      <c r="J204" s="8">
        <f t="shared" si="7"/>
        <v>1576.9124999999999</v>
      </c>
      <c r="M204" s="9"/>
      <c r="N204" s="9"/>
      <c r="O204" s="9"/>
      <c r="P204" s="9"/>
      <c r="Q204" s="9"/>
    </row>
    <row r="205" spans="1:17" ht="15.75" x14ac:dyDescent="0.25">
      <c r="A205" s="6" t="s">
        <v>324</v>
      </c>
      <c r="B205" s="6" t="s">
        <v>296</v>
      </c>
      <c r="C205" s="6" t="s">
        <v>283</v>
      </c>
      <c r="D205" s="7">
        <v>44316</v>
      </c>
      <c r="E205" s="7">
        <v>44396</v>
      </c>
      <c r="F205" s="8">
        <v>6188.12</v>
      </c>
      <c r="G205" s="7">
        <v>44316</v>
      </c>
      <c r="H205" s="7">
        <v>44407</v>
      </c>
      <c r="I205" s="6">
        <f t="shared" si="6"/>
        <v>4</v>
      </c>
      <c r="J205" s="8">
        <f t="shared" si="7"/>
        <v>1547.03</v>
      </c>
      <c r="M205" s="9"/>
      <c r="N205" s="9"/>
      <c r="O205" s="9"/>
      <c r="P205" s="9"/>
      <c r="Q205" s="9"/>
    </row>
    <row r="206" spans="1:17" ht="15.75" x14ac:dyDescent="0.25">
      <c r="A206" s="6" t="s">
        <v>324</v>
      </c>
      <c r="B206" s="6" t="s">
        <v>296</v>
      </c>
      <c r="C206" s="6" t="s">
        <v>283</v>
      </c>
      <c r="D206" s="7">
        <v>44408</v>
      </c>
      <c r="E206" s="7">
        <v>44444</v>
      </c>
      <c r="F206" s="8">
        <v>5899.51</v>
      </c>
      <c r="G206" s="7">
        <v>44408</v>
      </c>
      <c r="H206" s="7">
        <v>44499</v>
      </c>
      <c r="I206" s="6">
        <f t="shared" si="6"/>
        <v>4</v>
      </c>
      <c r="J206" s="8">
        <f t="shared" si="7"/>
        <v>1474.8775000000001</v>
      </c>
      <c r="M206" s="9"/>
      <c r="N206" s="9"/>
      <c r="O206" s="9"/>
      <c r="P206" s="9"/>
      <c r="Q206" s="9"/>
    </row>
    <row r="207" spans="1:17" ht="15.75" x14ac:dyDescent="0.25">
      <c r="A207" s="6" t="s">
        <v>324</v>
      </c>
      <c r="B207" s="6" t="s">
        <v>296</v>
      </c>
      <c r="C207" s="6" t="s">
        <v>283</v>
      </c>
      <c r="D207" s="7">
        <v>44500</v>
      </c>
      <c r="E207" s="7">
        <v>44519</v>
      </c>
      <c r="F207" s="8">
        <v>5788.19</v>
      </c>
      <c r="G207" s="7">
        <v>44500</v>
      </c>
      <c r="H207" s="7">
        <v>44591</v>
      </c>
      <c r="I207" s="6">
        <f t="shared" si="6"/>
        <v>4</v>
      </c>
      <c r="J207" s="8">
        <f t="shared" si="7"/>
        <v>1447.0474999999999</v>
      </c>
      <c r="M207" s="9"/>
      <c r="N207" s="9"/>
      <c r="O207" s="9"/>
      <c r="P207" s="9"/>
      <c r="Q207" s="9"/>
    </row>
    <row r="208" spans="1:17" ht="15.75" x14ac:dyDescent="0.25">
      <c r="A208" s="6" t="s">
        <v>324</v>
      </c>
      <c r="B208" s="6" t="s">
        <v>296</v>
      </c>
      <c r="C208" s="6" t="s">
        <v>283</v>
      </c>
      <c r="D208" s="7">
        <v>44611</v>
      </c>
      <c r="E208" s="7">
        <v>44624</v>
      </c>
      <c r="F208" s="8">
        <v>5788.19</v>
      </c>
      <c r="G208" s="7">
        <v>44592</v>
      </c>
      <c r="H208" s="7">
        <v>44680</v>
      </c>
      <c r="I208" s="6">
        <f t="shared" si="6"/>
        <v>4</v>
      </c>
      <c r="J208" s="8">
        <f t="shared" si="7"/>
        <v>1447.0474999999999</v>
      </c>
      <c r="M208" s="9"/>
      <c r="N208" s="9"/>
      <c r="O208" s="9"/>
      <c r="P208" s="9"/>
      <c r="Q208" s="9"/>
    </row>
    <row r="209" spans="1:17" ht="15.75" x14ac:dyDescent="0.25">
      <c r="A209" s="6" t="s">
        <v>324</v>
      </c>
      <c r="B209" s="6" t="s">
        <v>296</v>
      </c>
      <c r="C209" s="6" t="s">
        <v>283</v>
      </c>
      <c r="D209" s="7">
        <v>44700</v>
      </c>
      <c r="E209" s="7">
        <v>44724</v>
      </c>
      <c r="F209" s="8">
        <v>5903.07</v>
      </c>
      <c r="G209" s="7">
        <v>44681</v>
      </c>
      <c r="H209" s="7">
        <v>44772</v>
      </c>
      <c r="I209" s="6">
        <f t="shared" si="6"/>
        <v>4</v>
      </c>
      <c r="J209" s="8">
        <f t="shared" si="7"/>
        <v>1475.7674999999999</v>
      </c>
      <c r="M209" s="9"/>
      <c r="N209" s="9"/>
      <c r="O209" s="9"/>
      <c r="P209" s="9"/>
      <c r="Q209" s="9"/>
    </row>
    <row r="210" spans="1:17" ht="15.75" x14ac:dyDescent="0.25">
      <c r="A210" s="6" t="s">
        <v>324</v>
      </c>
      <c r="B210" s="6" t="s">
        <v>296</v>
      </c>
      <c r="C210" s="6" t="s">
        <v>283</v>
      </c>
      <c r="D210" s="7">
        <v>44792</v>
      </c>
      <c r="E210" s="7">
        <v>44814</v>
      </c>
      <c r="F210" s="8">
        <v>5471.23</v>
      </c>
      <c r="G210" s="7">
        <v>44773</v>
      </c>
      <c r="H210" s="7">
        <v>44864</v>
      </c>
      <c r="I210" s="6">
        <f t="shared" si="6"/>
        <v>4</v>
      </c>
      <c r="J210" s="8">
        <f t="shared" si="7"/>
        <v>1367.8074999999999</v>
      </c>
      <c r="M210" s="9"/>
      <c r="N210" s="9"/>
      <c r="O210" s="9"/>
      <c r="P210" s="9"/>
      <c r="Q210" s="9"/>
    </row>
    <row r="211" spans="1:17" ht="15.75" x14ac:dyDescent="0.25">
      <c r="A211" s="6" t="s">
        <v>324</v>
      </c>
      <c r="B211" s="6" t="s">
        <v>296</v>
      </c>
      <c r="C211" s="6" t="s">
        <v>283</v>
      </c>
      <c r="D211" s="7">
        <v>44884</v>
      </c>
      <c r="E211" s="7">
        <v>44948</v>
      </c>
      <c r="F211" s="8">
        <v>5795.57</v>
      </c>
      <c r="G211" s="7">
        <v>44865</v>
      </c>
      <c r="H211" s="7">
        <v>44956</v>
      </c>
      <c r="I211" s="6">
        <f t="shared" si="6"/>
        <v>4</v>
      </c>
      <c r="J211" s="8">
        <f t="shared" si="7"/>
        <v>1448.8924999999999</v>
      </c>
      <c r="M211" s="9"/>
      <c r="N211" s="9"/>
      <c r="O211" s="9"/>
      <c r="P211" s="9"/>
      <c r="Q211" s="9"/>
    </row>
    <row r="212" spans="1:17" ht="15.75" x14ac:dyDescent="0.25">
      <c r="A212" s="6" t="s">
        <v>324</v>
      </c>
      <c r="B212" s="6" t="s">
        <v>296</v>
      </c>
      <c r="C212" s="6" t="s">
        <v>283</v>
      </c>
      <c r="D212" s="7">
        <v>45001</v>
      </c>
      <c r="E212" s="7">
        <v>45026</v>
      </c>
      <c r="F212" s="8">
        <v>5504.39</v>
      </c>
      <c r="G212" s="7">
        <v>44957</v>
      </c>
      <c r="H212" s="7">
        <v>45046</v>
      </c>
      <c r="I212" s="6">
        <f t="shared" si="6"/>
        <v>4</v>
      </c>
      <c r="J212" s="8">
        <f t="shared" si="7"/>
        <v>1376.0975000000001</v>
      </c>
      <c r="M212" s="9"/>
      <c r="N212" s="9"/>
      <c r="O212" s="9"/>
      <c r="P212" s="9"/>
      <c r="Q212" s="9"/>
    </row>
    <row r="213" spans="1:17" ht="15.75" x14ac:dyDescent="0.25">
      <c r="A213" s="6" t="s">
        <v>324</v>
      </c>
      <c r="B213" s="6" t="s">
        <v>296</v>
      </c>
      <c r="C213" s="6" t="s">
        <v>283</v>
      </c>
      <c r="D213" s="7">
        <v>45047</v>
      </c>
      <c r="E213" s="7">
        <v>45088</v>
      </c>
      <c r="F213" s="8">
        <v>5647.8</v>
      </c>
      <c r="G213" s="7">
        <v>45047</v>
      </c>
      <c r="H213" s="7">
        <v>45138</v>
      </c>
      <c r="I213" s="6">
        <f t="shared" ref="I213:I276" si="8">IF((YEAR(H213)-YEAR(G213))=1, ((MONTH(H213)-MONTH(G213))+1)+12, (IF((YEAR(H213)-YEAR(G213))=2, ((MONTH(H213)-MONTH(G213))+1)+24, (IF((YEAR(H213)-YEAR(G213))=3, ((MONTH(H213)-MONTH(G213))+1)+36, (MONTH(H213)-MONTH(G213))+1)))))</f>
        <v>3</v>
      </c>
      <c r="J213" s="8">
        <f t="shared" si="7"/>
        <v>1882.6000000000001</v>
      </c>
      <c r="M213" s="9"/>
      <c r="N213" s="9"/>
      <c r="O213" s="9"/>
      <c r="P213" s="9"/>
      <c r="Q213" s="9"/>
    </row>
    <row r="214" spans="1:17" ht="15.75" x14ac:dyDescent="0.25">
      <c r="A214" s="6" t="s">
        <v>324</v>
      </c>
      <c r="B214" s="6" t="s">
        <v>296</v>
      </c>
      <c r="C214" s="6" t="s">
        <v>283</v>
      </c>
      <c r="D214" s="7">
        <v>45139</v>
      </c>
      <c r="E214" s="7">
        <v>45192</v>
      </c>
      <c r="F214" s="8">
        <v>5888.41</v>
      </c>
      <c r="G214" s="7">
        <v>45139</v>
      </c>
      <c r="H214" s="7">
        <v>45230</v>
      </c>
      <c r="I214" s="6">
        <f t="shared" si="8"/>
        <v>3</v>
      </c>
      <c r="J214" s="8">
        <f t="shared" si="7"/>
        <v>1962.8033333333333</v>
      </c>
      <c r="M214" s="9"/>
      <c r="N214" s="9"/>
      <c r="O214" s="9"/>
      <c r="P214" s="9"/>
      <c r="Q214" s="9"/>
    </row>
    <row r="215" spans="1:17" ht="15.75" x14ac:dyDescent="0.25">
      <c r="A215" s="6" t="s">
        <v>324</v>
      </c>
      <c r="B215" s="6" t="s">
        <v>296</v>
      </c>
      <c r="C215" s="6" t="s">
        <v>283</v>
      </c>
      <c r="D215" s="7">
        <v>45231</v>
      </c>
      <c r="E215" s="7">
        <v>45274</v>
      </c>
      <c r="F215" s="8">
        <v>5825.25</v>
      </c>
      <c r="G215" s="7">
        <v>45231</v>
      </c>
      <c r="H215" s="7">
        <v>45322</v>
      </c>
      <c r="I215" s="6">
        <f t="shared" si="8"/>
        <v>3</v>
      </c>
      <c r="J215" s="8">
        <f t="shared" si="7"/>
        <v>1941.75</v>
      </c>
      <c r="M215" s="9"/>
      <c r="N215" s="9"/>
      <c r="O215" s="9"/>
      <c r="P215" s="9"/>
      <c r="Q215" s="9"/>
    </row>
    <row r="216" spans="1:17" ht="15.75" x14ac:dyDescent="0.25">
      <c r="A216" s="6" t="s">
        <v>325</v>
      </c>
      <c r="B216" s="6" t="s">
        <v>282</v>
      </c>
      <c r="C216" s="6" t="s">
        <v>283</v>
      </c>
      <c r="D216" s="7">
        <v>44926</v>
      </c>
      <c r="E216" s="7">
        <v>44938</v>
      </c>
      <c r="F216" s="8">
        <v>9000</v>
      </c>
      <c r="G216" s="7">
        <v>44926</v>
      </c>
      <c r="H216" s="7">
        <v>45107</v>
      </c>
      <c r="I216" s="6">
        <f t="shared" si="8"/>
        <v>7</v>
      </c>
      <c r="J216" s="8">
        <f t="shared" si="7"/>
        <v>1285.7142857142858</v>
      </c>
      <c r="M216" s="9"/>
      <c r="N216" s="9"/>
      <c r="O216" s="9"/>
      <c r="P216" s="9"/>
      <c r="Q216" s="9"/>
    </row>
    <row r="217" spans="1:17" ht="15.75" x14ac:dyDescent="0.25">
      <c r="A217" s="6" t="s">
        <v>325</v>
      </c>
      <c r="B217" s="6" t="s">
        <v>282</v>
      </c>
      <c r="C217" s="6" t="s">
        <v>283</v>
      </c>
      <c r="D217" s="7">
        <v>45108</v>
      </c>
      <c r="E217" s="7">
        <v>45130</v>
      </c>
      <c r="F217" s="8">
        <v>9000</v>
      </c>
      <c r="G217" s="7">
        <v>45108</v>
      </c>
      <c r="H217" s="7">
        <v>45291</v>
      </c>
      <c r="I217" s="6">
        <f t="shared" si="8"/>
        <v>6</v>
      </c>
      <c r="J217" s="8">
        <f t="shared" si="7"/>
        <v>1500</v>
      </c>
      <c r="M217" s="9"/>
      <c r="N217" s="9"/>
      <c r="O217" s="9"/>
      <c r="P217" s="9"/>
      <c r="Q217" s="9"/>
    </row>
    <row r="218" spans="1:17" ht="15.75" x14ac:dyDescent="0.25">
      <c r="A218" s="6" t="s">
        <v>325</v>
      </c>
      <c r="B218" s="6" t="s">
        <v>282</v>
      </c>
      <c r="C218" s="6" t="s">
        <v>283</v>
      </c>
      <c r="D218" s="7">
        <v>45292</v>
      </c>
      <c r="E218" s="7">
        <v>45296</v>
      </c>
      <c r="F218" s="8">
        <v>9000</v>
      </c>
      <c r="G218" s="7">
        <v>45292</v>
      </c>
      <c r="H218" s="7">
        <v>45472</v>
      </c>
      <c r="I218" s="6">
        <f t="shared" si="8"/>
        <v>6</v>
      </c>
      <c r="J218" s="8">
        <f t="shared" si="7"/>
        <v>1500</v>
      </c>
      <c r="M218" s="9"/>
      <c r="N218" s="9"/>
      <c r="O218" s="9"/>
      <c r="P218" s="9"/>
      <c r="Q218" s="9"/>
    </row>
    <row r="219" spans="1:17" ht="15.75" x14ac:dyDescent="0.25">
      <c r="A219" s="6" t="s">
        <v>325</v>
      </c>
      <c r="B219" s="6" t="s">
        <v>282</v>
      </c>
      <c r="C219" s="6" t="s">
        <v>283</v>
      </c>
      <c r="D219" s="7">
        <v>45473</v>
      </c>
      <c r="E219" s="7">
        <v>1095</v>
      </c>
      <c r="F219" s="8">
        <v>9000</v>
      </c>
      <c r="G219" s="7">
        <v>45473</v>
      </c>
      <c r="H219" s="7">
        <v>45656</v>
      </c>
      <c r="I219" s="6">
        <f t="shared" si="8"/>
        <v>7</v>
      </c>
      <c r="J219" s="8">
        <f t="shared" si="7"/>
        <v>1285.7142857142858</v>
      </c>
      <c r="M219" s="9"/>
      <c r="N219" s="9"/>
      <c r="O219" s="9"/>
      <c r="P219" s="9"/>
      <c r="Q219" s="9"/>
    </row>
    <row r="220" spans="1:17" ht="15.75" x14ac:dyDescent="0.25">
      <c r="A220" s="6" t="s">
        <v>326</v>
      </c>
      <c r="B220" s="6" t="s">
        <v>292</v>
      </c>
      <c r="C220" s="6" t="s">
        <v>283</v>
      </c>
      <c r="D220" s="7">
        <v>43652</v>
      </c>
      <c r="E220" s="7">
        <v>43830</v>
      </c>
      <c r="F220" s="8">
        <v>19000</v>
      </c>
      <c r="G220" s="7">
        <v>43647</v>
      </c>
      <c r="H220" s="7">
        <v>44011</v>
      </c>
      <c r="I220" s="6">
        <f t="shared" si="8"/>
        <v>12</v>
      </c>
      <c r="J220" s="8">
        <f t="shared" si="7"/>
        <v>1583.3333333333333</v>
      </c>
      <c r="M220" s="9"/>
      <c r="N220" s="9"/>
      <c r="O220" s="9"/>
      <c r="P220" s="9"/>
      <c r="Q220" s="9"/>
    </row>
    <row r="221" spans="1:17" ht="15.75" x14ac:dyDescent="0.25">
      <c r="A221" s="6" t="s">
        <v>326</v>
      </c>
      <c r="B221" s="6" t="s">
        <v>292</v>
      </c>
      <c r="C221" s="6" t="s">
        <v>283</v>
      </c>
      <c r="D221" s="7">
        <v>43754</v>
      </c>
      <c r="E221" s="7">
        <v>43830</v>
      </c>
      <c r="F221" s="8">
        <v>12000</v>
      </c>
      <c r="G221" s="7">
        <v>43770</v>
      </c>
      <c r="H221" s="7">
        <v>44134</v>
      </c>
      <c r="I221" s="6">
        <f t="shared" si="8"/>
        <v>12</v>
      </c>
      <c r="J221" s="8">
        <f t="shared" si="7"/>
        <v>1000</v>
      </c>
      <c r="M221" s="9"/>
      <c r="N221" s="9"/>
      <c r="O221" s="9"/>
      <c r="P221" s="9"/>
      <c r="Q221" s="9"/>
    </row>
    <row r="222" spans="1:17" ht="15.75" x14ac:dyDescent="0.25">
      <c r="A222" s="6" t="s">
        <v>326</v>
      </c>
      <c r="B222" s="6" t="s">
        <v>292</v>
      </c>
      <c r="C222" s="6" t="s">
        <v>283</v>
      </c>
      <c r="D222" s="7">
        <v>43784</v>
      </c>
      <c r="E222" s="7">
        <v>44195</v>
      </c>
      <c r="F222" s="8">
        <v>12000</v>
      </c>
      <c r="G222" s="7">
        <v>43770</v>
      </c>
      <c r="H222" s="7">
        <v>44134</v>
      </c>
      <c r="I222" s="6">
        <f t="shared" si="8"/>
        <v>12</v>
      </c>
      <c r="J222" s="8">
        <f t="shared" si="7"/>
        <v>1000</v>
      </c>
      <c r="M222" s="9"/>
      <c r="N222" s="9"/>
      <c r="O222" s="9"/>
      <c r="P222" s="9"/>
      <c r="Q222" s="9"/>
    </row>
    <row r="223" spans="1:17" ht="15.75" x14ac:dyDescent="0.25">
      <c r="A223" s="6" t="s">
        <v>326</v>
      </c>
      <c r="B223" s="6" t="s">
        <v>292</v>
      </c>
      <c r="C223" s="6" t="s">
        <v>283</v>
      </c>
      <c r="D223" s="7">
        <v>43790</v>
      </c>
      <c r="E223" s="7">
        <v>44195</v>
      </c>
      <c r="F223" s="8">
        <v>5000</v>
      </c>
      <c r="G223" s="7">
        <v>43770</v>
      </c>
      <c r="H223" s="7">
        <v>44134</v>
      </c>
      <c r="I223" s="6">
        <f t="shared" si="8"/>
        <v>12</v>
      </c>
      <c r="J223" s="8">
        <f t="shared" si="7"/>
        <v>416.66666666666669</v>
      </c>
      <c r="M223" s="9"/>
      <c r="N223" s="9"/>
      <c r="O223" s="9"/>
      <c r="P223" s="9"/>
      <c r="Q223" s="9"/>
    </row>
    <row r="224" spans="1:17" ht="15.75" x14ac:dyDescent="0.25">
      <c r="A224" s="6" t="s">
        <v>326</v>
      </c>
      <c r="B224" s="6" t="s">
        <v>292</v>
      </c>
      <c r="C224" s="6" t="s">
        <v>283</v>
      </c>
      <c r="D224" s="7">
        <v>43814</v>
      </c>
      <c r="E224" s="7">
        <v>44195</v>
      </c>
      <c r="F224" s="8">
        <v>12000</v>
      </c>
      <c r="G224" s="7">
        <v>43770</v>
      </c>
      <c r="H224" s="7">
        <v>44134</v>
      </c>
      <c r="I224" s="6">
        <f t="shared" si="8"/>
        <v>12</v>
      </c>
      <c r="J224" s="8">
        <f t="shared" si="7"/>
        <v>1000</v>
      </c>
      <c r="M224" s="9"/>
      <c r="N224" s="9"/>
      <c r="O224" s="9"/>
      <c r="P224" s="9"/>
      <c r="Q224" s="9"/>
    </row>
    <row r="225" spans="1:17" ht="15.75" x14ac:dyDescent="0.25">
      <c r="A225" s="6" t="s">
        <v>326</v>
      </c>
      <c r="B225" s="6" t="s">
        <v>292</v>
      </c>
      <c r="C225" s="6" t="s">
        <v>283</v>
      </c>
      <c r="D225" s="7">
        <v>43923</v>
      </c>
      <c r="E225" s="7">
        <v>44560</v>
      </c>
      <c r="F225" s="8">
        <v>10900.77</v>
      </c>
      <c r="G225" s="7">
        <v>43770</v>
      </c>
      <c r="H225" s="7">
        <v>44134</v>
      </c>
      <c r="I225" s="6">
        <f t="shared" si="8"/>
        <v>12</v>
      </c>
      <c r="J225" s="8">
        <f t="shared" si="7"/>
        <v>908.39750000000004</v>
      </c>
      <c r="M225" s="9"/>
      <c r="N225" s="9"/>
      <c r="O225" s="9"/>
      <c r="P225" s="9"/>
      <c r="Q225" s="9"/>
    </row>
    <row r="226" spans="1:17" ht="15.75" x14ac:dyDescent="0.25">
      <c r="A226" s="6" t="s">
        <v>326</v>
      </c>
      <c r="B226" s="6" t="s">
        <v>292</v>
      </c>
      <c r="C226" s="6" t="s">
        <v>283</v>
      </c>
      <c r="D226" s="7">
        <v>44033</v>
      </c>
      <c r="E226" s="7">
        <v>44560</v>
      </c>
      <c r="F226" s="8">
        <v>10900.77</v>
      </c>
      <c r="G226" s="7">
        <v>43770</v>
      </c>
      <c r="H226" s="7">
        <v>44134</v>
      </c>
      <c r="I226" s="6">
        <f t="shared" si="8"/>
        <v>12</v>
      </c>
      <c r="J226" s="8">
        <f t="shared" si="7"/>
        <v>908.39750000000004</v>
      </c>
      <c r="M226" s="9"/>
      <c r="N226" s="9"/>
      <c r="O226" s="9"/>
      <c r="P226" s="9"/>
      <c r="Q226" s="9"/>
    </row>
    <row r="227" spans="1:17" ht="15.75" x14ac:dyDescent="0.25">
      <c r="A227" s="6" t="s">
        <v>327</v>
      </c>
      <c r="B227" s="6" t="s">
        <v>296</v>
      </c>
      <c r="C227" s="6" t="s">
        <v>283</v>
      </c>
      <c r="D227" s="7">
        <v>44261</v>
      </c>
      <c r="E227" s="7">
        <v>44401</v>
      </c>
      <c r="F227" s="8">
        <v>391.57</v>
      </c>
      <c r="G227" s="7">
        <v>44255</v>
      </c>
      <c r="H227" s="7">
        <v>44285</v>
      </c>
      <c r="I227" s="6">
        <f t="shared" si="8"/>
        <v>2</v>
      </c>
      <c r="J227" s="8">
        <f t="shared" si="7"/>
        <v>195.785</v>
      </c>
      <c r="M227" s="9"/>
      <c r="N227" s="9"/>
      <c r="O227" s="9"/>
      <c r="P227" s="9"/>
      <c r="Q227" s="9"/>
    </row>
    <row r="228" spans="1:17" ht="15.75" x14ac:dyDescent="0.25">
      <c r="A228" s="6" t="s">
        <v>327</v>
      </c>
      <c r="B228" s="6" t="s">
        <v>296</v>
      </c>
      <c r="C228" s="6" t="s">
        <v>283</v>
      </c>
      <c r="D228" s="7">
        <v>44309</v>
      </c>
      <c r="E228" s="7">
        <v>44401</v>
      </c>
      <c r="F228" s="8">
        <v>570.45000000000005</v>
      </c>
      <c r="G228" s="7">
        <v>44286</v>
      </c>
      <c r="H228" s="7">
        <v>44315</v>
      </c>
      <c r="I228" s="6">
        <f t="shared" si="8"/>
        <v>2</v>
      </c>
      <c r="J228" s="8">
        <f t="shared" si="7"/>
        <v>285.22500000000002</v>
      </c>
      <c r="M228" s="9"/>
      <c r="N228" s="9"/>
      <c r="O228" s="9"/>
      <c r="P228" s="9"/>
      <c r="Q228" s="9"/>
    </row>
    <row r="229" spans="1:17" ht="15.75" x14ac:dyDescent="0.25">
      <c r="A229" s="6" t="s">
        <v>327</v>
      </c>
      <c r="B229" s="6" t="s">
        <v>296</v>
      </c>
      <c r="C229" s="6" t="s">
        <v>283</v>
      </c>
      <c r="D229" s="7">
        <v>44319</v>
      </c>
      <c r="E229" s="7">
        <v>44381</v>
      </c>
      <c r="F229" s="8">
        <v>490.09</v>
      </c>
      <c r="G229" s="7">
        <v>44316</v>
      </c>
      <c r="H229" s="7">
        <v>44346</v>
      </c>
      <c r="I229" s="6">
        <f t="shared" si="8"/>
        <v>2</v>
      </c>
      <c r="J229" s="8">
        <f t="shared" si="7"/>
        <v>245.04499999999999</v>
      </c>
      <c r="M229" s="9"/>
      <c r="N229" s="9"/>
      <c r="O229" s="9"/>
      <c r="P229" s="9"/>
      <c r="Q229" s="9"/>
    </row>
    <row r="230" spans="1:17" ht="15.75" x14ac:dyDescent="0.25">
      <c r="A230" s="6" t="s">
        <v>327</v>
      </c>
      <c r="B230" s="6" t="s">
        <v>296</v>
      </c>
      <c r="C230" s="6" t="s">
        <v>283</v>
      </c>
      <c r="D230" s="7">
        <v>44389</v>
      </c>
      <c r="E230" s="7">
        <v>44501</v>
      </c>
      <c r="F230" s="8">
        <v>2213.94</v>
      </c>
      <c r="G230" s="7">
        <v>44377</v>
      </c>
      <c r="H230" s="7">
        <v>44438</v>
      </c>
      <c r="I230" s="6">
        <f t="shared" si="8"/>
        <v>3</v>
      </c>
      <c r="J230" s="8">
        <f t="shared" si="7"/>
        <v>737.98</v>
      </c>
      <c r="M230" s="9"/>
      <c r="N230" s="9"/>
      <c r="O230" s="9"/>
      <c r="P230" s="9"/>
      <c r="Q230" s="9"/>
    </row>
    <row r="231" spans="1:17" ht="15.75" x14ac:dyDescent="0.25">
      <c r="A231" s="6" t="s">
        <v>328</v>
      </c>
      <c r="B231" s="6" t="s">
        <v>288</v>
      </c>
      <c r="C231" s="6" t="s">
        <v>283</v>
      </c>
      <c r="D231" s="7">
        <v>43951</v>
      </c>
      <c r="E231" s="7">
        <v>44195</v>
      </c>
      <c r="F231" s="8">
        <v>80000</v>
      </c>
      <c r="G231" s="7">
        <v>43831</v>
      </c>
      <c r="H231" s="7">
        <v>44195</v>
      </c>
      <c r="I231" s="6">
        <f t="shared" si="8"/>
        <v>12</v>
      </c>
      <c r="J231" s="8">
        <f t="shared" si="7"/>
        <v>6666.666666666667</v>
      </c>
      <c r="M231" s="9"/>
      <c r="N231" s="9"/>
      <c r="O231" s="9"/>
      <c r="P231" s="9"/>
      <c r="Q231" s="9"/>
    </row>
    <row r="232" spans="1:17" ht="15.75" x14ac:dyDescent="0.25">
      <c r="A232" s="6" t="s">
        <v>328</v>
      </c>
      <c r="B232" s="6" t="s">
        <v>288</v>
      </c>
      <c r="C232" s="6" t="s">
        <v>283</v>
      </c>
      <c r="D232" s="7">
        <v>43921</v>
      </c>
      <c r="E232" s="7">
        <v>44195</v>
      </c>
      <c r="F232" s="8">
        <v>4850</v>
      </c>
      <c r="G232" s="7">
        <v>43862</v>
      </c>
      <c r="H232" s="7">
        <v>44195</v>
      </c>
      <c r="I232" s="6">
        <f t="shared" si="8"/>
        <v>11</v>
      </c>
      <c r="J232" s="8">
        <f t="shared" si="7"/>
        <v>440.90909090909093</v>
      </c>
      <c r="M232" s="9"/>
      <c r="N232" s="9"/>
      <c r="O232" s="9"/>
      <c r="P232" s="9"/>
      <c r="Q232" s="9"/>
    </row>
    <row r="233" spans="1:17" ht="15.75" x14ac:dyDescent="0.25">
      <c r="A233" s="6" t="s">
        <v>328</v>
      </c>
      <c r="B233" s="6" t="s">
        <v>288</v>
      </c>
      <c r="C233" s="6" t="s">
        <v>283</v>
      </c>
      <c r="D233" s="7">
        <v>43921</v>
      </c>
      <c r="E233" s="7">
        <v>44195</v>
      </c>
      <c r="F233" s="8">
        <v>4166</v>
      </c>
      <c r="G233" s="7">
        <v>43890</v>
      </c>
      <c r="H233" s="7">
        <v>44195</v>
      </c>
      <c r="I233" s="6">
        <f t="shared" si="8"/>
        <v>11</v>
      </c>
      <c r="J233" s="8">
        <f t="shared" si="7"/>
        <v>378.72727272727275</v>
      </c>
      <c r="M233" s="9"/>
      <c r="N233" s="9"/>
      <c r="O233" s="9"/>
      <c r="P233" s="9"/>
      <c r="Q233" s="9"/>
    </row>
    <row r="234" spans="1:17" ht="15.75" x14ac:dyDescent="0.25">
      <c r="A234" s="6" t="s">
        <v>328</v>
      </c>
      <c r="B234" s="6" t="s">
        <v>288</v>
      </c>
      <c r="C234" s="6" t="s">
        <v>283</v>
      </c>
      <c r="D234" s="7">
        <v>43921</v>
      </c>
      <c r="E234" s="7">
        <v>44195</v>
      </c>
      <c r="F234" s="8">
        <v>4166</v>
      </c>
      <c r="G234" s="7">
        <v>43890</v>
      </c>
      <c r="H234" s="7">
        <v>44195</v>
      </c>
      <c r="I234" s="6">
        <f t="shared" si="8"/>
        <v>11</v>
      </c>
      <c r="J234" s="8">
        <f t="shared" si="7"/>
        <v>378.72727272727275</v>
      </c>
      <c r="M234" s="9"/>
      <c r="N234" s="9"/>
      <c r="O234" s="9"/>
      <c r="P234" s="9"/>
      <c r="Q234" s="9"/>
    </row>
    <row r="235" spans="1:17" ht="15.75" x14ac:dyDescent="0.25">
      <c r="A235" s="6" t="s">
        <v>328</v>
      </c>
      <c r="B235" s="6" t="s">
        <v>288</v>
      </c>
      <c r="C235" s="6" t="s">
        <v>283</v>
      </c>
      <c r="D235" s="7">
        <v>44203</v>
      </c>
      <c r="E235" s="7">
        <v>44514</v>
      </c>
      <c r="F235" s="8">
        <v>95000</v>
      </c>
      <c r="G235" s="7">
        <v>44196</v>
      </c>
      <c r="H235" s="7">
        <v>44560</v>
      </c>
      <c r="I235" s="6">
        <f t="shared" si="8"/>
        <v>13</v>
      </c>
      <c r="J235" s="8">
        <f t="shared" si="7"/>
        <v>7307.6923076923076</v>
      </c>
      <c r="M235" s="9"/>
      <c r="N235" s="9"/>
      <c r="O235" s="9"/>
      <c r="P235" s="9"/>
      <c r="Q235" s="9"/>
    </row>
    <row r="236" spans="1:17" ht="15.75" x14ac:dyDescent="0.25">
      <c r="A236" s="6" t="s">
        <v>328</v>
      </c>
      <c r="B236" s="6" t="s">
        <v>288</v>
      </c>
      <c r="C236" s="6" t="s">
        <v>283</v>
      </c>
      <c r="D236" s="7">
        <v>44284</v>
      </c>
      <c r="E236" s="7">
        <v>44396</v>
      </c>
      <c r="F236" s="8">
        <v>76140</v>
      </c>
      <c r="G236" s="7">
        <v>44196</v>
      </c>
      <c r="H236" s="7">
        <v>44560</v>
      </c>
      <c r="I236" s="6">
        <f t="shared" si="8"/>
        <v>13</v>
      </c>
      <c r="J236" s="8">
        <f t="shared" si="7"/>
        <v>5856.9230769230771</v>
      </c>
      <c r="M236" s="9"/>
      <c r="N236" s="9"/>
      <c r="O236" s="9"/>
      <c r="P236" s="9"/>
      <c r="Q236" s="9"/>
    </row>
    <row r="237" spans="1:17" ht="15.75" x14ac:dyDescent="0.25">
      <c r="A237" s="6" t="s">
        <v>328</v>
      </c>
      <c r="B237" s="6" t="s">
        <v>288</v>
      </c>
      <c r="C237" s="6" t="s">
        <v>283</v>
      </c>
      <c r="D237" s="7">
        <v>44561</v>
      </c>
      <c r="E237" s="7">
        <v>44612</v>
      </c>
      <c r="F237" s="8">
        <v>95000</v>
      </c>
      <c r="G237" s="7">
        <v>44561</v>
      </c>
      <c r="H237" s="7">
        <v>44925</v>
      </c>
      <c r="I237" s="6">
        <f t="shared" si="8"/>
        <v>13</v>
      </c>
      <c r="J237" s="8">
        <f t="shared" si="7"/>
        <v>7307.6923076923076</v>
      </c>
      <c r="M237" s="9"/>
      <c r="N237" s="9"/>
      <c r="O237" s="9"/>
      <c r="P237" s="9"/>
      <c r="Q237" s="9"/>
    </row>
    <row r="238" spans="1:17" ht="15.75" x14ac:dyDescent="0.25">
      <c r="A238" s="6" t="s">
        <v>329</v>
      </c>
      <c r="B238" s="6" t="s">
        <v>296</v>
      </c>
      <c r="C238" s="6" t="s">
        <v>283</v>
      </c>
      <c r="D238" s="7">
        <v>44142</v>
      </c>
      <c r="E238" s="7">
        <v>44195</v>
      </c>
      <c r="F238" s="8">
        <v>39378.36</v>
      </c>
      <c r="G238" s="7">
        <v>43951</v>
      </c>
      <c r="H238" s="7">
        <v>44315</v>
      </c>
      <c r="I238" s="6">
        <f t="shared" si="8"/>
        <v>13</v>
      </c>
      <c r="J238" s="8">
        <f t="shared" si="7"/>
        <v>3029.1046153846155</v>
      </c>
      <c r="M238" s="9"/>
      <c r="N238" s="9"/>
      <c r="O238" s="9"/>
      <c r="P238" s="9"/>
      <c r="Q238" s="9"/>
    </row>
    <row r="239" spans="1:17" ht="15.75" x14ac:dyDescent="0.25">
      <c r="A239" s="6" t="s">
        <v>329</v>
      </c>
      <c r="B239" s="6" t="s">
        <v>296</v>
      </c>
      <c r="C239" s="6" t="s">
        <v>283</v>
      </c>
      <c r="D239" s="7">
        <v>44330</v>
      </c>
      <c r="E239" s="7">
        <v>44365</v>
      </c>
      <c r="F239" s="8">
        <v>40500.6</v>
      </c>
      <c r="G239" s="7">
        <v>44316</v>
      </c>
      <c r="H239" s="7">
        <v>44680</v>
      </c>
      <c r="I239" s="6">
        <f t="shared" si="8"/>
        <v>13</v>
      </c>
      <c r="J239" s="8">
        <f t="shared" si="7"/>
        <v>3115.4307692307693</v>
      </c>
      <c r="M239" s="9"/>
      <c r="N239" s="9"/>
      <c r="O239" s="9"/>
      <c r="P239" s="9"/>
      <c r="Q239" s="9"/>
    </row>
    <row r="240" spans="1:17" ht="15.75" x14ac:dyDescent="0.25">
      <c r="A240" s="6" t="s">
        <v>329</v>
      </c>
      <c r="B240" s="6" t="s">
        <v>296</v>
      </c>
      <c r="C240" s="6" t="s">
        <v>283</v>
      </c>
      <c r="D240" s="7">
        <v>44681</v>
      </c>
      <c r="E240" s="7">
        <v>44712</v>
      </c>
      <c r="F240" s="8">
        <v>39148.14</v>
      </c>
      <c r="G240" s="7">
        <v>44681</v>
      </c>
      <c r="H240" s="7">
        <v>45046</v>
      </c>
      <c r="I240" s="6">
        <f t="shared" si="8"/>
        <v>13</v>
      </c>
      <c r="J240" s="8">
        <f t="shared" si="7"/>
        <v>3011.3953846153845</v>
      </c>
      <c r="M240" s="9"/>
      <c r="N240" s="9"/>
      <c r="O240" s="9"/>
      <c r="P240" s="9"/>
      <c r="Q240" s="9"/>
    </row>
    <row r="241" spans="1:17" ht="15.75" x14ac:dyDescent="0.25">
      <c r="A241" s="6" t="s">
        <v>329</v>
      </c>
      <c r="B241" s="6" t="s">
        <v>296</v>
      </c>
      <c r="C241" s="6" t="s">
        <v>283</v>
      </c>
      <c r="D241" s="7">
        <v>45004</v>
      </c>
      <c r="E241" s="7">
        <v>45051</v>
      </c>
      <c r="F241" s="8">
        <v>34523.1</v>
      </c>
      <c r="G241" s="7">
        <v>45047</v>
      </c>
      <c r="H241" s="7">
        <v>45411</v>
      </c>
      <c r="I241" s="6">
        <f t="shared" si="8"/>
        <v>12</v>
      </c>
      <c r="J241" s="8">
        <f t="shared" si="7"/>
        <v>2876.9249999999997</v>
      </c>
      <c r="M241" s="9"/>
      <c r="N241" s="9"/>
      <c r="O241" s="9"/>
      <c r="P241" s="9"/>
      <c r="Q241" s="9"/>
    </row>
    <row r="242" spans="1:17" ht="15.75" x14ac:dyDescent="0.25">
      <c r="A242" s="6" t="s">
        <v>329</v>
      </c>
      <c r="B242" s="6" t="s">
        <v>292</v>
      </c>
      <c r="C242" s="6" t="s">
        <v>283</v>
      </c>
      <c r="D242" s="7">
        <v>45142</v>
      </c>
      <c r="E242" s="7">
        <v>45180</v>
      </c>
      <c r="F242" s="8">
        <v>2937.47</v>
      </c>
      <c r="G242" s="7">
        <v>45139</v>
      </c>
      <c r="H242" s="7">
        <v>45411</v>
      </c>
      <c r="I242" s="6">
        <f t="shared" si="8"/>
        <v>9</v>
      </c>
      <c r="J242" s="8">
        <f t="shared" si="7"/>
        <v>326.38555555555553</v>
      </c>
      <c r="M242" s="9"/>
      <c r="N242" s="9"/>
      <c r="O242" s="9"/>
      <c r="P242" s="9"/>
      <c r="Q242" s="9"/>
    </row>
    <row r="243" spans="1:17" ht="15.75" x14ac:dyDescent="0.25">
      <c r="A243" s="6" t="s">
        <v>330</v>
      </c>
      <c r="B243" s="6" t="s">
        <v>282</v>
      </c>
      <c r="C243" s="6" t="s">
        <v>283</v>
      </c>
      <c r="D243" s="7">
        <v>43770</v>
      </c>
      <c r="E243" s="7">
        <v>44195</v>
      </c>
      <c r="F243" s="8">
        <v>35700</v>
      </c>
      <c r="G243" s="7">
        <v>43770</v>
      </c>
      <c r="H243" s="7">
        <v>44134</v>
      </c>
      <c r="I243" s="6">
        <f t="shared" si="8"/>
        <v>12</v>
      </c>
      <c r="J243" s="8">
        <f t="shared" si="7"/>
        <v>2975</v>
      </c>
      <c r="M243" s="9"/>
      <c r="N243" s="9"/>
      <c r="O243" s="9"/>
      <c r="P243" s="9"/>
      <c r="Q243" s="9"/>
    </row>
    <row r="244" spans="1:17" ht="15.75" x14ac:dyDescent="0.25">
      <c r="A244" s="6" t="s">
        <v>331</v>
      </c>
      <c r="B244" s="6" t="s">
        <v>296</v>
      </c>
      <c r="C244" s="6" t="s">
        <v>283</v>
      </c>
      <c r="D244" s="7">
        <v>44988</v>
      </c>
      <c r="E244" s="7">
        <v>45033</v>
      </c>
      <c r="F244" s="8">
        <v>7500</v>
      </c>
      <c r="G244" s="7">
        <v>44986</v>
      </c>
      <c r="H244" s="7">
        <v>45077</v>
      </c>
      <c r="I244" s="6">
        <f t="shared" si="8"/>
        <v>3</v>
      </c>
      <c r="J244" s="8">
        <f t="shared" si="7"/>
        <v>2500</v>
      </c>
      <c r="M244" s="9"/>
      <c r="N244" s="9"/>
      <c r="O244" s="9"/>
      <c r="P244" s="9"/>
      <c r="Q244" s="9"/>
    </row>
    <row r="245" spans="1:17" ht="15.75" x14ac:dyDescent="0.25">
      <c r="A245" s="6" t="s">
        <v>331</v>
      </c>
      <c r="B245" s="6" t="s">
        <v>296</v>
      </c>
      <c r="C245" s="6" t="s">
        <v>283</v>
      </c>
      <c r="D245" s="7">
        <v>45085</v>
      </c>
      <c r="E245" s="7">
        <v>45103</v>
      </c>
      <c r="F245" s="8">
        <v>7500</v>
      </c>
      <c r="G245" s="7">
        <v>45078</v>
      </c>
      <c r="H245" s="7">
        <v>45169</v>
      </c>
      <c r="I245" s="6">
        <f t="shared" si="8"/>
        <v>3</v>
      </c>
      <c r="J245" s="8">
        <f t="shared" si="7"/>
        <v>2500</v>
      </c>
      <c r="M245" s="9"/>
      <c r="N245" s="9"/>
      <c r="O245" s="9"/>
      <c r="P245" s="9"/>
      <c r="Q245" s="9"/>
    </row>
    <row r="246" spans="1:17" ht="15.75" x14ac:dyDescent="0.25">
      <c r="A246" s="6" t="s">
        <v>331</v>
      </c>
      <c r="B246" s="6" t="s">
        <v>296</v>
      </c>
      <c r="C246" s="6" t="s">
        <v>283</v>
      </c>
      <c r="D246" s="7">
        <v>45177</v>
      </c>
      <c r="E246" s="7">
        <v>45291</v>
      </c>
      <c r="F246" s="8">
        <v>7500</v>
      </c>
      <c r="G246" s="7">
        <v>45170</v>
      </c>
      <c r="H246" s="7">
        <v>45260</v>
      </c>
      <c r="I246" s="6">
        <f t="shared" si="8"/>
        <v>3</v>
      </c>
      <c r="J246" s="8">
        <f t="shared" si="7"/>
        <v>2500</v>
      </c>
      <c r="M246" s="9"/>
      <c r="N246" s="9"/>
      <c r="O246" s="9"/>
      <c r="P246" s="9"/>
      <c r="Q246" s="9"/>
    </row>
    <row r="247" spans="1:17" ht="15.75" x14ac:dyDescent="0.25">
      <c r="A247" s="6" t="s">
        <v>331</v>
      </c>
      <c r="B247" s="6" t="s">
        <v>296</v>
      </c>
      <c r="C247" s="6" t="s">
        <v>283</v>
      </c>
      <c r="D247" s="7">
        <v>45268</v>
      </c>
      <c r="E247" s="7">
        <v>45291</v>
      </c>
      <c r="F247" s="8">
        <v>7500</v>
      </c>
      <c r="G247" s="7">
        <v>45261</v>
      </c>
      <c r="H247" s="7">
        <v>45350</v>
      </c>
      <c r="I247" s="6">
        <f t="shared" si="8"/>
        <v>3</v>
      </c>
      <c r="J247" s="8">
        <f t="shared" si="7"/>
        <v>2500</v>
      </c>
      <c r="M247" s="9"/>
      <c r="N247" s="9"/>
      <c r="O247" s="9"/>
      <c r="P247" s="9"/>
      <c r="Q247" s="9"/>
    </row>
    <row r="248" spans="1:17" ht="15.75" x14ac:dyDescent="0.25">
      <c r="A248" s="6" t="s">
        <v>331</v>
      </c>
      <c r="B248" s="6" t="s">
        <v>296</v>
      </c>
      <c r="C248" s="6" t="s">
        <v>283</v>
      </c>
      <c r="D248" s="7">
        <v>45351</v>
      </c>
      <c r="E248" s="11">
        <v>1095</v>
      </c>
      <c r="F248" s="8">
        <v>7500</v>
      </c>
      <c r="G248" s="7">
        <v>45351</v>
      </c>
      <c r="H248" s="7">
        <v>45442</v>
      </c>
      <c r="I248" s="6">
        <f t="shared" si="8"/>
        <v>4</v>
      </c>
      <c r="J248" s="8">
        <f t="shared" si="7"/>
        <v>1875</v>
      </c>
      <c r="M248" s="9"/>
      <c r="N248" s="9"/>
      <c r="O248" s="9"/>
      <c r="P248" s="9"/>
      <c r="Q248" s="9"/>
    </row>
    <row r="249" spans="1:17" ht="15.75" x14ac:dyDescent="0.25">
      <c r="A249" s="6" t="s">
        <v>331</v>
      </c>
      <c r="B249" s="6" t="s">
        <v>296</v>
      </c>
      <c r="C249" s="6" t="s">
        <v>283</v>
      </c>
      <c r="D249" s="7">
        <v>45443</v>
      </c>
      <c r="E249" s="7">
        <v>1095</v>
      </c>
      <c r="F249" s="8">
        <v>7500</v>
      </c>
      <c r="G249" s="7">
        <v>45443</v>
      </c>
      <c r="H249" s="7">
        <v>45534</v>
      </c>
      <c r="I249" s="6">
        <f t="shared" si="8"/>
        <v>4</v>
      </c>
      <c r="J249" s="8">
        <f t="shared" si="7"/>
        <v>1875</v>
      </c>
      <c r="M249" s="9"/>
      <c r="N249" s="9"/>
      <c r="O249" s="9"/>
      <c r="P249" s="9"/>
      <c r="Q249" s="9"/>
    </row>
    <row r="250" spans="1:17" ht="15.75" x14ac:dyDescent="0.25">
      <c r="A250" s="6" t="s">
        <v>331</v>
      </c>
      <c r="B250" s="6" t="s">
        <v>296</v>
      </c>
      <c r="C250" s="6" t="s">
        <v>283</v>
      </c>
      <c r="D250" s="7">
        <v>45535</v>
      </c>
      <c r="E250" s="7">
        <v>1095</v>
      </c>
      <c r="F250" s="8">
        <v>7500</v>
      </c>
      <c r="G250" s="7">
        <v>45535</v>
      </c>
      <c r="H250" s="7">
        <v>45625</v>
      </c>
      <c r="I250" s="6">
        <f t="shared" si="8"/>
        <v>4</v>
      </c>
      <c r="J250" s="8">
        <f t="shared" si="7"/>
        <v>1875</v>
      </c>
      <c r="M250" s="9"/>
      <c r="N250" s="9"/>
      <c r="O250" s="9"/>
      <c r="P250" s="9"/>
      <c r="Q250" s="9"/>
    </row>
    <row r="251" spans="1:17" ht="15.75" x14ac:dyDescent="0.25">
      <c r="A251" s="6" t="s">
        <v>332</v>
      </c>
      <c r="B251" s="6" t="s">
        <v>288</v>
      </c>
      <c r="C251" s="6" t="s">
        <v>283</v>
      </c>
      <c r="D251" s="7">
        <v>43739</v>
      </c>
      <c r="E251" s="7">
        <v>44195</v>
      </c>
      <c r="F251" s="8">
        <v>44000</v>
      </c>
      <c r="G251" s="7">
        <v>43647</v>
      </c>
      <c r="H251" s="7">
        <v>43981</v>
      </c>
      <c r="I251" s="6">
        <f t="shared" si="8"/>
        <v>11</v>
      </c>
      <c r="J251" s="8">
        <f t="shared" si="7"/>
        <v>4000</v>
      </c>
      <c r="M251" s="9"/>
      <c r="N251" s="9"/>
      <c r="O251" s="9"/>
      <c r="P251" s="9"/>
      <c r="Q251" s="9"/>
    </row>
    <row r="252" spans="1:17" ht="15.75" x14ac:dyDescent="0.25">
      <c r="A252" s="6" t="s">
        <v>332</v>
      </c>
      <c r="B252" s="6" t="s">
        <v>288</v>
      </c>
      <c r="C252" s="6" t="s">
        <v>283</v>
      </c>
      <c r="D252" s="7">
        <v>43982</v>
      </c>
      <c r="E252" s="7">
        <v>44195</v>
      </c>
      <c r="F252" s="8">
        <v>48000</v>
      </c>
      <c r="G252" s="7">
        <v>43982</v>
      </c>
      <c r="H252" s="7">
        <v>44346</v>
      </c>
      <c r="I252" s="6">
        <f t="shared" si="8"/>
        <v>13</v>
      </c>
      <c r="J252" s="8">
        <f t="shared" si="7"/>
        <v>3692.3076923076924</v>
      </c>
      <c r="M252" s="9"/>
      <c r="N252" s="9"/>
      <c r="O252" s="9"/>
      <c r="P252" s="9"/>
      <c r="Q252" s="9"/>
    </row>
    <row r="253" spans="1:17" ht="15.75" x14ac:dyDescent="0.25">
      <c r="A253" s="6" t="s">
        <v>332</v>
      </c>
      <c r="B253" s="6" t="s">
        <v>288</v>
      </c>
      <c r="C253" s="6" t="s">
        <v>283</v>
      </c>
      <c r="D253" s="7">
        <v>44417</v>
      </c>
      <c r="E253" s="7">
        <v>44442</v>
      </c>
      <c r="F253" s="8">
        <v>48000</v>
      </c>
      <c r="G253" s="7">
        <v>44347</v>
      </c>
      <c r="H253" s="7">
        <v>44711</v>
      </c>
      <c r="I253" s="6">
        <f t="shared" si="8"/>
        <v>13</v>
      </c>
      <c r="J253" s="8">
        <f t="shared" si="7"/>
        <v>3692.3076923076924</v>
      </c>
      <c r="M253" s="9"/>
      <c r="N253" s="9"/>
      <c r="O253" s="9"/>
      <c r="P253" s="9"/>
      <c r="Q253" s="9"/>
    </row>
    <row r="254" spans="1:17" ht="15.75" x14ac:dyDescent="0.25">
      <c r="A254" s="6" t="s">
        <v>333</v>
      </c>
      <c r="B254" s="6" t="s">
        <v>285</v>
      </c>
      <c r="C254" s="6" t="s">
        <v>283</v>
      </c>
      <c r="D254" s="7">
        <v>44513</v>
      </c>
      <c r="E254" s="7">
        <v>44598</v>
      </c>
      <c r="F254" s="8">
        <v>20000</v>
      </c>
      <c r="G254" s="7">
        <v>44500</v>
      </c>
      <c r="H254" s="7">
        <v>44864</v>
      </c>
      <c r="I254" s="6">
        <f t="shared" si="8"/>
        <v>13</v>
      </c>
      <c r="J254" s="8">
        <f t="shared" si="7"/>
        <v>1538.4615384615386</v>
      </c>
      <c r="M254" s="9"/>
      <c r="N254" s="9"/>
      <c r="O254" s="9"/>
      <c r="P254" s="9"/>
      <c r="Q254" s="9"/>
    </row>
    <row r="255" spans="1:17" ht="15.75" x14ac:dyDescent="0.25">
      <c r="A255" s="6" t="s">
        <v>333</v>
      </c>
      <c r="B255" s="6" t="s">
        <v>285</v>
      </c>
      <c r="C255" s="6" t="s">
        <v>283</v>
      </c>
      <c r="D255" s="7">
        <v>44869</v>
      </c>
      <c r="E255" s="7">
        <v>44911</v>
      </c>
      <c r="F255" s="8">
        <v>20000</v>
      </c>
      <c r="G255" s="7">
        <v>44865</v>
      </c>
      <c r="H255" s="7">
        <v>45230</v>
      </c>
      <c r="I255" s="6">
        <f t="shared" si="8"/>
        <v>13</v>
      </c>
      <c r="J255" s="8">
        <f t="shared" si="7"/>
        <v>1538.4615384615386</v>
      </c>
      <c r="M255" s="9"/>
      <c r="N255" s="9"/>
      <c r="O255" s="9"/>
      <c r="P255" s="9"/>
      <c r="Q255" s="9"/>
    </row>
    <row r="256" spans="1:17" ht="15.75" x14ac:dyDescent="0.25">
      <c r="A256" s="6" t="s">
        <v>333</v>
      </c>
      <c r="B256" s="6" t="s">
        <v>285</v>
      </c>
      <c r="C256" s="6" t="s">
        <v>283</v>
      </c>
      <c r="D256" s="7">
        <v>45231</v>
      </c>
      <c r="E256" s="7">
        <v>1095</v>
      </c>
      <c r="F256" s="8">
        <v>20000</v>
      </c>
      <c r="G256" s="7">
        <v>45231</v>
      </c>
      <c r="H256" s="7">
        <v>45595</v>
      </c>
      <c r="I256" s="6">
        <f t="shared" si="8"/>
        <v>12</v>
      </c>
      <c r="J256" s="8">
        <f t="shared" si="7"/>
        <v>1666.6666666666667</v>
      </c>
      <c r="M256" s="9"/>
      <c r="N256" s="9"/>
      <c r="O256" s="9"/>
      <c r="P256" s="9"/>
      <c r="Q256" s="9"/>
    </row>
    <row r="257" spans="1:17" ht="15.75" x14ac:dyDescent="0.25">
      <c r="A257" s="6" t="s">
        <v>333</v>
      </c>
      <c r="B257" s="6" t="s">
        <v>296</v>
      </c>
      <c r="C257" s="6" t="s">
        <v>283</v>
      </c>
      <c r="D257" s="7">
        <v>44804</v>
      </c>
      <c r="E257" s="7">
        <v>44858</v>
      </c>
      <c r="F257" s="8">
        <v>16000</v>
      </c>
      <c r="G257" s="7">
        <v>44742</v>
      </c>
      <c r="H257" s="7">
        <v>45107</v>
      </c>
      <c r="I257" s="6">
        <f t="shared" si="8"/>
        <v>13</v>
      </c>
      <c r="J257" s="8">
        <f t="shared" si="7"/>
        <v>1230.7692307692307</v>
      </c>
      <c r="M257" s="9"/>
      <c r="N257" s="9"/>
      <c r="O257" s="9"/>
      <c r="P257" s="9"/>
      <c r="Q257" s="9"/>
    </row>
    <row r="258" spans="1:17" ht="15.75" x14ac:dyDescent="0.25">
      <c r="A258" s="6" t="s">
        <v>333</v>
      </c>
      <c r="B258" s="6" t="s">
        <v>296</v>
      </c>
      <c r="C258" s="6" t="s">
        <v>283</v>
      </c>
      <c r="D258" s="7">
        <v>45108</v>
      </c>
      <c r="E258" s="7">
        <v>1095</v>
      </c>
      <c r="F258" s="8">
        <v>16000</v>
      </c>
      <c r="G258" s="7">
        <v>45108</v>
      </c>
      <c r="H258" s="7">
        <v>45472</v>
      </c>
      <c r="I258" s="6">
        <f t="shared" si="8"/>
        <v>12</v>
      </c>
      <c r="J258" s="8">
        <f t="shared" si="7"/>
        <v>1333.3333333333333</v>
      </c>
      <c r="M258" s="9"/>
      <c r="N258" s="9"/>
      <c r="O258" s="9"/>
      <c r="P258" s="9"/>
      <c r="Q258" s="9"/>
    </row>
    <row r="259" spans="1:17" ht="15.75" x14ac:dyDescent="0.25">
      <c r="A259" s="6" t="s">
        <v>334</v>
      </c>
      <c r="B259" s="6" t="s">
        <v>285</v>
      </c>
      <c r="C259" s="6" t="s">
        <v>283</v>
      </c>
      <c r="D259" s="7">
        <v>44931</v>
      </c>
      <c r="E259" s="7">
        <v>44974</v>
      </c>
      <c r="F259" s="8">
        <v>12479.85</v>
      </c>
      <c r="G259" s="7">
        <v>44895</v>
      </c>
      <c r="H259" s="7">
        <v>45260</v>
      </c>
      <c r="I259" s="6">
        <f t="shared" si="8"/>
        <v>13</v>
      </c>
      <c r="J259" s="8">
        <f t="shared" ref="J259:J322" si="9">F259/I259</f>
        <v>959.98846153846159</v>
      </c>
      <c r="M259" s="9"/>
      <c r="N259" s="9"/>
      <c r="O259" s="9"/>
      <c r="P259" s="9"/>
      <c r="Q259" s="9"/>
    </row>
    <row r="260" spans="1:17" ht="15.75" x14ac:dyDescent="0.25">
      <c r="A260" s="6" t="s">
        <v>334</v>
      </c>
      <c r="B260" s="6" t="s">
        <v>285</v>
      </c>
      <c r="C260" s="6" t="s">
        <v>283</v>
      </c>
      <c r="D260" s="7">
        <v>45231</v>
      </c>
      <c r="E260" s="7">
        <v>1095</v>
      </c>
      <c r="F260" s="8">
        <v>12625.56</v>
      </c>
      <c r="G260" s="7">
        <v>45261</v>
      </c>
      <c r="H260" s="7">
        <v>45625</v>
      </c>
      <c r="I260" s="6">
        <f t="shared" si="8"/>
        <v>12</v>
      </c>
      <c r="J260" s="8">
        <f t="shared" si="9"/>
        <v>1052.1299999999999</v>
      </c>
      <c r="M260" s="9"/>
      <c r="N260" s="9"/>
      <c r="O260" s="9"/>
      <c r="P260" s="9"/>
      <c r="Q260" s="9"/>
    </row>
    <row r="261" spans="1:17" ht="15.75" x14ac:dyDescent="0.25">
      <c r="A261" s="6" t="s">
        <v>335</v>
      </c>
      <c r="B261" s="6" t="s">
        <v>282</v>
      </c>
      <c r="C261" s="6" t="s">
        <v>283</v>
      </c>
      <c r="D261" s="7">
        <v>43935</v>
      </c>
      <c r="E261" s="7">
        <v>44195</v>
      </c>
      <c r="F261" s="8">
        <v>30000</v>
      </c>
      <c r="G261" s="7">
        <v>43921</v>
      </c>
      <c r="H261" s="7">
        <v>44285</v>
      </c>
      <c r="I261" s="6">
        <f t="shared" si="8"/>
        <v>13</v>
      </c>
      <c r="J261" s="8">
        <f t="shared" si="9"/>
        <v>2307.6923076923076</v>
      </c>
      <c r="M261" s="9"/>
      <c r="N261" s="9"/>
      <c r="O261" s="9"/>
      <c r="P261" s="9"/>
      <c r="Q261" s="9"/>
    </row>
    <row r="262" spans="1:17" ht="15.75" x14ac:dyDescent="0.25">
      <c r="A262" s="6" t="s">
        <v>336</v>
      </c>
      <c r="B262" s="6" t="s">
        <v>285</v>
      </c>
      <c r="C262" s="6" t="s">
        <v>283</v>
      </c>
      <c r="D262" s="7">
        <v>44410</v>
      </c>
      <c r="E262" s="7">
        <v>44485</v>
      </c>
      <c r="F262" s="8">
        <v>27961.29</v>
      </c>
      <c r="G262" s="7">
        <v>44347</v>
      </c>
      <c r="H262" s="7">
        <v>44711</v>
      </c>
      <c r="I262" s="6">
        <f t="shared" si="8"/>
        <v>13</v>
      </c>
      <c r="J262" s="8">
        <f t="shared" si="9"/>
        <v>2150.8684615384618</v>
      </c>
      <c r="M262" s="9"/>
      <c r="N262" s="9"/>
      <c r="O262" s="9"/>
      <c r="P262" s="9"/>
      <c r="Q262" s="9"/>
    </row>
    <row r="263" spans="1:17" ht="15.75" x14ac:dyDescent="0.25">
      <c r="A263" s="6" t="s">
        <v>336</v>
      </c>
      <c r="B263" s="6" t="s">
        <v>285</v>
      </c>
      <c r="C263" s="6" t="s">
        <v>283</v>
      </c>
      <c r="D263" s="7">
        <v>44721</v>
      </c>
      <c r="E263" s="7">
        <v>44777</v>
      </c>
      <c r="F263" s="8">
        <v>27262.13</v>
      </c>
      <c r="G263" s="7">
        <v>44712</v>
      </c>
      <c r="H263" s="7">
        <v>45077</v>
      </c>
      <c r="I263" s="6">
        <f t="shared" si="8"/>
        <v>13</v>
      </c>
      <c r="J263" s="8">
        <f t="shared" si="9"/>
        <v>2097.0869230769231</v>
      </c>
      <c r="M263" s="9"/>
      <c r="N263" s="9"/>
      <c r="O263" s="9"/>
      <c r="P263" s="9"/>
      <c r="Q263" s="9"/>
    </row>
    <row r="264" spans="1:17" ht="15.75" x14ac:dyDescent="0.25">
      <c r="A264" s="6" t="s">
        <v>336</v>
      </c>
      <c r="B264" s="6" t="s">
        <v>285</v>
      </c>
      <c r="C264" s="6" t="s">
        <v>283</v>
      </c>
      <c r="D264" s="7">
        <v>45073</v>
      </c>
      <c r="E264" s="7">
        <v>45191</v>
      </c>
      <c r="F264" s="8">
        <v>26362.89</v>
      </c>
      <c r="G264" s="7">
        <v>45078</v>
      </c>
      <c r="H264" s="7">
        <v>45442</v>
      </c>
      <c r="I264" s="6">
        <f t="shared" si="8"/>
        <v>12</v>
      </c>
      <c r="J264" s="8">
        <f t="shared" si="9"/>
        <v>2196.9074999999998</v>
      </c>
      <c r="M264" s="9"/>
      <c r="N264" s="9"/>
      <c r="O264" s="9"/>
      <c r="P264" s="9"/>
      <c r="Q264" s="9"/>
    </row>
    <row r="265" spans="1:17" ht="15.75" x14ac:dyDescent="0.25">
      <c r="A265" s="6" t="s">
        <v>337</v>
      </c>
      <c r="B265" s="6" t="s">
        <v>288</v>
      </c>
      <c r="C265" s="6" t="s">
        <v>283</v>
      </c>
      <c r="D265" s="7">
        <v>44525</v>
      </c>
      <c r="E265" s="7">
        <v>44585</v>
      </c>
      <c r="F265" s="8">
        <v>19249.650000000001</v>
      </c>
      <c r="G265" s="7">
        <v>44500</v>
      </c>
      <c r="H265" s="7">
        <v>44864</v>
      </c>
      <c r="I265" s="6">
        <f t="shared" si="8"/>
        <v>13</v>
      </c>
      <c r="J265" s="8">
        <f t="shared" si="9"/>
        <v>1480.7423076923078</v>
      </c>
      <c r="M265" s="9"/>
      <c r="N265" s="9"/>
      <c r="O265" s="9"/>
      <c r="P265" s="9"/>
      <c r="Q265" s="9"/>
    </row>
    <row r="266" spans="1:17" ht="15.75" x14ac:dyDescent="0.25">
      <c r="A266" s="6" t="s">
        <v>337</v>
      </c>
      <c r="B266" s="6" t="s">
        <v>288</v>
      </c>
      <c r="C266" s="6" t="s">
        <v>283</v>
      </c>
      <c r="D266" s="7">
        <v>44875</v>
      </c>
      <c r="E266" s="7">
        <v>44900</v>
      </c>
      <c r="F266" s="8">
        <v>19305.650000000001</v>
      </c>
      <c r="G266" s="7">
        <v>44865</v>
      </c>
      <c r="H266" s="7">
        <v>45230</v>
      </c>
      <c r="I266" s="6">
        <f t="shared" si="8"/>
        <v>13</v>
      </c>
      <c r="J266" s="8">
        <f t="shared" si="9"/>
        <v>1485.0500000000002</v>
      </c>
      <c r="M266" s="9"/>
      <c r="N266" s="9"/>
      <c r="O266" s="9"/>
      <c r="P266" s="9"/>
      <c r="Q266" s="9"/>
    </row>
    <row r="267" spans="1:17" ht="15.75" x14ac:dyDescent="0.25">
      <c r="A267" s="6" t="s">
        <v>338</v>
      </c>
      <c r="B267" s="6" t="s">
        <v>282</v>
      </c>
      <c r="C267" s="6" t="s">
        <v>283</v>
      </c>
      <c r="D267" s="7">
        <v>44462</v>
      </c>
      <c r="E267" s="7">
        <v>44477</v>
      </c>
      <c r="F267" s="8">
        <v>10000</v>
      </c>
      <c r="G267" s="7">
        <v>44439</v>
      </c>
      <c r="H267" s="7">
        <v>44560</v>
      </c>
      <c r="I267" s="6">
        <f t="shared" si="8"/>
        <v>5</v>
      </c>
      <c r="J267" s="8">
        <f t="shared" si="9"/>
        <v>2000</v>
      </c>
      <c r="M267" s="9"/>
      <c r="N267" s="9"/>
      <c r="O267" s="9"/>
      <c r="P267" s="9"/>
      <c r="Q267" s="9"/>
    </row>
    <row r="268" spans="1:17" ht="15.75" x14ac:dyDescent="0.25">
      <c r="A268" s="6" t="s">
        <v>339</v>
      </c>
      <c r="B268" s="6" t="s">
        <v>292</v>
      </c>
      <c r="C268" s="6" t="s">
        <v>283</v>
      </c>
      <c r="D268" s="7">
        <v>44036</v>
      </c>
      <c r="E268" s="7">
        <v>44195</v>
      </c>
      <c r="F268" s="8">
        <v>1000</v>
      </c>
      <c r="G268" s="7">
        <v>44012</v>
      </c>
      <c r="H268" s="7">
        <v>44042</v>
      </c>
      <c r="I268" s="6">
        <f t="shared" si="8"/>
        <v>2</v>
      </c>
      <c r="J268" s="8">
        <f t="shared" si="9"/>
        <v>500</v>
      </c>
      <c r="M268" s="9"/>
      <c r="N268" s="9"/>
      <c r="O268" s="9"/>
      <c r="P268" s="9"/>
      <c r="Q268" s="9"/>
    </row>
    <row r="269" spans="1:17" ht="15.75" x14ac:dyDescent="0.25">
      <c r="A269" s="6" t="s">
        <v>339</v>
      </c>
      <c r="B269" s="6" t="s">
        <v>292</v>
      </c>
      <c r="C269" s="6" t="s">
        <v>283</v>
      </c>
      <c r="D269" s="7">
        <v>43835</v>
      </c>
      <c r="E269" s="7">
        <v>44195</v>
      </c>
      <c r="F269" s="8">
        <v>46560</v>
      </c>
      <c r="G269" s="7">
        <v>43770</v>
      </c>
      <c r="H269" s="7">
        <v>44134</v>
      </c>
      <c r="I269" s="6">
        <f t="shared" si="8"/>
        <v>12</v>
      </c>
      <c r="J269" s="8">
        <f t="shared" si="9"/>
        <v>3880</v>
      </c>
      <c r="M269" s="9"/>
      <c r="N269" s="9"/>
      <c r="O269" s="9"/>
      <c r="P269" s="9"/>
      <c r="Q269" s="9"/>
    </row>
    <row r="270" spans="1:17" ht="15.75" x14ac:dyDescent="0.25">
      <c r="A270" s="6" t="s">
        <v>339</v>
      </c>
      <c r="B270" s="6" t="s">
        <v>292</v>
      </c>
      <c r="C270" s="6" t="s">
        <v>283</v>
      </c>
      <c r="D270" s="7">
        <v>44113</v>
      </c>
      <c r="E270" s="7">
        <v>44560</v>
      </c>
      <c r="F270" s="8">
        <v>2500</v>
      </c>
      <c r="G270" s="7">
        <v>44104</v>
      </c>
      <c r="H270" s="7">
        <v>44134</v>
      </c>
      <c r="I270" s="6">
        <f t="shared" si="8"/>
        <v>2</v>
      </c>
      <c r="J270" s="8">
        <f t="shared" si="9"/>
        <v>1250</v>
      </c>
      <c r="M270" s="9"/>
      <c r="N270" s="9"/>
      <c r="O270" s="9"/>
      <c r="P270" s="9"/>
      <c r="Q270" s="9"/>
    </row>
    <row r="271" spans="1:17" ht="15.75" x14ac:dyDescent="0.25">
      <c r="A271" s="6" t="s">
        <v>339</v>
      </c>
      <c r="B271" s="6" t="s">
        <v>292</v>
      </c>
      <c r="C271" s="6" t="s">
        <v>283</v>
      </c>
      <c r="D271" s="7">
        <v>44133</v>
      </c>
      <c r="E271" s="7">
        <v>44560</v>
      </c>
      <c r="F271" s="8">
        <v>48888</v>
      </c>
      <c r="G271" s="7">
        <v>44135</v>
      </c>
      <c r="H271" s="7">
        <v>44499</v>
      </c>
      <c r="I271" s="6">
        <f t="shared" si="8"/>
        <v>13</v>
      </c>
      <c r="J271" s="8">
        <f t="shared" si="9"/>
        <v>3760.6153846153848</v>
      </c>
      <c r="M271" s="9"/>
      <c r="N271" s="9"/>
      <c r="O271" s="9"/>
      <c r="P271" s="9"/>
      <c r="Q271" s="9"/>
    </row>
    <row r="272" spans="1:17" ht="15.75" x14ac:dyDescent="0.25">
      <c r="A272" s="6" t="s">
        <v>339</v>
      </c>
      <c r="B272" s="6" t="s">
        <v>292</v>
      </c>
      <c r="C272" s="6" t="s">
        <v>283</v>
      </c>
      <c r="D272" s="7">
        <v>44533</v>
      </c>
      <c r="E272" s="7">
        <v>44618</v>
      </c>
      <c r="F272" s="8">
        <v>47724</v>
      </c>
      <c r="G272" s="7">
        <v>44500</v>
      </c>
      <c r="H272" s="7">
        <v>44864</v>
      </c>
      <c r="I272" s="6">
        <f t="shared" si="8"/>
        <v>13</v>
      </c>
      <c r="J272" s="8">
        <f t="shared" si="9"/>
        <v>3671.0769230769229</v>
      </c>
      <c r="M272" s="9"/>
      <c r="N272" s="9"/>
      <c r="O272" s="9"/>
      <c r="P272" s="9"/>
      <c r="Q272" s="9"/>
    </row>
    <row r="273" spans="1:17" ht="15.75" x14ac:dyDescent="0.25">
      <c r="A273" s="6" t="s">
        <v>339</v>
      </c>
      <c r="B273" s="6" t="s">
        <v>292</v>
      </c>
      <c r="C273" s="6" t="s">
        <v>283</v>
      </c>
      <c r="D273" s="7">
        <v>44858</v>
      </c>
      <c r="E273" s="7">
        <v>44886</v>
      </c>
      <c r="F273" s="8">
        <v>47724</v>
      </c>
      <c r="G273" s="7">
        <v>44865</v>
      </c>
      <c r="H273" s="7">
        <v>45230</v>
      </c>
      <c r="I273" s="6">
        <f t="shared" si="8"/>
        <v>13</v>
      </c>
      <c r="J273" s="8">
        <f t="shared" si="9"/>
        <v>3671.0769230769229</v>
      </c>
      <c r="M273" s="9"/>
      <c r="N273" s="9"/>
      <c r="O273" s="9"/>
      <c r="P273" s="9"/>
      <c r="Q273" s="9"/>
    </row>
    <row r="274" spans="1:17" ht="15.75" x14ac:dyDescent="0.25">
      <c r="A274" s="6" t="s">
        <v>339</v>
      </c>
      <c r="B274" s="6" t="s">
        <v>292</v>
      </c>
      <c r="C274" s="6" t="s">
        <v>283</v>
      </c>
      <c r="D274" s="7">
        <v>45230</v>
      </c>
      <c r="E274" s="7">
        <v>45277</v>
      </c>
      <c r="F274" s="8">
        <v>50110</v>
      </c>
      <c r="G274" s="7">
        <v>45231</v>
      </c>
      <c r="H274" s="7">
        <v>45595</v>
      </c>
      <c r="I274" s="6">
        <f t="shared" si="8"/>
        <v>12</v>
      </c>
      <c r="J274" s="8">
        <f t="shared" si="9"/>
        <v>4175.833333333333</v>
      </c>
      <c r="M274" s="9"/>
      <c r="N274" s="9"/>
      <c r="O274" s="9"/>
      <c r="P274" s="9"/>
      <c r="Q274" s="9"/>
    </row>
    <row r="275" spans="1:17" ht="15.75" x14ac:dyDescent="0.25">
      <c r="A275" s="6" t="s">
        <v>339</v>
      </c>
      <c r="B275" s="6" t="s">
        <v>292</v>
      </c>
      <c r="C275" s="6" t="s">
        <v>283</v>
      </c>
      <c r="D275" s="7">
        <v>45595</v>
      </c>
      <c r="E275" s="7">
        <v>1095</v>
      </c>
      <c r="F275" s="8">
        <v>51613</v>
      </c>
      <c r="G275" s="7">
        <v>45596</v>
      </c>
      <c r="H275" s="7">
        <v>45960</v>
      </c>
      <c r="I275" s="6">
        <f t="shared" si="8"/>
        <v>13</v>
      </c>
      <c r="J275" s="8">
        <f t="shared" si="9"/>
        <v>3970.2307692307691</v>
      </c>
      <c r="M275" s="9"/>
      <c r="N275" s="9"/>
      <c r="O275" s="9"/>
      <c r="P275" s="9"/>
      <c r="Q275" s="9"/>
    </row>
    <row r="276" spans="1:17" ht="15.75" x14ac:dyDescent="0.25">
      <c r="A276" s="6" t="s">
        <v>340</v>
      </c>
      <c r="B276" s="6" t="s">
        <v>288</v>
      </c>
      <c r="C276" s="6" t="s">
        <v>283</v>
      </c>
      <c r="D276" s="7">
        <v>44493</v>
      </c>
      <c r="E276" s="7">
        <v>44535</v>
      </c>
      <c r="F276" s="8">
        <v>10000</v>
      </c>
      <c r="G276" s="7">
        <v>44500</v>
      </c>
      <c r="H276" s="7">
        <v>44925</v>
      </c>
      <c r="I276" s="6">
        <f t="shared" si="8"/>
        <v>15</v>
      </c>
      <c r="J276" s="8">
        <f t="shared" si="9"/>
        <v>666.66666666666663</v>
      </c>
      <c r="M276" s="9"/>
      <c r="N276" s="9"/>
      <c r="O276" s="9"/>
      <c r="P276" s="9"/>
      <c r="Q276" s="9"/>
    </row>
    <row r="277" spans="1:17" ht="15.75" x14ac:dyDescent="0.25">
      <c r="A277" s="6" t="s">
        <v>340</v>
      </c>
      <c r="B277" s="6" t="s">
        <v>288</v>
      </c>
      <c r="C277" s="6" t="s">
        <v>283</v>
      </c>
      <c r="D277" s="7">
        <v>44590</v>
      </c>
      <c r="E277" s="7">
        <v>44619</v>
      </c>
      <c r="F277" s="8">
        <v>99000</v>
      </c>
      <c r="G277" s="7">
        <v>44926</v>
      </c>
      <c r="H277" s="7">
        <v>45291</v>
      </c>
      <c r="I277" s="6">
        <f t="shared" ref="I277:I340" si="10">IF((YEAR(H277)-YEAR(G277))=1, ((MONTH(H277)-MONTH(G277))+1)+12, (IF((YEAR(H277)-YEAR(G277))=2, ((MONTH(H277)-MONTH(G277))+1)+24, (IF((YEAR(H277)-YEAR(G277))=3, ((MONTH(H277)-MONTH(G277))+1)+36, (MONTH(H277)-MONTH(G277))+1)))))</f>
        <v>13</v>
      </c>
      <c r="J277" s="8">
        <f t="shared" si="9"/>
        <v>7615.3846153846152</v>
      </c>
      <c r="M277" s="9"/>
      <c r="N277" s="9"/>
      <c r="O277" s="9"/>
      <c r="P277" s="9"/>
      <c r="Q277" s="9"/>
    </row>
    <row r="278" spans="1:17" ht="15.75" x14ac:dyDescent="0.25">
      <c r="A278" s="6" t="s">
        <v>340</v>
      </c>
      <c r="B278" s="6" t="s">
        <v>296</v>
      </c>
      <c r="C278" s="6" t="s">
        <v>283</v>
      </c>
      <c r="D278" s="7">
        <v>44545</v>
      </c>
      <c r="E278" s="7">
        <v>44590</v>
      </c>
      <c r="F278" s="8">
        <v>98985</v>
      </c>
      <c r="G278" s="7">
        <v>44500</v>
      </c>
      <c r="H278" s="7">
        <v>44925</v>
      </c>
      <c r="I278" s="6">
        <f t="shared" si="10"/>
        <v>15</v>
      </c>
      <c r="J278" s="8">
        <f t="shared" si="9"/>
        <v>6599</v>
      </c>
      <c r="M278" s="9"/>
      <c r="N278" s="9"/>
      <c r="O278" s="9"/>
      <c r="P278" s="9"/>
      <c r="Q278" s="9"/>
    </row>
    <row r="279" spans="1:17" ht="15.75" x14ac:dyDescent="0.25">
      <c r="A279" s="6" t="s">
        <v>340</v>
      </c>
      <c r="B279" s="6" t="s">
        <v>296</v>
      </c>
      <c r="C279" s="6" t="s">
        <v>283</v>
      </c>
      <c r="D279" s="7">
        <v>44590</v>
      </c>
      <c r="E279" s="7">
        <v>44619</v>
      </c>
      <c r="F279" s="8">
        <v>50000</v>
      </c>
      <c r="G279" s="7">
        <v>44926</v>
      </c>
      <c r="H279" s="7">
        <v>45291</v>
      </c>
      <c r="I279" s="6">
        <f t="shared" si="10"/>
        <v>13</v>
      </c>
      <c r="J279" s="8">
        <f t="shared" si="9"/>
        <v>3846.1538461538462</v>
      </c>
      <c r="M279" s="9"/>
      <c r="N279" s="9"/>
      <c r="O279" s="9"/>
      <c r="P279" s="9"/>
      <c r="Q279" s="9"/>
    </row>
    <row r="280" spans="1:17" ht="15.75" x14ac:dyDescent="0.25">
      <c r="A280" s="6" t="s">
        <v>340</v>
      </c>
      <c r="B280" s="6" t="s">
        <v>296</v>
      </c>
      <c r="C280" s="6" t="s">
        <v>283</v>
      </c>
      <c r="D280" s="7">
        <v>44995</v>
      </c>
      <c r="E280" s="7">
        <v>45032</v>
      </c>
      <c r="F280" s="8">
        <v>27000</v>
      </c>
      <c r="G280" s="7">
        <v>45292</v>
      </c>
      <c r="H280" s="7">
        <v>45656</v>
      </c>
      <c r="I280" s="6">
        <f t="shared" si="10"/>
        <v>12</v>
      </c>
      <c r="J280" s="8">
        <f t="shared" si="9"/>
        <v>2250</v>
      </c>
      <c r="M280" s="9"/>
      <c r="N280" s="9"/>
      <c r="O280" s="9"/>
      <c r="P280" s="9"/>
      <c r="Q280" s="9"/>
    </row>
    <row r="281" spans="1:17" ht="15.75" x14ac:dyDescent="0.25">
      <c r="A281" s="6" t="s">
        <v>341</v>
      </c>
      <c r="B281" s="6" t="s">
        <v>288</v>
      </c>
      <c r="C281" s="6" t="s">
        <v>283</v>
      </c>
      <c r="D281" s="7">
        <v>43556</v>
      </c>
      <c r="E281" s="7">
        <v>43830</v>
      </c>
      <c r="F281" s="8">
        <v>12000</v>
      </c>
      <c r="G281" s="7">
        <v>43556</v>
      </c>
      <c r="H281" s="7">
        <v>43920</v>
      </c>
      <c r="I281" s="6">
        <f t="shared" si="10"/>
        <v>12</v>
      </c>
      <c r="J281" s="8">
        <f t="shared" si="9"/>
        <v>1000</v>
      </c>
      <c r="M281" s="9"/>
      <c r="N281" s="9"/>
      <c r="O281" s="9"/>
      <c r="P281" s="9"/>
      <c r="Q281" s="9"/>
    </row>
    <row r="282" spans="1:17" ht="15.75" x14ac:dyDescent="0.25">
      <c r="A282" s="6" t="s">
        <v>341</v>
      </c>
      <c r="B282" s="6" t="s">
        <v>288</v>
      </c>
      <c r="C282" s="6" t="s">
        <v>283</v>
      </c>
      <c r="D282" s="7">
        <v>43935</v>
      </c>
      <c r="E282" s="7">
        <v>44195</v>
      </c>
      <c r="F282" s="8">
        <v>1000</v>
      </c>
      <c r="G282" s="7">
        <v>43921</v>
      </c>
      <c r="H282" s="7">
        <v>43950</v>
      </c>
      <c r="I282" s="6">
        <f t="shared" si="10"/>
        <v>2</v>
      </c>
      <c r="J282" s="8">
        <f t="shared" si="9"/>
        <v>500</v>
      </c>
      <c r="M282" s="9"/>
      <c r="N282" s="9"/>
      <c r="O282" s="9"/>
      <c r="P282" s="9"/>
      <c r="Q282" s="9"/>
    </row>
    <row r="283" spans="1:17" ht="15.75" x14ac:dyDescent="0.25">
      <c r="A283" s="6" t="s">
        <v>341</v>
      </c>
      <c r="B283" s="6" t="s">
        <v>288</v>
      </c>
      <c r="C283" s="6" t="s">
        <v>283</v>
      </c>
      <c r="D283" s="7">
        <v>44060</v>
      </c>
      <c r="E283" s="7">
        <v>44195</v>
      </c>
      <c r="F283" s="8">
        <v>8000</v>
      </c>
      <c r="G283" s="7">
        <v>44043</v>
      </c>
      <c r="H283" s="7">
        <v>44103</v>
      </c>
      <c r="I283" s="6">
        <f t="shared" si="10"/>
        <v>3</v>
      </c>
      <c r="J283" s="8">
        <f t="shared" si="9"/>
        <v>2666.6666666666665</v>
      </c>
      <c r="M283" s="9"/>
      <c r="N283" s="9"/>
      <c r="O283" s="9"/>
      <c r="P283" s="9"/>
      <c r="Q283" s="9"/>
    </row>
    <row r="284" spans="1:17" ht="15.75" x14ac:dyDescent="0.25">
      <c r="A284" s="6" t="s">
        <v>341</v>
      </c>
      <c r="B284" s="6" t="s">
        <v>288</v>
      </c>
      <c r="C284" s="6" t="s">
        <v>283</v>
      </c>
      <c r="D284" s="7">
        <v>43973</v>
      </c>
      <c r="E284" s="7">
        <v>44195</v>
      </c>
      <c r="F284" s="8">
        <v>13200</v>
      </c>
      <c r="G284" s="7">
        <v>43951</v>
      </c>
      <c r="H284" s="7">
        <v>44315</v>
      </c>
      <c r="I284" s="6">
        <f t="shared" si="10"/>
        <v>13</v>
      </c>
      <c r="J284" s="8">
        <f t="shared" si="9"/>
        <v>1015.3846153846154</v>
      </c>
      <c r="M284" s="9"/>
      <c r="N284" s="9"/>
      <c r="O284" s="9"/>
      <c r="P284" s="9"/>
      <c r="Q284" s="9"/>
    </row>
    <row r="285" spans="1:17" ht="15.75" x14ac:dyDescent="0.25">
      <c r="A285" s="6" t="s">
        <v>341</v>
      </c>
      <c r="B285" s="6" t="s">
        <v>288</v>
      </c>
      <c r="C285" s="6" t="s">
        <v>283</v>
      </c>
      <c r="D285" s="7">
        <v>44422</v>
      </c>
      <c r="E285" s="7">
        <v>44473</v>
      </c>
      <c r="F285" s="8">
        <v>13200</v>
      </c>
      <c r="G285" s="7">
        <v>44316</v>
      </c>
      <c r="H285" s="7">
        <v>44680</v>
      </c>
      <c r="I285" s="6">
        <f t="shared" si="10"/>
        <v>13</v>
      </c>
      <c r="J285" s="8">
        <f t="shared" si="9"/>
        <v>1015.3846153846154</v>
      </c>
      <c r="M285" s="9"/>
      <c r="N285" s="9"/>
      <c r="O285" s="9"/>
      <c r="P285" s="9"/>
      <c r="Q285" s="9"/>
    </row>
    <row r="286" spans="1:17" ht="15.75" x14ac:dyDescent="0.25">
      <c r="A286" s="6" t="s">
        <v>342</v>
      </c>
      <c r="B286" s="6" t="s">
        <v>282</v>
      </c>
      <c r="C286" s="6" t="s">
        <v>283</v>
      </c>
      <c r="D286" s="7">
        <v>44424</v>
      </c>
      <c r="E286" s="7">
        <v>44499</v>
      </c>
      <c r="F286" s="8">
        <v>15296.17</v>
      </c>
      <c r="G286" s="7">
        <v>44408</v>
      </c>
      <c r="H286" s="7">
        <v>44772</v>
      </c>
      <c r="I286" s="6">
        <f t="shared" si="10"/>
        <v>13</v>
      </c>
      <c r="J286" s="8">
        <f t="shared" si="9"/>
        <v>1176.6284615384616</v>
      </c>
      <c r="M286" s="9"/>
      <c r="N286" s="9"/>
      <c r="O286" s="9"/>
      <c r="P286" s="9"/>
      <c r="Q286" s="9"/>
    </row>
    <row r="287" spans="1:17" ht="15.75" x14ac:dyDescent="0.25">
      <c r="A287" s="6" t="s">
        <v>343</v>
      </c>
      <c r="B287" s="6" t="s">
        <v>288</v>
      </c>
      <c r="C287" s="6" t="s">
        <v>283</v>
      </c>
      <c r="D287" s="7">
        <v>44168</v>
      </c>
      <c r="E287" s="7">
        <v>44195</v>
      </c>
      <c r="F287" s="8">
        <v>6837.35</v>
      </c>
      <c r="G287" s="7">
        <v>44043</v>
      </c>
      <c r="H287" s="7">
        <v>44134</v>
      </c>
      <c r="I287" s="6">
        <f t="shared" si="10"/>
        <v>4</v>
      </c>
      <c r="J287" s="8">
        <f t="shared" si="9"/>
        <v>1709.3375000000001</v>
      </c>
      <c r="M287" s="9"/>
      <c r="N287" s="9"/>
      <c r="O287" s="9"/>
      <c r="P287" s="9"/>
      <c r="Q287" s="9"/>
    </row>
    <row r="288" spans="1:17" ht="15.75" x14ac:dyDescent="0.25">
      <c r="A288" s="6" t="s">
        <v>344</v>
      </c>
      <c r="B288" s="6" t="s">
        <v>296</v>
      </c>
      <c r="C288" s="6" t="s">
        <v>283</v>
      </c>
      <c r="D288" s="7">
        <v>44193</v>
      </c>
      <c r="E288" s="7">
        <v>44560</v>
      </c>
      <c r="F288" s="8">
        <v>10811.98</v>
      </c>
      <c r="G288" s="7">
        <v>44165</v>
      </c>
      <c r="H288" s="7">
        <v>44529</v>
      </c>
      <c r="I288" s="6">
        <f t="shared" si="10"/>
        <v>13</v>
      </c>
      <c r="J288" s="8">
        <f t="shared" si="9"/>
        <v>831.69076923076921</v>
      </c>
      <c r="M288" s="9"/>
      <c r="N288" s="9"/>
      <c r="O288" s="9"/>
      <c r="P288" s="9"/>
      <c r="Q288" s="9"/>
    </row>
    <row r="289" spans="1:17" ht="15.75" x14ac:dyDescent="0.25">
      <c r="A289" s="6" t="s">
        <v>344</v>
      </c>
      <c r="B289" s="6" t="s">
        <v>296</v>
      </c>
      <c r="C289" s="6" t="s">
        <v>283</v>
      </c>
      <c r="D289" s="7">
        <v>44533</v>
      </c>
      <c r="E289" s="7">
        <v>44542</v>
      </c>
      <c r="F289" s="8">
        <v>6757.49</v>
      </c>
      <c r="G289" s="7">
        <v>44530</v>
      </c>
      <c r="H289" s="7">
        <v>44894</v>
      </c>
      <c r="I289" s="6">
        <f t="shared" si="10"/>
        <v>13</v>
      </c>
      <c r="J289" s="8">
        <f t="shared" si="9"/>
        <v>519.80692307692311</v>
      </c>
      <c r="M289" s="9"/>
      <c r="N289" s="9"/>
      <c r="O289" s="9"/>
      <c r="P289" s="9"/>
      <c r="Q289" s="9"/>
    </row>
    <row r="290" spans="1:17" ht="15.75" x14ac:dyDescent="0.25">
      <c r="A290" s="6" t="s">
        <v>345</v>
      </c>
      <c r="B290" s="6" t="s">
        <v>296</v>
      </c>
      <c r="C290" s="6" t="s">
        <v>283</v>
      </c>
      <c r="D290" s="7">
        <v>44178</v>
      </c>
      <c r="E290" s="7">
        <v>44560</v>
      </c>
      <c r="F290" s="8">
        <v>27600</v>
      </c>
      <c r="G290" s="7">
        <v>44196</v>
      </c>
      <c r="H290" s="7">
        <v>44560</v>
      </c>
      <c r="I290" s="6">
        <f t="shared" si="10"/>
        <v>13</v>
      </c>
      <c r="J290" s="8">
        <f t="shared" si="9"/>
        <v>2123.0769230769229</v>
      </c>
      <c r="M290" s="9"/>
      <c r="N290" s="9"/>
      <c r="O290" s="9"/>
      <c r="P290" s="9"/>
      <c r="Q290" s="9"/>
    </row>
    <row r="291" spans="1:17" ht="15.75" x14ac:dyDescent="0.25">
      <c r="A291" s="6" t="s">
        <v>345</v>
      </c>
      <c r="B291" s="6" t="s">
        <v>296</v>
      </c>
      <c r="C291" s="6" t="s">
        <v>283</v>
      </c>
      <c r="D291" s="7">
        <v>44543</v>
      </c>
      <c r="E291" s="7">
        <v>44584</v>
      </c>
      <c r="F291" s="8">
        <v>27600</v>
      </c>
      <c r="G291" s="7">
        <v>44561</v>
      </c>
      <c r="H291" s="7">
        <v>44925</v>
      </c>
      <c r="I291" s="6">
        <f t="shared" si="10"/>
        <v>13</v>
      </c>
      <c r="J291" s="8">
        <f t="shared" si="9"/>
        <v>2123.0769230769229</v>
      </c>
      <c r="M291" s="9"/>
      <c r="N291" s="9"/>
      <c r="O291" s="9"/>
      <c r="P291" s="9"/>
      <c r="Q291" s="9"/>
    </row>
    <row r="292" spans="1:17" ht="15.75" x14ac:dyDescent="0.25">
      <c r="A292" s="6" t="s">
        <v>345</v>
      </c>
      <c r="B292" s="6" t="s">
        <v>296</v>
      </c>
      <c r="C292" s="6" t="s">
        <v>283</v>
      </c>
      <c r="D292" s="7">
        <v>44926</v>
      </c>
      <c r="E292" s="7">
        <v>44946</v>
      </c>
      <c r="F292" s="8">
        <v>27600</v>
      </c>
      <c r="G292" s="7">
        <v>44926</v>
      </c>
      <c r="H292" s="7">
        <v>45291</v>
      </c>
      <c r="I292" s="6">
        <f t="shared" si="10"/>
        <v>13</v>
      </c>
      <c r="J292" s="8">
        <f t="shared" si="9"/>
        <v>2123.0769230769229</v>
      </c>
      <c r="M292" s="9"/>
      <c r="N292" s="9"/>
      <c r="O292" s="9"/>
      <c r="P292" s="9"/>
      <c r="Q292" s="9"/>
    </row>
    <row r="293" spans="1:17" ht="15.75" x14ac:dyDescent="0.25">
      <c r="A293" s="6" t="s">
        <v>346</v>
      </c>
      <c r="B293" s="6" t="s">
        <v>285</v>
      </c>
      <c r="C293" s="6" t="s">
        <v>283</v>
      </c>
      <c r="D293" s="7">
        <v>44406</v>
      </c>
      <c r="E293" s="7">
        <v>44455</v>
      </c>
      <c r="F293" s="8">
        <v>9000</v>
      </c>
      <c r="G293" s="7">
        <v>44377</v>
      </c>
      <c r="H293" s="7">
        <v>44650</v>
      </c>
      <c r="I293" s="6">
        <f t="shared" si="10"/>
        <v>10</v>
      </c>
      <c r="J293" s="8">
        <f t="shared" si="9"/>
        <v>900</v>
      </c>
      <c r="M293" s="9"/>
      <c r="N293" s="9"/>
      <c r="O293" s="9"/>
      <c r="P293" s="9"/>
      <c r="Q293" s="9"/>
    </row>
    <row r="294" spans="1:17" ht="15.75" x14ac:dyDescent="0.25">
      <c r="A294" s="6" t="s">
        <v>346</v>
      </c>
      <c r="B294" s="6" t="s">
        <v>285</v>
      </c>
      <c r="C294" s="6" t="s">
        <v>283</v>
      </c>
      <c r="D294" s="7">
        <v>44933</v>
      </c>
      <c r="E294" s="7">
        <v>44974</v>
      </c>
      <c r="F294" s="8">
        <v>1500</v>
      </c>
      <c r="G294" s="7">
        <v>44926</v>
      </c>
      <c r="H294" s="7">
        <v>45016</v>
      </c>
      <c r="I294" s="6">
        <f t="shared" si="10"/>
        <v>4</v>
      </c>
      <c r="J294" s="8">
        <f t="shared" si="9"/>
        <v>375</v>
      </c>
      <c r="M294" s="9"/>
      <c r="N294" s="9"/>
      <c r="O294" s="9"/>
      <c r="P294" s="9"/>
      <c r="Q294" s="9"/>
    </row>
    <row r="295" spans="1:17" ht="15.75" x14ac:dyDescent="0.25">
      <c r="A295" s="6" t="s">
        <v>346</v>
      </c>
      <c r="B295" s="6" t="s">
        <v>285</v>
      </c>
      <c r="C295" s="6" t="s">
        <v>283</v>
      </c>
      <c r="D295" s="7">
        <v>45108</v>
      </c>
      <c r="E295" s="7">
        <v>45180</v>
      </c>
      <c r="F295" s="8">
        <v>10237.5</v>
      </c>
      <c r="G295" s="7">
        <v>45108</v>
      </c>
      <c r="H295" s="7">
        <v>45199</v>
      </c>
      <c r="I295" s="6">
        <f t="shared" si="10"/>
        <v>3</v>
      </c>
      <c r="J295" s="8">
        <f t="shared" si="9"/>
        <v>3412.5</v>
      </c>
      <c r="M295" s="9"/>
      <c r="N295" s="9"/>
      <c r="O295" s="9"/>
      <c r="P295" s="9"/>
      <c r="Q295" s="9"/>
    </row>
    <row r="296" spans="1:17" ht="15.75" x14ac:dyDescent="0.25">
      <c r="A296" s="6" t="s">
        <v>346</v>
      </c>
      <c r="B296" s="6" t="s">
        <v>285</v>
      </c>
      <c r="C296" s="6" t="s">
        <v>283</v>
      </c>
      <c r="D296" s="7">
        <v>45292</v>
      </c>
      <c r="E296" s="7">
        <v>45338</v>
      </c>
      <c r="F296" s="8">
        <v>10237.5</v>
      </c>
      <c r="G296" s="7">
        <v>45292</v>
      </c>
      <c r="H296" s="7">
        <v>45381</v>
      </c>
      <c r="I296" s="6">
        <f t="shared" si="10"/>
        <v>3</v>
      </c>
      <c r="J296" s="8">
        <f t="shared" si="9"/>
        <v>3412.5</v>
      </c>
      <c r="M296" s="9"/>
      <c r="N296" s="9"/>
      <c r="O296" s="9"/>
      <c r="P296" s="9"/>
      <c r="Q296" s="9"/>
    </row>
    <row r="297" spans="1:17" ht="15.75" x14ac:dyDescent="0.25">
      <c r="A297" s="6" t="s">
        <v>346</v>
      </c>
      <c r="B297" s="6" t="s">
        <v>292</v>
      </c>
      <c r="C297" s="6" t="s">
        <v>283</v>
      </c>
      <c r="D297" s="7">
        <v>44289</v>
      </c>
      <c r="E297" s="7">
        <v>44336</v>
      </c>
      <c r="F297" s="8">
        <v>16500</v>
      </c>
      <c r="G297" s="7">
        <v>44286</v>
      </c>
      <c r="H297" s="7">
        <v>44650</v>
      </c>
      <c r="I297" s="6">
        <f t="shared" si="10"/>
        <v>13</v>
      </c>
      <c r="J297" s="8">
        <f t="shared" si="9"/>
        <v>1269.2307692307693</v>
      </c>
      <c r="M297" s="9"/>
      <c r="N297" s="9"/>
      <c r="O297" s="9"/>
      <c r="P297" s="9"/>
      <c r="Q297" s="9"/>
    </row>
    <row r="298" spans="1:17" ht="15.75" x14ac:dyDescent="0.25">
      <c r="A298" s="6" t="s">
        <v>346</v>
      </c>
      <c r="B298" s="6" t="s">
        <v>292</v>
      </c>
      <c r="C298" s="6" t="s">
        <v>283</v>
      </c>
      <c r="D298" s="7">
        <v>44742</v>
      </c>
      <c r="E298" s="7">
        <v>44802</v>
      </c>
      <c r="F298" s="8">
        <v>22500</v>
      </c>
      <c r="G298" s="7">
        <v>44651</v>
      </c>
      <c r="H298" s="7">
        <v>45016</v>
      </c>
      <c r="I298" s="6">
        <f t="shared" si="10"/>
        <v>13</v>
      </c>
      <c r="J298" s="8">
        <f t="shared" si="9"/>
        <v>1730.7692307692307</v>
      </c>
      <c r="M298" s="9"/>
      <c r="N298" s="9"/>
      <c r="O298" s="9"/>
      <c r="P298" s="9"/>
      <c r="Q298" s="9"/>
    </row>
    <row r="299" spans="1:17" ht="15.75" x14ac:dyDescent="0.25">
      <c r="A299" s="6" t="s">
        <v>346</v>
      </c>
      <c r="B299" s="6" t="s">
        <v>292</v>
      </c>
      <c r="C299" s="6" t="s">
        <v>283</v>
      </c>
      <c r="D299" s="7">
        <v>45036</v>
      </c>
      <c r="E299" s="7">
        <v>45082</v>
      </c>
      <c r="F299" s="8">
        <v>10237.5</v>
      </c>
      <c r="G299" s="7">
        <v>45017</v>
      </c>
      <c r="H299" s="7">
        <v>45107</v>
      </c>
      <c r="I299" s="6">
        <f t="shared" si="10"/>
        <v>3</v>
      </c>
      <c r="J299" s="8">
        <f t="shared" si="9"/>
        <v>3412.5</v>
      </c>
      <c r="M299" s="9"/>
      <c r="N299" s="9"/>
      <c r="O299" s="9"/>
      <c r="P299" s="9"/>
      <c r="Q299" s="9"/>
    </row>
    <row r="300" spans="1:17" ht="15.75" x14ac:dyDescent="0.25">
      <c r="A300" s="6" t="s">
        <v>346</v>
      </c>
      <c r="B300" s="6" t="s">
        <v>292</v>
      </c>
      <c r="C300" s="6" t="s">
        <v>283</v>
      </c>
      <c r="D300" s="7">
        <v>45200</v>
      </c>
      <c r="E300" s="7">
        <v>45271</v>
      </c>
      <c r="F300" s="8">
        <v>10237.5</v>
      </c>
      <c r="G300" s="7">
        <v>45200</v>
      </c>
      <c r="H300" s="7">
        <v>45291</v>
      </c>
      <c r="I300" s="6">
        <f t="shared" si="10"/>
        <v>3</v>
      </c>
      <c r="J300" s="8">
        <f t="shared" si="9"/>
        <v>3412.5</v>
      </c>
      <c r="M300" s="9"/>
      <c r="N300" s="9"/>
      <c r="O300" s="9"/>
      <c r="P300" s="9"/>
      <c r="Q300" s="9"/>
    </row>
    <row r="301" spans="1:17" ht="15.75" x14ac:dyDescent="0.25">
      <c r="A301" s="6" t="s">
        <v>347</v>
      </c>
      <c r="B301" s="6" t="s">
        <v>288</v>
      </c>
      <c r="C301" s="6" t="s">
        <v>283</v>
      </c>
      <c r="D301" s="7">
        <v>43831</v>
      </c>
      <c r="E301" s="7">
        <v>44195</v>
      </c>
      <c r="F301" s="8">
        <v>10500</v>
      </c>
      <c r="G301" s="7">
        <v>43831</v>
      </c>
      <c r="H301" s="7">
        <v>43920</v>
      </c>
      <c r="I301" s="6">
        <f t="shared" si="10"/>
        <v>3</v>
      </c>
      <c r="J301" s="8">
        <f t="shared" si="9"/>
        <v>3500</v>
      </c>
      <c r="M301" s="9"/>
      <c r="N301" s="9"/>
      <c r="O301" s="9"/>
      <c r="P301" s="9"/>
      <c r="Q301" s="9"/>
    </row>
    <row r="302" spans="1:17" ht="15.75" x14ac:dyDescent="0.25">
      <c r="A302" s="6" t="s">
        <v>347</v>
      </c>
      <c r="B302" s="6" t="s">
        <v>288</v>
      </c>
      <c r="C302" s="6" t="s">
        <v>283</v>
      </c>
      <c r="D302" s="7">
        <v>43921</v>
      </c>
      <c r="E302" s="7">
        <v>44195</v>
      </c>
      <c r="F302" s="8">
        <v>10500</v>
      </c>
      <c r="G302" s="7">
        <v>43921</v>
      </c>
      <c r="H302" s="7">
        <v>44011</v>
      </c>
      <c r="I302" s="6">
        <f t="shared" si="10"/>
        <v>4</v>
      </c>
      <c r="J302" s="8">
        <f t="shared" si="9"/>
        <v>2625</v>
      </c>
      <c r="M302" s="9"/>
      <c r="N302" s="9"/>
      <c r="O302" s="9"/>
      <c r="P302" s="9"/>
      <c r="Q302" s="9"/>
    </row>
    <row r="303" spans="1:17" ht="15.75" x14ac:dyDescent="0.25">
      <c r="A303" s="6" t="s">
        <v>347</v>
      </c>
      <c r="B303" s="6" t="s">
        <v>288</v>
      </c>
      <c r="C303" s="6" t="s">
        <v>283</v>
      </c>
      <c r="D303" s="7">
        <v>44012</v>
      </c>
      <c r="E303" s="7">
        <v>44195</v>
      </c>
      <c r="F303" s="8">
        <v>10500</v>
      </c>
      <c r="G303" s="7">
        <v>44012</v>
      </c>
      <c r="H303" s="7">
        <v>44103</v>
      </c>
      <c r="I303" s="6">
        <f t="shared" si="10"/>
        <v>4</v>
      </c>
      <c r="J303" s="8">
        <f t="shared" si="9"/>
        <v>2625</v>
      </c>
      <c r="M303" s="9"/>
      <c r="N303" s="9"/>
      <c r="O303" s="9"/>
      <c r="P303" s="9"/>
      <c r="Q303" s="9"/>
    </row>
    <row r="304" spans="1:17" ht="15.75" x14ac:dyDescent="0.25">
      <c r="A304" s="6" t="s">
        <v>347</v>
      </c>
      <c r="B304" s="6" t="s">
        <v>288</v>
      </c>
      <c r="C304" s="6" t="s">
        <v>283</v>
      </c>
      <c r="D304" s="7">
        <v>44104</v>
      </c>
      <c r="E304" s="7">
        <v>44195</v>
      </c>
      <c r="F304" s="8">
        <v>10500</v>
      </c>
      <c r="G304" s="7">
        <v>44104</v>
      </c>
      <c r="H304" s="7">
        <v>44195</v>
      </c>
      <c r="I304" s="6">
        <f t="shared" si="10"/>
        <v>4</v>
      </c>
      <c r="J304" s="8">
        <f t="shared" si="9"/>
        <v>2625</v>
      </c>
      <c r="M304" s="9"/>
      <c r="N304" s="9"/>
      <c r="O304" s="9"/>
      <c r="P304" s="9"/>
      <c r="Q304" s="9"/>
    </row>
    <row r="305" spans="1:17" ht="15.75" x14ac:dyDescent="0.25">
      <c r="A305" s="6" t="s">
        <v>347</v>
      </c>
      <c r="B305" s="6" t="s">
        <v>288</v>
      </c>
      <c r="C305" s="6" t="s">
        <v>283</v>
      </c>
      <c r="D305" s="7">
        <v>44205</v>
      </c>
      <c r="E305" s="7">
        <v>44288</v>
      </c>
      <c r="F305" s="8">
        <v>6000</v>
      </c>
      <c r="G305" s="7">
        <v>44165</v>
      </c>
      <c r="H305" s="7">
        <v>44226</v>
      </c>
      <c r="I305" s="6">
        <f t="shared" si="10"/>
        <v>3</v>
      </c>
      <c r="J305" s="8">
        <f t="shared" si="9"/>
        <v>2000</v>
      </c>
      <c r="M305" s="9"/>
      <c r="N305" s="9"/>
      <c r="O305" s="9"/>
      <c r="P305" s="9"/>
      <c r="Q305" s="9"/>
    </row>
    <row r="306" spans="1:17" ht="15.75" x14ac:dyDescent="0.25">
      <c r="A306" s="6" t="s">
        <v>347</v>
      </c>
      <c r="B306" s="6" t="s">
        <v>288</v>
      </c>
      <c r="C306" s="6" t="s">
        <v>283</v>
      </c>
      <c r="D306" s="7">
        <v>44231</v>
      </c>
      <c r="E306" s="7">
        <v>44275</v>
      </c>
      <c r="F306" s="8">
        <v>5000</v>
      </c>
      <c r="G306" s="7">
        <v>44165</v>
      </c>
      <c r="H306" s="7">
        <v>44226</v>
      </c>
      <c r="I306" s="6">
        <f t="shared" si="10"/>
        <v>3</v>
      </c>
      <c r="J306" s="8">
        <f t="shared" si="9"/>
        <v>1666.6666666666667</v>
      </c>
      <c r="M306" s="9"/>
      <c r="N306" s="9"/>
      <c r="O306" s="9"/>
      <c r="P306" s="9"/>
      <c r="Q306" s="9"/>
    </row>
    <row r="307" spans="1:17" ht="15.75" x14ac:dyDescent="0.25">
      <c r="A307" s="6" t="s">
        <v>347</v>
      </c>
      <c r="B307" s="6" t="s">
        <v>288</v>
      </c>
      <c r="C307" s="6" t="s">
        <v>283</v>
      </c>
      <c r="D307" s="7">
        <v>44231</v>
      </c>
      <c r="E307" s="7">
        <v>44275</v>
      </c>
      <c r="F307" s="8">
        <v>7000</v>
      </c>
      <c r="G307" s="7">
        <v>44227</v>
      </c>
      <c r="H307" s="7">
        <v>44285</v>
      </c>
      <c r="I307" s="6">
        <f t="shared" si="10"/>
        <v>3</v>
      </c>
      <c r="J307" s="8">
        <f t="shared" si="9"/>
        <v>2333.3333333333335</v>
      </c>
      <c r="M307" s="9"/>
      <c r="N307" s="9"/>
      <c r="O307" s="9"/>
      <c r="P307" s="9"/>
      <c r="Q307" s="9"/>
    </row>
    <row r="308" spans="1:17" ht="15.75" x14ac:dyDescent="0.25">
      <c r="A308" s="6" t="s">
        <v>347</v>
      </c>
      <c r="B308" s="6" t="s">
        <v>288</v>
      </c>
      <c r="C308" s="6" t="s">
        <v>283</v>
      </c>
      <c r="D308" s="7">
        <v>44261</v>
      </c>
      <c r="E308" s="7">
        <v>44302</v>
      </c>
      <c r="F308" s="8">
        <v>10000</v>
      </c>
      <c r="G308" s="7">
        <v>44227</v>
      </c>
      <c r="H308" s="7">
        <v>44285</v>
      </c>
      <c r="I308" s="6">
        <f t="shared" si="10"/>
        <v>3</v>
      </c>
      <c r="J308" s="8">
        <f t="shared" si="9"/>
        <v>3333.3333333333335</v>
      </c>
      <c r="M308" s="9"/>
      <c r="N308" s="9"/>
      <c r="O308" s="9"/>
      <c r="P308" s="9"/>
      <c r="Q308" s="9"/>
    </row>
    <row r="309" spans="1:17" ht="15.75" x14ac:dyDescent="0.25">
      <c r="A309" s="6" t="s">
        <v>347</v>
      </c>
      <c r="B309" s="6" t="s">
        <v>288</v>
      </c>
      <c r="C309" s="6" t="s">
        <v>283</v>
      </c>
      <c r="D309" s="7">
        <v>44285</v>
      </c>
      <c r="E309" s="7">
        <v>44329</v>
      </c>
      <c r="F309" s="8">
        <v>7000</v>
      </c>
      <c r="G309" s="7">
        <v>44227</v>
      </c>
      <c r="H309" s="7">
        <v>44285</v>
      </c>
      <c r="I309" s="6">
        <f t="shared" si="10"/>
        <v>3</v>
      </c>
      <c r="J309" s="8">
        <f t="shared" si="9"/>
        <v>2333.3333333333335</v>
      </c>
      <c r="M309" s="9"/>
      <c r="N309" s="9"/>
      <c r="O309" s="9"/>
      <c r="P309" s="9"/>
      <c r="Q309" s="9"/>
    </row>
    <row r="310" spans="1:17" ht="15.75" x14ac:dyDescent="0.25">
      <c r="A310" s="6" t="s">
        <v>347</v>
      </c>
      <c r="B310" s="6" t="s">
        <v>288</v>
      </c>
      <c r="C310" s="6" t="s">
        <v>283</v>
      </c>
      <c r="D310" s="7">
        <v>44273</v>
      </c>
      <c r="E310" s="7">
        <v>44311</v>
      </c>
      <c r="F310" s="8">
        <v>8000</v>
      </c>
      <c r="G310" s="7">
        <v>44255</v>
      </c>
      <c r="H310" s="7">
        <v>44315</v>
      </c>
      <c r="I310" s="6">
        <f t="shared" si="10"/>
        <v>3</v>
      </c>
      <c r="J310" s="8">
        <f t="shared" si="9"/>
        <v>2666.6666666666665</v>
      </c>
      <c r="M310" s="9"/>
      <c r="N310" s="9"/>
      <c r="O310" s="9"/>
      <c r="P310" s="9"/>
      <c r="Q310" s="9"/>
    </row>
    <row r="311" spans="1:17" ht="15.75" x14ac:dyDescent="0.25">
      <c r="A311" s="6" t="s">
        <v>347</v>
      </c>
      <c r="B311" s="6" t="s">
        <v>288</v>
      </c>
      <c r="C311" s="6" t="s">
        <v>283</v>
      </c>
      <c r="D311" s="7">
        <v>44289</v>
      </c>
      <c r="E311" s="7">
        <v>44331</v>
      </c>
      <c r="F311" s="8">
        <v>8000</v>
      </c>
      <c r="G311" s="7">
        <v>44255</v>
      </c>
      <c r="H311" s="7">
        <v>44315</v>
      </c>
      <c r="I311" s="6">
        <f t="shared" si="10"/>
        <v>3</v>
      </c>
      <c r="J311" s="8">
        <f t="shared" si="9"/>
        <v>2666.6666666666665</v>
      </c>
      <c r="M311" s="9"/>
      <c r="N311" s="9"/>
      <c r="O311" s="9"/>
      <c r="P311" s="9"/>
      <c r="Q311" s="9"/>
    </row>
    <row r="312" spans="1:17" ht="15.75" x14ac:dyDescent="0.25">
      <c r="A312" s="6" t="s">
        <v>347</v>
      </c>
      <c r="B312" s="6" t="s">
        <v>288</v>
      </c>
      <c r="C312" s="6" t="s">
        <v>283</v>
      </c>
      <c r="D312" s="7">
        <v>44295</v>
      </c>
      <c r="E312" s="7">
        <v>44353</v>
      </c>
      <c r="F312" s="8">
        <v>5000</v>
      </c>
      <c r="G312" s="7">
        <v>44255</v>
      </c>
      <c r="H312" s="7">
        <v>44315</v>
      </c>
      <c r="I312" s="6">
        <f t="shared" si="10"/>
        <v>3</v>
      </c>
      <c r="J312" s="8">
        <f t="shared" si="9"/>
        <v>1666.6666666666667</v>
      </c>
      <c r="M312" s="9"/>
      <c r="N312" s="9"/>
      <c r="O312" s="9"/>
      <c r="P312" s="9"/>
      <c r="Q312" s="9"/>
    </row>
    <row r="313" spans="1:17" ht="15.75" x14ac:dyDescent="0.25">
      <c r="A313" s="6" t="s">
        <v>347</v>
      </c>
      <c r="B313" s="6" t="s">
        <v>288</v>
      </c>
      <c r="C313" s="6" t="s">
        <v>283</v>
      </c>
      <c r="D313" s="7">
        <v>44315</v>
      </c>
      <c r="E313" s="7">
        <v>44353</v>
      </c>
      <c r="F313" s="8">
        <v>5000</v>
      </c>
      <c r="G313" s="7">
        <v>44255</v>
      </c>
      <c r="H313" s="7">
        <v>44315</v>
      </c>
      <c r="I313" s="6">
        <f t="shared" si="10"/>
        <v>3</v>
      </c>
      <c r="J313" s="8">
        <f t="shared" si="9"/>
        <v>1666.6666666666667</v>
      </c>
      <c r="M313" s="9"/>
      <c r="N313" s="9"/>
      <c r="O313" s="9"/>
      <c r="P313" s="9"/>
      <c r="Q313" s="9"/>
    </row>
    <row r="314" spans="1:17" ht="15.75" x14ac:dyDescent="0.25">
      <c r="A314" s="6" t="s">
        <v>347</v>
      </c>
      <c r="B314" s="6" t="s">
        <v>288</v>
      </c>
      <c r="C314" s="6" t="s">
        <v>283</v>
      </c>
      <c r="D314" s="7">
        <v>44295</v>
      </c>
      <c r="E314" s="7">
        <v>44310</v>
      </c>
      <c r="F314" s="8">
        <v>15000</v>
      </c>
      <c r="G314" s="7">
        <v>44286</v>
      </c>
      <c r="H314" s="7">
        <v>44346</v>
      </c>
      <c r="I314" s="6">
        <f t="shared" si="10"/>
        <v>3</v>
      </c>
      <c r="J314" s="8">
        <f t="shared" si="9"/>
        <v>5000</v>
      </c>
      <c r="M314" s="9"/>
      <c r="N314" s="9"/>
      <c r="O314" s="9"/>
      <c r="P314" s="9"/>
      <c r="Q314" s="9"/>
    </row>
    <row r="315" spans="1:17" ht="15.75" x14ac:dyDescent="0.25">
      <c r="A315" s="6" t="s">
        <v>347</v>
      </c>
      <c r="B315" s="6" t="s">
        <v>288</v>
      </c>
      <c r="C315" s="6" t="s">
        <v>283</v>
      </c>
      <c r="D315" s="7">
        <v>44346</v>
      </c>
      <c r="E315" s="7">
        <v>44415</v>
      </c>
      <c r="F315" s="8">
        <v>8000</v>
      </c>
      <c r="G315" s="7">
        <v>44286</v>
      </c>
      <c r="H315" s="7">
        <v>44346</v>
      </c>
      <c r="I315" s="6">
        <f t="shared" si="10"/>
        <v>3</v>
      </c>
      <c r="J315" s="8">
        <f t="shared" si="9"/>
        <v>2666.6666666666665</v>
      </c>
      <c r="M315" s="9"/>
      <c r="N315" s="9"/>
      <c r="O315" s="9"/>
      <c r="P315" s="9"/>
      <c r="Q315" s="9"/>
    </row>
    <row r="316" spans="1:17" ht="15.75" x14ac:dyDescent="0.25">
      <c r="A316" s="6" t="s">
        <v>347</v>
      </c>
      <c r="B316" s="6" t="s">
        <v>288</v>
      </c>
      <c r="C316" s="6" t="s">
        <v>283</v>
      </c>
      <c r="D316" s="7">
        <v>44402</v>
      </c>
      <c r="E316" s="7">
        <v>44423</v>
      </c>
      <c r="F316" s="8">
        <v>6250</v>
      </c>
      <c r="G316" s="7">
        <v>44377</v>
      </c>
      <c r="H316" s="7">
        <v>44438</v>
      </c>
      <c r="I316" s="6">
        <f t="shared" si="10"/>
        <v>3</v>
      </c>
      <c r="J316" s="8">
        <f t="shared" si="9"/>
        <v>2083.3333333333335</v>
      </c>
      <c r="M316" s="9"/>
      <c r="N316" s="9"/>
      <c r="O316" s="9"/>
      <c r="P316" s="9"/>
      <c r="Q316" s="9"/>
    </row>
    <row r="317" spans="1:17" ht="15.75" x14ac:dyDescent="0.25">
      <c r="A317" s="6" t="s">
        <v>347</v>
      </c>
      <c r="B317" s="6" t="s">
        <v>288</v>
      </c>
      <c r="C317" s="6" t="s">
        <v>283</v>
      </c>
      <c r="D317" s="7">
        <v>44424</v>
      </c>
      <c r="E317" s="7">
        <v>44478</v>
      </c>
      <c r="F317" s="8">
        <v>6250</v>
      </c>
      <c r="G317" s="7">
        <v>44377</v>
      </c>
      <c r="H317" s="7">
        <v>44438</v>
      </c>
      <c r="I317" s="6">
        <f t="shared" si="10"/>
        <v>3</v>
      </c>
      <c r="J317" s="8">
        <f t="shared" si="9"/>
        <v>2083.3333333333335</v>
      </c>
      <c r="M317" s="9"/>
      <c r="N317" s="9"/>
      <c r="O317" s="9"/>
      <c r="P317" s="9"/>
      <c r="Q317" s="9"/>
    </row>
    <row r="318" spans="1:17" ht="15.75" x14ac:dyDescent="0.25">
      <c r="A318" s="6" t="s">
        <v>347</v>
      </c>
      <c r="B318" s="6" t="s">
        <v>288</v>
      </c>
      <c r="C318" s="6" t="s">
        <v>283</v>
      </c>
      <c r="D318" s="7">
        <v>44429</v>
      </c>
      <c r="E318" s="7">
        <v>44462</v>
      </c>
      <c r="F318" s="8">
        <v>6500</v>
      </c>
      <c r="G318" s="7">
        <v>44408</v>
      </c>
      <c r="H318" s="7">
        <v>44468</v>
      </c>
      <c r="I318" s="6">
        <f t="shared" si="10"/>
        <v>3</v>
      </c>
      <c r="J318" s="8">
        <f t="shared" si="9"/>
        <v>2166.6666666666665</v>
      </c>
      <c r="M318" s="9"/>
      <c r="N318" s="9"/>
      <c r="O318" s="9"/>
      <c r="P318" s="9"/>
      <c r="Q318" s="9"/>
    </row>
    <row r="319" spans="1:17" ht="15.75" x14ac:dyDescent="0.25">
      <c r="A319" s="6" t="s">
        <v>347</v>
      </c>
      <c r="B319" s="6" t="s">
        <v>288</v>
      </c>
      <c r="C319" s="6" t="s">
        <v>283</v>
      </c>
      <c r="D319" s="7">
        <v>44477</v>
      </c>
      <c r="E319" s="7">
        <v>44507</v>
      </c>
      <c r="F319" s="8">
        <v>6000</v>
      </c>
      <c r="G319" s="7">
        <v>44408</v>
      </c>
      <c r="H319" s="7">
        <v>44468</v>
      </c>
      <c r="I319" s="6">
        <f t="shared" si="10"/>
        <v>3</v>
      </c>
      <c r="J319" s="8">
        <f t="shared" si="9"/>
        <v>2000</v>
      </c>
      <c r="M319" s="9"/>
      <c r="N319" s="9"/>
      <c r="O319" s="9"/>
      <c r="P319" s="9"/>
      <c r="Q319" s="9"/>
    </row>
    <row r="320" spans="1:17" ht="15.75" x14ac:dyDescent="0.25">
      <c r="A320" s="6" t="s">
        <v>347</v>
      </c>
      <c r="B320" s="6" t="s">
        <v>288</v>
      </c>
      <c r="C320" s="6" t="s">
        <v>283</v>
      </c>
      <c r="D320" s="7">
        <v>44204</v>
      </c>
      <c r="E320" s="7">
        <v>44247</v>
      </c>
      <c r="F320" s="8">
        <v>42000</v>
      </c>
      <c r="G320" s="7">
        <v>44135</v>
      </c>
      <c r="H320" s="7">
        <v>44499</v>
      </c>
      <c r="I320" s="6">
        <f t="shared" si="10"/>
        <v>13</v>
      </c>
      <c r="J320" s="8">
        <f t="shared" si="9"/>
        <v>3230.7692307692309</v>
      </c>
      <c r="M320" s="9"/>
      <c r="N320" s="9"/>
      <c r="O320" s="9"/>
      <c r="P320" s="9"/>
      <c r="Q320" s="9"/>
    </row>
    <row r="321" spans="1:17" ht="15.75" x14ac:dyDescent="0.25">
      <c r="A321" s="6" t="s">
        <v>347</v>
      </c>
      <c r="B321" s="6" t="s">
        <v>288</v>
      </c>
      <c r="C321" s="6" t="s">
        <v>283</v>
      </c>
      <c r="D321" s="7">
        <v>44410</v>
      </c>
      <c r="E321" s="7">
        <v>44462</v>
      </c>
      <c r="F321" s="8">
        <v>6250</v>
      </c>
      <c r="G321" s="7">
        <v>44347</v>
      </c>
      <c r="H321" s="7">
        <v>44499</v>
      </c>
      <c r="I321" s="6">
        <f t="shared" si="10"/>
        <v>6</v>
      </c>
      <c r="J321" s="8">
        <f t="shared" si="9"/>
        <v>1041.6666666666667</v>
      </c>
      <c r="M321" s="9"/>
      <c r="N321" s="9"/>
      <c r="O321" s="9"/>
      <c r="P321" s="9"/>
      <c r="Q321" s="9"/>
    </row>
    <row r="322" spans="1:17" ht="15.75" x14ac:dyDescent="0.25">
      <c r="A322" s="6" t="s">
        <v>347</v>
      </c>
      <c r="B322" s="6" t="s">
        <v>288</v>
      </c>
      <c r="C322" s="6" t="s">
        <v>283</v>
      </c>
      <c r="D322" s="7">
        <v>44499</v>
      </c>
      <c r="E322" s="7">
        <v>44553</v>
      </c>
      <c r="F322" s="8">
        <v>6250</v>
      </c>
      <c r="G322" s="7">
        <v>44347</v>
      </c>
      <c r="H322" s="7">
        <v>44499</v>
      </c>
      <c r="I322" s="6">
        <f t="shared" si="10"/>
        <v>6</v>
      </c>
      <c r="J322" s="8">
        <f t="shared" si="9"/>
        <v>1041.6666666666667</v>
      </c>
      <c r="M322" s="9"/>
      <c r="N322" s="9"/>
      <c r="O322" s="9"/>
      <c r="P322" s="9"/>
      <c r="Q322" s="9"/>
    </row>
    <row r="323" spans="1:17" ht="15.75" x14ac:dyDescent="0.25">
      <c r="A323" s="6" t="s">
        <v>347</v>
      </c>
      <c r="B323" s="6" t="s">
        <v>288</v>
      </c>
      <c r="C323" s="6" t="s">
        <v>283</v>
      </c>
      <c r="D323" s="7">
        <v>44506</v>
      </c>
      <c r="E323" s="7">
        <v>44548</v>
      </c>
      <c r="F323" s="8">
        <v>9000</v>
      </c>
      <c r="G323" s="7">
        <v>44469</v>
      </c>
      <c r="H323" s="7">
        <v>44499</v>
      </c>
      <c r="I323" s="6">
        <f t="shared" si="10"/>
        <v>2</v>
      </c>
      <c r="J323" s="8">
        <f t="shared" ref="J323:J386" si="11">F323/I323</f>
        <v>4500</v>
      </c>
      <c r="M323" s="9"/>
      <c r="N323" s="9"/>
      <c r="O323" s="9"/>
      <c r="P323" s="9"/>
      <c r="Q323" s="9"/>
    </row>
    <row r="324" spans="1:17" ht="15.75" x14ac:dyDescent="0.25">
      <c r="A324" s="6" t="s">
        <v>347</v>
      </c>
      <c r="B324" s="6" t="s">
        <v>288</v>
      </c>
      <c r="C324" s="6" t="s">
        <v>283</v>
      </c>
      <c r="D324" s="7">
        <v>44395</v>
      </c>
      <c r="E324" s="7">
        <v>44478</v>
      </c>
      <c r="F324" s="8">
        <v>6250</v>
      </c>
      <c r="G324" s="7">
        <v>44347</v>
      </c>
      <c r="H324" s="7">
        <v>44529</v>
      </c>
      <c r="I324" s="6">
        <f t="shared" si="10"/>
        <v>7</v>
      </c>
      <c r="J324" s="8">
        <f t="shared" si="11"/>
        <v>892.85714285714289</v>
      </c>
      <c r="M324" s="9"/>
      <c r="N324" s="9"/>
      <c r="O324" s="9"/>
      <c r="P324" s="9"/>
      <c r="Q324" s="9"/>
    </row>
    <row r="325" spans="1:17" ht="15.75" x14ac:dyDescent="0.25">
      <c r="A325" s="6" t="s">
        <v>347</v>
      </c>
      <c r="B325" s="6" t="s">
        <v>288</v>
      </c>
      <c r="C325" s="6" t="s">
        <v>283</v>
      </c>
      <c r="D325" s="7">
        <v>44560</v>
      </c>
      <c r="E325" s="7">
        <v>44604</v>
      </c>
      <c r="F325" s="8">
        <v>6250</v>
      </c>
      <c r="G325" s="7">
        <v>44347</v>
      </c>
      <c r="H325" s="7">
        <v>44529</v>
      </c>
      <c r="I325" s="6">
        <f t="shared" si="10"/>
        <v>7</v>
      </c>
      <c r="J325" s="8">
        <f t="shared" si="11"/>
        <v>892.85714285714289</v>
      </c>
      <c r="M325" s="9"/>
      <c r="N325" s="9"/>
      <c r="O325" s="9"/>
      <c r="P325" s="9"/>
      <c r="Q325" s="9"/>
    </row>
    <row r="326" spans="1:17" ht="15.75" x14ac:dyDescent="0.25">
      <c r="A326" s="6" t="s">
        <v>347</v>
      </c>
      <c r="B326" s="6" t="s">
        <v>288</v>
      </c>
      <c r="C326" s="6" t="s">
        <v>283</v>
      </c>
      <c r="D326" s="7">
        <v>44526</v>
      </c>
      <c r="E326" s="7">
        <v>44553</v>
      </c>
      <c r="F326" s="8">
        <v>6000</v>
      </c>
      <c r="G326" s="7">
        <v>44500</v>
      </c>
      <c r="H326" s="7">
        <v>44560</v>
      </c>
      <c r="I326" s="6">
        <f t="shared" si="10"/>
        <v>3</v>
      </c>
      <c r="J326" s="8">
        <f t="shared" si="11"/>
        <v>2000</v>
      </c>
      <c r="M326" s="9"/>
      <c r="N326" s="9"/>
      <c r="O326" s="9"/>
      <c r="P326" s="9"/>
      <c r="Q326" s="9"/>
    </row>
    <row r="327" spans="1:17" ht="15.75" x14ac:dyDescent="0.25">
      <c r="A327" s="6" t="s">
        <v>347</v>
      </c>
      <c r="B327" s="6" t="s">
        <v>288</v>
      </c>
      <c r="C327" s="6" t="s">
        <v>283</v>
      </c>
      <c r="D327" s="7">
        <v>44544</v>
      </c>
      <c r="E327" s="7">
        <v>44583</v>
      </c>
      <c r="F327" s="8">
        <v>6000</v>
      </c>
      <c r="G327" s="7">
        <v>44500</v>
      </c>
      <c r="H327" s="7">
        <v>44560</v>
      </c>
      <c r="I327" s="6">
        <f t="shared" si="10"/>
        <v>3</v>
      </c>
      <c r="J327" s="8">
        <f t="shared" si="11"/>
        <v>2000</v>
      </c>
      <c r="M327" s="9"/>
      <c r="N327" s="9"/>
      <c r="O327" s="9"/>
      <c r="P327" s="9"/>
      <c r="Q327" s="9"/>
    </row>
    <row r="328" spans="1:17" ht="15.75" x14ac:dyDescent="0.25">
      <c r="A328" s="6" t="s">
        <v>347</v>
      </c>
      <c r="B328" s="6" t="s">
        <v>288</v>
      </c>
      <c r="C328" s="6" t="s">
        <v>283</v>
      </c>
      <c r="D328" s="7">
        <v>44484</v>
      </c>
      <c r="E328" s="7">
        <v>44492</v>
      </c>
      <c r="F328" s="8">
        <v>42000</v>
      </c>
      <c r="G328" s="7">
        <v>44500</v>
      </c>
      <c r="H328" s="7">
        <v>44864</v>
      </c>
      <c r="I328" s="6">
        <f t="shared" si="10"/>
        <v>13</v>
      </c>
      <c r="J328" s="8">
        <f t="shared" si="11"/>
        <v>3230.7692307692309</v>
      </c>
      <c r="M328" s="9"/>
      <c r="N328" s="9"/>
      <c r="O328" s="9"/>
      <c r="P328" s="9"/>
      <c r="Q328" s="9"/>
    </row>
    <row r="329" spans="1:17" ht="15.75" x14ac:dyDescent="0.25">
      <c r="A329" s="6" t="s">
        <v>347</v>
      </c>
      <c r="B329" s="6" t="s">
        <v>288</v>
      </c>
      <c r="C329" s="6" t="s">
        <v>283</v>
      </c>
      <c r="D329" s="7">
        <v>44681</v>
      </c>
      <c r="E329" s="7">
        <v>44708</v>
      </c>
      <c r="F329" s="8">
        <v>9040</v>
      </c>
      <c r="G329" s="7">
        <v>44865</v>
      </c>
      <c r="H329" s="7">
        <v>45230</v>
      </c>
      <c r="I329" s="6">
        <f t="shared" si="10"/>
        <v>13</v>
      </c>
      <c r="J329" s="8">
        <f t="shared" si="11"/>
        <v>695.38461538461536</v>
      </c>
      <c r="M329" s="9"/>
      <c r="N329" s="9"/>
      <c r="O329" s="9"/>
      <c r="P329" s="9"/>
      <c r="Q329" s="9"/>
    </row>
    <row r="330" spans="1:17" ht="15.75" x14ac:dyDescent="0.25">
      <c r="A330" s="6" t="s">
        <v>347</v>
      </c>
      <c r="B330" s="6" t="s">
        <v>288</v>
      </c>
      <c r="C330" s="6" t="s">
        <v>283</v>
      </c>
      <c r="D330" s="7">
        <v>45263</v>
      </c>
      <c r="E330" s="7">
        <v>45358</v>
      </c>
      <c r="F330" s="8">
        <v>46200</v>
      </c>
      <c r="G330" s="7">
        <v>45231</v>
      </c>
      <c r="H330" s="7">
        <v>45595</v>
      </c>
      <c r="I330" s="6">
        <f t="shared" si="10"/>
        <v>12</v>
      </c>
      <c r="J330" s="8">
        <f t="shared" si="11"/>
        <v>3850</v>
      </c>
      <c r="M330" s="9"/>
      <c r="N330" s="9"/>
      <c r="O330" s="9"/>
      <c r="P330" s="9"/>
      <c r="Q330" s="9"/>
    </row>
    <row r="331" spans="1:17" ht="15.75" x14ac:dyDescent="0.25">
      <c r="A331" s="6" t="s">
        <v>347</v>
      </c>
      <c r="B331" s="6" t="s">
        <v>296</v>
      </c>
      <c r="C331" s="6" t="s">
        <v>283</v>
      </c>
      <c r="D331" s="7">
        <v>44560</v>
      </c>
      <c r="E331" s="7">
        <v>44583</v>
      </c>
      <c r="F331" s="8">
        <v>6000</v>
      </c>
      <c r="G331" s="7">
        <v>44500</v>
      </c>
      <c r="H331" s="7">
        <v>44864</v>
      </c>
      <c r="I331" s="6">
        <f t="shared" si="10"/>
        <v>13</v>
      </c>
      <c r="J331" s="8">
        <f t="shared" si="11"/>
        <v>461.53846153846155</v>
      </c>
      <c r="M331" s="9"/>
      <c r="N331" s="9"/>
      <c r="O331" s="9"/>
      <c r="P331" s="9"/>
      <c r="Q331" s="9"/>
    </row>
    <row r="332" spans="1:17" ht="15.75" x14ac:dyDescent="0.25">
      <c r="A332" s="6" t="s">
        <v>347</v>
      </c>
      <c r="B332" s="6" t="s">
        <v>296</v>
      </c>
      <c r="C332" s="6" t="s">
        <v>283</v>
      </c>
      <c r="D332" s="7">
        <v>44875</v>
      </c>
      <c r="E332" s="7">
        <v>44905</v>
      </c>
      <c r="F332" s="8">
        <v>46200</v>
      </c>
      <c r="G332" s="7">
        <v>44865</v>
      </c>
      <c r="H332" s="7">
        <v>45230</v>
      </c>
      <c r="I332" s="6">
        <f t="shared" si="10"/>
        <v>13</v>
      </c>
      <c r="J332" s="8">
        <f t="shared" si="11"/>
        <v>3553.8461538461538</v>
      </c>
      <c r="M332" s="9"/>
      <c r="N332" s="9"/>
      <c r="O332" s="9"/>
      <c r="P332" s="9"/>
      <c r="Q332" s="9"/>
    </row>
    <row r="333" spans="1:17" ht="15.75" x14ac:dyDescent="0.25">
      <c r="A333" s="6" t="s">
        <v>348</v>
      </c>
      <c r="B333" s="6" t="s">
        <v>292</v>
      </c>
      <c r="C333" s="6" t="s">
        <v>283</v>
      </c>
      <c r="D333" s="7">
        <v>44834</v>
      </c>
      <c r="E333" s="7">
        <v>44849</v>
      </c>
      <c r="F333" s="8">
        <v>3345.83</v>
      </c>
      <c r="G333" s="7">
        <v>44804</v>
      </c>
      <c r="H333" s="7">
        <v>45169</v>
      </c>
      <c r="I333" s="6">
        <f t="shared" si="10"/>
        <v>13</v>
      </c>
      <c r="J333" s="8">
        <f t="shared" si="11"/>
        <v>257.37153846153848</v>
      </c>
      <c r="M333" s="9"/>
      <c r="N333" s="9"/>
      <c r="O333" s="9"/>
      <c r="P333" s="9"/>
      <c r="Q333" s="9"/>
    </row>
    <row r="334" spans="1:17" ht="15.75" x14ac:dyDescent="0.25">
      <c r="A334" s="6" t="s">
        <v>349</v>
      </c>
      <c r="B334" s="6" t="s">
        <v>282</v>
      </c>
      <c r="C334" s="6" t="s">
        <v>283</v>
      </c>
      <c r="D334" s="7">
        <v>43959</v>
      </c>
      <c r="E334" s="7">
        <v>44195</v>
      </c>
      <c r="F334" s="8">
        <v>500</v>
      </c>
      <c r="G334" s="7">
        <v>43951</v>
      </c>
      <c r="H334" s="7">
        <v>43981</v>
      </c>
      <c r="I334" s="6">
        <f t="shared" si="10"/>
        <v>2</v>
      </c>
      <c r="J334" s="8">
        <f t="shared" si="11"/>
        <v>250</v>
      </c>
      <c r="M334" s="9"/>
      <c r="N334" s="9"/>
      <c r="O334" s="9"/>
      <c r="P334" s="9"/>
      <c r="Q334" s="9"/>
    </row>
    <row r="335" spans="1:17" ht="15.75" x14ac:dyDescent="0.25">
      <c r="A335" s="6" t="s">
        <v>349</v>
      </c>
      <c r="B335" s="6" t="s">
        <v>282</v>
      </c>
      <c r="C335" s="6" t="s">
        <v>283</v>
      </c>
      <c r="D335" s="7">
        <v>43990</v>
      </c>
      <c r="E335" s="7">
        <v>44195</v>
      </c>
      <c r="F335" s="8">
        <v>500</v>
      </c>
      <c r="G335" s="7">
        <v>43982</v>
      </c>
      <c r="H335" s="7">
        <v>44011</v>
      </c>
      <c r="I335" s="6">
        <f t="shared" si="10"/>
        <v>2</v>
      </c>
      <c r="J335" s="8">
        <f t="shared" si="11"/>
        <v>250</v>
      </c>
      <c r="M335" s="9"/>
      <c r="N335" s="9"/>
      <c r="O335" s="9"/>
      <c r="P335" s="9"/>
      <c r="Q335" s="9"/>
    </row>
    <row r="336" spans="1:17" ht="15.75" x14ac:dyDescent="0.25">
      <c r="A336" s="6" t="s">
        <v>349</v>
      </c>
      <c r="B336" s="6" t="s">
        <v>282</v>
      </c>
      <c r="C336" s="6" t="s">
        <v>283</v>
      </c>
      <c r="D336" s="7">
        <v>44020</v>
      </c>
      <c r="E336" s="7">
        <v>44195</v>
      </c>
      <c r="F336" s="8">
        <v>500</v>
      </c>
      <c r="G336" s="7">
        <v>44012</v>
      </c>
      <c r="H336" s="7">
        <v>44042</v>
      </c>
      <c r="I336" s="6">
        <f t="shared" si="10"/>
        <v>2</v>
      </c>
      <c r="J336" s="8">
        <f t="shared" si="11"/>
        <v>250</v>
      </c>
      <c r="M336" s="9"/>
      <c r="N336" s="9"/>
      <c r="O336" s="9"/>
      <c r="P336" s="9"/>
      <c r="Q336" s="9"/>
    </row>
    <row r="337" spans="1:17" ht="15.75" x14ac:dyDescent="0.25">
      <c r="A337" s="6" t="s">
        <v>350</v>
      </c>
      <c r="B337" s="6" t="s">
        <v>292</v>
      </c>
      <c r="C337" s="6" t="s">
        <v>283</v>
      </c>
      <c r="D337" s="7">
        <v>43862</v>
      </c>
      <c r="E337" s="7">
        <v>44195</v>
      </c>
      <c r="F337" s="8">
        <v>48400</v>
      </c>
      <c r="G337" s="7">
        <v>43800</v>
      </c>
      <c r="H337" s="7">
        <v>44164</v>
      </c>
      <c r="I337" s="6">
        <f t="shared" si="10"/>
        <v>12</v>
      </c>
      <c r="J337" s="8">
        <f t="shared" si="11"/>
        <v>4033.3333333333335</v>
      </c>
      <c r="M337" s="9"/>
      <c r="N337" s="9"/>
      <c r="O337" s="9"/>
      <c r="P337" s="9"/>
      <c r="Q337" s="9"/>
    </row>
    <row r="338" spans="1:17" ht="15.75" x14ac:dyDescent="0.25">
      <c r="A338" s="6" t="s">
        <v>350</v>
      </c>
      <c r="B338" s="6" t="s">
        <v>292</v>
      </c>
      <c r="C338" s="6" t="s">
        <v>283</v>
      </c>
      <c r="D338" s="7">
        <v>44195</v>
      </c>
      <c r="E338" s="7">
        <v>44560</v>
      </c>
      <c r="F338" s="8">
        <v>48400</v>
      </c>
      <c r="G338" s="7">
        <v>44165</v>
      </c>
      <c r="H338" s="7">
        <v>44529</v>
      </c>
      <c r="I338" s="6">
        <f t="shared" si="10"/>
        <v>13</v>
      </c>
      <c r="J338" s="8">
        <f t="shared" si="11"/>
        <v>3723.0769230769229</v>
      </c>
      <c r="M338" s="9"/>
      <c r="N338" s="9"/>
      <c r="O338" s="9"/>
      <c r="P338" s="9"/>
      <c r="Q338" s="9"/>
    </row>
    <row r="339" spans="1:17" ht="15.75" x14ac:dyDescent="0.25">
      <c r="A339" s="6" t="s">
        <v>350</v>
      </c>
      <c r="B339" s="6" t="s">
        <v>292</v>
      </c>
      <c r="C339" s="6" t="s">
        <v>283</v>
      </c>
      <c r="D339" s="7">
        <v>44484</v>
      </c>
      <c r="E339" s="7">
        <v>44591</v>
      </c>
      <c r="F339" s="8">
        <v>48900</v>
      </c>
      <c r="G339" s="7">
        <v>44530</v>
      </c>
      <c r="H339" s="7">
        <v>44591</v>
      </c>
      <c r="I339" s="6">
        <f t="shared" si="10"/>
        <v>3</v>
      </c>
      <c r="J339" s="8">
        <f t="shared" si="11"/>
        <v>16300</v>
      </c>
      <c r="M339" s="9"/>
      <c r="N339" s="9"/>
      <c r="O339" s="9"/>
      <c r="P339" s="9"/>
      <c r="Q339" s="9"/>
    </row>
    <row r="340" spans="1:17" ht="15.75" x14ac:dyDescent="0.25">
      <c r="A340" s="6" t="s">
        <v>351</v>
      </c>
      <c r="B340" s="6" t="s">
        <v>296</v>
      </c>
      <c r="C340" s="6" t="s">
        <v>283</v>
      </c>
      <c r="D340" s="7">
        <v>43634</v>
      </c>
      <c r="E340" s="7">
        <v>43830</v>
      </c>
      <c r="F340" s="8">
        <v>35000</v>
      </c>
      <c r="G340" s="7">
        <v>43709</v>
      </c>
      <c r="H340" s="7">
        <v>44073</v>
      </c>
      <c r="I340" s="6">
        <f t="shared" si="10"/>
        <v>12</v>
      </c>
      <c r="J340" s="8">
        <f t="shared" si="11"/>
        <v>2916.6666666666665</v>
      </c>
      <c r="M340" s="9"/>
      <c r="N340" s="9"/>
      <c r="O340" s="9"/>
      <c r="P340" s="9"/>
      <c r="Q340" s="9"/>
    </row>
    <row r="341" spans="1:17" ht="15.75" x14ac:dyDescent="0.25">
      <c r="A341" s="6" t="s">
        <v>351</v>
      </c>
      <c r="B341" s="6" t="s">
        <v>296</v>
      </c>
      <c r="C341" s="6" t="s">
        <v>283</v>
      </c>
      <c r="D341" s="7">
        <v>44174</v>
      </c>
      <c r="E341" s="7">
        <v>44560</v>
      </c>
      <c r="F341" s="8">
        <v>13600</v>
      </c>
      <c r="G341" s="7">
        <v>44135</v>
      </c>
      <c r="H341" s="7">
        <v>44195</v>
      </c>
      <c r="I341" s="6">
        <f t="shared" ref="I341:I404" si="12">IF((YEAR(H341)-YEAR(G341))=1, ((MONTH(H341)-MONTH(G341))+1)+12, (IF((YEAR(H341)-YEAR(G341))=2, ((MONTH(H341)-MONTH(G341))+1)+24, (IF((YEAR(H341)-YEAR(G341))=3, ((MONTH(H341)-MONTH(G341))+1)+36, (MONTH(H341)-MONTH(G341))+1)))))</f>
        <v>3</v>
      </c>
      <c r="J341" s="8">
        <f t="shared" si="11"/>
        <v>4533.333333333333</v>
      </c>
      <c r="M341" s="9"/>
      <c r="N341" s="9"/>
      <c r="O341" s="9"/>
      <c r="P341" s="9"/>
      <c r="Q341" s="9"/>
    </row>
    <row r="342" spans="1:17" ht="15.75" x14ac:dyDescent="0.25">
      <c r="A342" s="6" t="s">
        <v>351</v>
      </c>
      <c r="B342" s="6" t="s">
        <v>296</v>
      </c>
      <c r="C342" s="6" t="s">
        <v>283</v>
      </c>
      <c r="D342" s="7">
        <v>44834</v>
      </c>
      <c r="E342" s="7">
        <v>44891</v>
      </c>
      <c r="F342" s="8">
        <v>56000</v>
      </c>
      <c r="G342" s="7">
        <v>44834</v>
      </c>
      <c r="H342" s="7">
        <v>45199</v>
      </c>
      <c r="I342" s="6">
        <f t="shared" si="12"/>
        <v>13</v>
      </c>
      <c r="J342" s="8">
        <f t="shared" si="11"/>
        <v>4307.6923076923076</v>
      </c>
      <c r="M342" s="9"/>
      <c r="N342" s="9"/>
      <c r="O342" s="9"/>
      <c r="P342" s="9"/>
      <c r="Q342" s="9"/>
    </row>
    <row r="343" spans="1:17" ht="15.75" x14ac:dyDescent="0.25">
      <c r="A343" s="6" t="s">
        <v>351</v>
      </c>
      <c r="B343" s="6" t="s">
        <v>296</v>
      </c>
      <c r="C343" s="6" t="s">
        <v>283</v>
      </c>
      <c r="D343" s="7">
        <v>45225</v>
      </c>
      <c r="E343" s="7">
        <v>45302</v>
      </c>
      <c r="F343" s="8">
        <v>56000</v>
      </c>
      <c r="G343" s="7">
        <v>45200</v>
      </c>
      <c r="H343" s="7">
        <v>45564</v>
      </c>
      <c r="I343" s="6">
        <f t="shared" si="12"/>
        <v>12</v>
      </c>
      <c r="J343" s="8">
        <f t="shared" si="11"/>
        <v>4666.666666666667</v>
      </c>
      <c r="M343" s="9"/>
      <c r="N343" s="9"/>
      <c r="O343" s="9"/>
      <c r="P343" s="9"/>
      <c r="Q343" s="9"/>
    </row>
    <row r="344" spans="1:17" ht="15.75" x14ac:dyDescent="0.25">
      <c r="A344" s="6" t="s">
        <v>352</v>
      </c>
      <c r="B344" s="6" t="s">
        <v>282</v>
      </c>
      <c r="C344" s="6" t="s">
        <v>283</v>
      </c>
      <c r="D344" s="7">
        <v>44176</v>
      </c>
      <c r="E344" s="7">
        <v>44560</v>
      </c>
      <c r="F344" s="8">
        <v>7500</v>
      </c>
      <c r="G344" s="7">
        <v>44135</v>
      </c>
      <c r="H344" s="7">
        <v>44195</v>
      </c>
      <c r="I344" s="6">
        <f t="shared" si="12"/>
        <v>3</v>
      </c>
      <c r="J344" s="8">
        <f t="shared" si="11"/>
        <v>2500</v>
      </c>
      <c r="M344" s="9"/>
      <c r="N344" s="9"/>
      <c r="O344" s="9"/>
      <c r="P344" s="9"/>
      <c r="Q344" s="9"/>
    </row>
    <row r="345" spans="1:17" ht="15.75" x14ac:dyDescent="0.25">
      <c r="A345" s="6" t="s">
        <v>352</v>
      </c>
      <c r="B345" s="6" t="s">
        <v>282</v>
      </c>
      <c r="C345" s="6" t="s">
        <v>283</v>
      </c>
      <c r="D345" s="7">
        <v>44298</v>
      </c>
      <c r="E345" s="7">
        <v>44381</v>
      </c>
      <c r="F345" s="8">
        <v>10000</v>
      </c>
      <c r="G345" s="7">
        <v>44286</v>
      </c>
      <c r="H345" s="7">
        <v>44315</v>
      </c>
      <c r="I345" s="6">
        <f t="shared" si="12"/>
        <v>2</v>
      </c>
      <c r="J345" s="8">
        <f t="shared" si="11"/>
        <v>5000</v>
      </c>
      <c r="M345" s="9"/>
      <c r="N345" s="9"/>
      <c r="O345" s="9"/>
      <c r="P345" s="9"/>
      <c r="Q345" s="9"/>
    </row>
    <row r="346" spans="1:17" ht="15.75" x14ac:dyDescent="0.25">
      <c r="A346" s="6" t="s">
        <v>353</v>
      </c>
      <c r="B346" s="6" t="s">
        <v>296</v>
      </c>
      <c r="C346" s="6" t="s">
        <v>283</v>
      </c>
      <c r="D346" s="7">
        <v>44184</v>
      </c>
      <c r="E346" s="7">
        <v>44560</v>
      </c>
      <c r="F346" s="8">
        <v>7359.71</v>
      </c>
      <c r="G346" s="7">
        <v>44043</v>
      </c>
      <c r="H346" s="7">
        <v>44134</v>
      </c>
      <c r="I346" s="6">
        <f t="shared" si="12"/>
        <v>4</v>
      </c>
      <c r="J346" s="8">
        <f t="shared" si="11"/>
        <v>1839.9275</v>
      </c>
      <c r="M346" s="9"/>
      <c r="N346" s="9"/>
      <c r="O346" s="9"/>
      <c r="P346" s="9"/>
      <c r="Q346" s="9"/>
    </row>
    <row r="347" spans="1:17" ht="15.75" x14ac:dyDescent="0.25">
      <c r="A347" s="6" t="s">
        <v>353</v>
      </c>
      <c r="B347" s="6" t="s">
        <v>296</v>
      </c>
      <c r="C347" s="6" t="s">
        <v>283</v>
      </c>
      <c r="D347" s="7">
        <v>44430</v>
      </c>
      <c r="E347" s="7">
        <v>44641</v>
      </c>
      <c r="F347" s="8">
        <v>17172.650000000001</v>
      </c>
      <c r="G347" s="7">
        <v>44196</v>
      </c>
      <c r="H347" s="7">
        <v>44376</v>
      </c>
      <c r="I347" s="6">
        <f t="shared" si="12"/>
        <v>7</v>
      </c>
      <c r="J347" s="8">
        <f t="shared" si="11"/>
        <v>2453.2357142857145</v>
      </c>
      <c r="M347" s="9"/>
      <c r="N347" s="9"/>
      <c r="O347" s="9"/>
      <c r="P347" s="9"/>
      <c r="Q347" s="9"/>
    </row>
    <row r="348" spans="1:17" ht="15.75" x14ac:dyDescent="0.25">
      <c r="A348" s="6" t="s">
        <v>353</v>
      </c>
      <c r="B348" s="6" t="s">
        <v>296</v>
      </c>
      <c r="C348" s="6" t="s">
        <v>283</v>
      </c>
      <c r="D348" s="7">
        <v>45081</v>
      </c>
      <c r="E348" s="7">
        <v>45089</v>
      </c>
      <c r="F348" s="8">
        <v>1563.19</v>
      </c>
      <c r="G348" s="7">
        <v>45047</v>
      </c>
      <c r="H348" s="7">
        <v>45138</v>
      </c>
      <c r="I348" s="6">
        <f t="shared" si="12"/>
        <v>3</v>
      </c>
      <c r="J348" s="8">
        <f t="shared" si="11"/>
        <v>521.06333333333339</v>
      </c>
      <c r="M348" s="9"/>
      <c r="N348" s="9"/>
      <c r="O348" s="9"/>
      <c r="P348" s="9"/>
      <c r="Q348" s="9"/>
    </row>
    <row r="349" spans="1:17" ht="15.75" x14ac:dyDescent="0.25">
      <c r="A349" s="6" t="s">
        <v>354</v>
      </c>
      <c r="B349" s="6" t="s">
        <v>292</v>
      </c>
      <c r="C349" s="6" t="s">
        <v>283</v>
      </c>
      <c r="D349" s="7">
        <v>43848</v>
      </c>
      <c r="E349" s="7">
        <v>44195</v>
      </c>
      <c r="F349" s="8">
        <v>3000</v>
      </c>
      <c r="G349" s="7">
        <v>43831</v>
      </c>
      <c r="H349" s="7">
        <v>43861</v>
      </c>
      <c r="I349" s="6">
        <f t="shared" si="12"/>
        <v>1</v>
      </c>
      <c r="J349" s="8">
        <f t="shared" si="11"/>
        <v>3000</v>
      </c>
      <c r="M349" s="9"/>
      <c r="N349" s="9"/>
      <c r="O349" s="9"/>
      <c r="P349" s="9"/>
      <c r="Q349" s="9"/>
    </row>
    <row r="350" spans="1:17" ht="15.75" x14ac:dyDescent="0.25">
      <c r="A350" s="6" t="s">
        <v>354</v>
      </c>
      <c r="B350" s="6" t="s">
        <v>292</v>
      </c>
      <c r="C350" s="6" t="s">
        <v>283</v>
      </c>
      <c r="D350" s="7">
        <v>43879</v>
      </c>
      <c r="E350" s="7">
        <v>44195</v>
      </c>
      <c r="F350" s="8">
        <v>3000</v>
      </c>
      <c r="G350" s="7">
        <v>43862</v>
      </c>
      <c r="H350" s="7">
        <v>43889</v>
      </c>
      <c r="I350" s="6">
        <f t="shared" si="12"/>
        <v>1</v>
      </c>
      <c r="J350" s="8">
        <f t="shared" si="11"/>
        <v>3000</v>
      </c>
      <c r="M350" s="9"/>
      <c r="N350" s="9"/>
      <c r="O350" s="9"/>
      <c r="P350" s="9"/>
      <c r="Q350" s="9"/>
    </row>
    <row r="351" spans="1:17" ht="15.75" x14ac:dyDescent="0.25">
      <c r="A351" s="6" t="s">
        <v>354</v>
      </c>
      <c r="B351" s="6" t="s">
        <v>292</v>
      </c>
      <c r="C351" s="6" t="s">
        <v>283</v>
      </c>
      <c r="D351" s="7">
        <v>43907</v>
      </c>
      <c r="E351" s="7">
        <v>44925</v>
      </c>
      <c r="F351" s="8">
        <v>3000</v>
      </c>
      <c r="G351" s="7">
        <v>43890</v>
      </c>
      <c r="H351" s="7">
        <v>43920</v>
      </c>
      <c r="I351" s="6">
        <f t="shared" si="12"/>
        <v>2</v>
      </c>
      <c r="J351" s="8">
        <f t="shared" si="11"/>
        <v>1500</v>
      </c>
      <c r="M351" s="9"/>
      <c r="N351" s="9"/>
      <c r="O351" s="9"/>
      <c r="P351" s="9"/>
      <c r="Q351" s="9"/>
    </row>
    <row r="352" spans="1:17" ht="15.75" x14ac:dyDescent="0.25">
      <c r="A352" s="6" t="s">
        <v>354</v>
      </c>
      <c r="B352" s="6" t="s">
        <v>292</v>
      </c>
      <c r="C352" s="6" t="s">
        <v>283</v>
      </c>
      <c r="D352" s="7">
        <v>43938</v>
      </c>
      <c r="E352" s="7">
        <v>44925</v>
      </c>
      <c r="F352" s="8">
        <v>3000</v>
      </c>
      <c r="G352" s="7">
        <v>43921</v>
      </c>
      <c r="H352" s="7">
        <v>43950</v>
      </c>
      <c r="I352" s="6">
        <f t="shared" si="12"/>
        <v>2</v>
      </c>
      <c r="J352" s="8">
        <f t="shared" si="11"/>
        <v>1500</v>
      </c>
      <c r="M352" s="9"/>
      <c r="N352" s="9"/>
      <c r="O352" s="9"/>
      <c r="P352" s="9"/>
      <c r="Q352" s="9"/>
    </row>
    <row r="353" spans="1:17" ht="15.75" x14ac:dyDescent="0.25">
      <c r="A353" s="6" t="s">
        <v>354</v>
      </c>
      <c r="B353" s="6" t="s">
        <v>292</v>
      </c>
      <c r="C353" s="6" t="s">
        <v>283</v>
      </c>
      <c r="D353" s="7">
        <v>43968</v>
      </c>
      <c r="E353" s="7">
        <v>44925</v>
      </c>
      <c r="F353" s="8">
        <v>3000</v>
      </c>
      <c r="G353" s="7">
        <v>43951</v>
      </c>
      <c r="H353" s="7">
        <v>43981</v>
      </c>
      <c r="I353" s="6">
        <f t="shared" si="12"/>
        <v>2</v>
      </c>
      <c r="J353" s="8">
        <f t="shared" si="11"/>
        <v>1500</v>
      </c>
      <c r="M353" s="9"/>
      <c r="N353" s="9"/>
      <c r="O353" s="9"/>
      <c r="P353" s="9"/>
      <c r="Q353" s="9"/>
    </row>
    <row r="354" spans="1:17" ht="15.75" x14ac:dyDescent="0.25">
      <c r="A354" s="6" t="s">
        <v>354</v>
      </c>
      <c r="B354" s="6" t="s">
        <v>292</v>
      </c>
      <c r="C354" s="6" t="s">
        <v>283</v>
      </c>
      <c r="D354" s="7">
        <v>43999</v>
      </c>
      <c r="E354" s="7">
        <v>44925</v>
      </c>
      <c r="F354" s="8">
        <v>3000</v>
      </c>
      <c r="G354" s="7">
        <v>43982</v>
      </c>
      <c r="H354" s="7">
        <v>44011</v>
      </c>
      <c r="I354" s="6">
        <f t="shared" si="12"/>
        <v>2</v>
      </c>
      <c r="J354" s="8">
        <f t="shared" si="11"/>
        <v>1500</v>
      </c>
      <c r="M354" s="9"/>
      <c r="N354" s="9"/>
      <c r="O354" s="9"/>
      <c r="P354" s="9"/>
      <c r="Q354" s="9"/>
    </row>
    <row r="355" spans="1:17" ht="15.75" x14ac:dyDescent="0.25">
      <c r="A355" s="6" t="s">
        <v>354</v>
      </c>
      <c r="B355" s="6" t="s">
        <v>292</v>
      </c>
      <c r="C355" s="6" t="s">
        <v>283</v>
      </c>
      <c r="D355" s="7">
        <v>44214</v>
      </c>
      <c r="E355" s="7">
        <v>44925</v>
      </c>
      <c r="F355" s="8">
        <v>18000</v>
      </c>
      <c r="G355" s="7">
        <v>44012</v>
      </c>
      <c r="H355" s="7">
        <v>44195</v>
      </c>
      <c r="I355" s="6">
        <f t="shared" si="12"/>
        <v>7</v>
      </c>
      <c r="J355" s="8">
        <f t="shared" si="11"/>
        <v>2571.4285714285716</v>
      </c>
      <c r="M355" s="9"/>
      <c r="N355" s="9"/>
      <c r="O355" s="9"/>
      <c r="P355" s="9"/>
      <c r="Q355" s="9"/>
    </row>
    <row r="356" spans="1:17" ht="15.75" x14ac:dyDescent="0.25">
      <c r="A356" s="6" t="s">
        <v>354</v>
      </c>
      <c r="B356" s="6" t="s">
        <v>292</v>
      </c>
      <c r="C356" s="6" t="s">
        <v>283</v>
      </c>
      <c r="D356" s="7">
        <v>44241</v>
      </c>
      <c r="E356" s="7">
        <v>44925</v>
      </c>
      <c r="F356" s="8">
        <v>3000</v>
      </c>
      <c r="G356" s="7">
        <v>44196</v>
      </c>
      <c r="H356" s="7">
        <v>44226</v>
      </c>
      <c r="I356" s="6">
        <f t="shared" si="12"/>
        <v>2</v>
      </c>
      <c r="J356" s="8">
        <f t="shared" si="11"/>
        <v>1500</v>
      </c>
      <c r="M356" s="9"/>
      <c r="N356" s="9"/>
      <c r="O356" s="9"/>
      <c r="P356" s="9"/>
      <c r="Q356" s="9"/>
    </row>
    <row r="357" spans="1:17" ht="15.75" x14ac:dyDescent="0.25">
      <c r="A357" s="6" t="s">
        <v>354</v>
      </c>
      <c r="B357" s="6" t="s">
        <v>292</v>
      </c>
      <c r="C357" s="6" t="s">
        <v>283</v>
      </c>
      <c r="D357" s="7">
        <v>44254</v>
      </c>
      <c r="E357" s="7">
        <v>44925</v>
      </c>
      <c r="F357" s="8">
        <v>3000</v>
      </c>
      <c r="G357" s="7">
        <v>44227</v>
      </c>
      <c r="H357" s="7">
        <v>44254</v>
      </c>
      <c r="I357" s="6">
        <f t="shared" si="12"/>
        <v>2</v>
      </c>
      <c r="J357" s="8">
        <f t="shared" si="11"/>
        <v>1500</v>
      </c>
      <c r="M357" s="9"/>
      <c r="N357" s="9"/>
      <c r="O357" s="9"/>
      <c r="P357" s="9"/>
      <c r="Q357" s="9"/>
    </row>
    <row r="358" spans="1:17" ht="15.75" x14ac:dyDescent="0.25">
      <c r="A358" s="6" t="s">
        <v>354</v>
      </c>
      <c r="B358" s="6" t="s">
        <v>292</v>
      </c>
      <c r="C358" s="6" t="s">
        <v>283</v>
      </c>
      <c r="D358" s="7">
        <v>44285</v>
      </c>
      <c r="E358" s="7">
        <v>44925</v>
      </c>
      <c r="F358" s="8">
        <v>3000</v>
      </c>
      <c r="G358" s="7">
        <v>44255</v>
      </c>
      <c r="H358" s="7">
        <v>44285</v>
      </c>
      <c r="I358" s="6">
        <f t="shared" si="12"/>
        <v>2</v>
      </c>
      <c r="J358" s="8">
        <f t="shared" si="11"/>
        <v>1500</v>
      </c>
      <c r="M358" s="9"/>
      <c r="N358" s="9"/>
      <c r="O358" s="9"/>
      <c r="P358" s="9"/>
      <c r="Q358" s="9"/>
    </row>
    <row r="359" spans="1:17" ht="15.75" x14ac:dyDescent="0.25">
      <c r="A359" s="6" t="s">
        <v>354</v>
      </c>
      <c r="B359" s="6" t="s">
        <v>292</v>
      </c>
      <c r="C359" s="6" t="s">
        <v>283</v>
      </c>
      <c r="D359" s="7">
        <v>44315</v>
      </c>
      <c r="E359" s="7">
        <v>44925</v>
      </c>
      <c r="F359" s="8">
        <v>3000</v>
      </c>
      <c r="G359" s="7">
        <v>44286</v>
      </c>
      <c r="H359" s="7">
        <v>44315</v>
      </c>
      <c r="I359" s="6">
        <f t="shared" si="12"/>
        <v>2</v>
      </c>
      <c r="J359" s="8">
        <f t="shared" si="11"/>
        <v>1500</v>
      </c>
      <c r="M359" s="9"/>
      <c r="N359" s="9"/>
      <c r="O359" s="9"/>
      <c r="P359" s="9"/>
      <c r="Q359" s="9"/>
    </row>
    <row r="360" spans="1:17" ht="15.75" x14ac:dyDescent="0.25">
      <c r="A360" s="6" t="s">
        <v>354</v>
      </c>
      <c r="B360" s="6" t="s">
        <v>292</v>
      </c>
      <c r="C360" s="6" t="s">
        <v>283</v>
      </c>
      <c r="D360" s="7">
        <v>44346</v>
      </c>
      <c r="E360" s="7">
        <v>44925</v>
      </c>
      <c r="F360" s="8">
        <v>3000</v>
      </c>
      <c r="G360" s="7">
        <v>44316</v>
      </c>
      <c r="H360" s="7">
        <v>44346</v>
      </c>
      <c r="I360" s="6">
        <f t="shared" si="12"/>
        <v>2</v>
      </c>
      <c r="J360" s="8">
        <f t="shared" si="11"/>
        <v>1500</v>
      </c>
      <c r="M360" s="9"/>
      <c r="N360" s="9"/>
      <c r="O360" s="9"/>
      <c r="P360" s="9"/>
      <c r="Q360" s="9"/>
    </row>
    <row r="361" spans="1:17" ht="15.75" x14ac:dyDescent="0.25">
      <c r="A361" s="6" t="s">
        <v>354</v>
      </c>
      <c r="B361" s="6" t="s">
        <v>292</v>
      </c>
      <c r="C361" s="6" t="s">
        <v>283</v>
      </c>
      <c r="D361" s="7">
        <v>44376</v>
      </c>
      <c r="E361" s="7">
        <v>44925</v>
      </c>
      <c r="F361" s="8">
        <v>3000</v>
      </c>
      <c r="G361" s="7">
        <v>44347</v>
      </c>
      <c r="H361" s="7">
        <v>44376</v>
      </c>
      <c r="I361" s="6">
        <f t="shared" si="12"/>
        <v>2</v>
      </c>
      <c r="J361" s="8">
        <f t="shared" si="11"/>
        <v>1500</v>
      </c>
      <c r="M361" s="9"/>
      <c r="N361" s="9"/>
      <c r="O361" s="9"/>
      <c r="P361" s="9"/>
      <c r="Q361" s="9"/>
    </row>
    <row r="362" spans="1:17" ht="15.75" x14ac:dyDescent="0.25">
      <c r="A362" s="6" t="s">
        <v>355</v>
      </c>
      <c r="B362" s="6" t="s">
        <v>296</v>
      </c>
      <c r="C362" s="6" t="s">
        <v>283</v>
      </c>
      <c r="D362" s="7">
        <v>43845</v>
      </c>
      <c r="E362" s="7">
        <v>44195</v>
      </c>
      <c r="F362" s="8">
        <v>1500</v>
      </c>
      <c r="G362" s="7">
        <v>43831</v>
      </c>
      <c r="H362" s="7">
        <v>43861</v>
      </c>
      <c r="I362" s="6">
        <f t="shared" si="12"/>
        <v>1</v>
      </c>
      <c r="J362" s="8">
        <f t="shared" si="11"/>
        <v>1500</v>
      </c>
      <c r="M362" s="9"/>
      <c r="N362" s="9"/>
      <c r="O362" s="9"/>
      <c r="P362" s="9"/>
      <c r="Q362" s="9"/>
    </row>
    <row r="363" spans="1:17" ht="15.75" x14ac:dyDescent="0.25">
      <c r="A363" s="6" t="s">
        <v>355</v>
      </c>
      <c r="B363" s="6" t="s">
        <v>296</v>
      </c>
      <c r="C363" s="6" t="s">
        <v>283</v>
      </c>
      <c r="D363" s="7">
        <v>43876</v>
      </c>
      <c r="E363" s="7">
        <v>44195</v>
      </c>
      <c r="F363" s="8">
        <v>1500</v>
      </c>
      <c r="G363" s="7">
        <v>43862</v>
      </c>
      <c r="H363" s="7">
        <v>43889</v>
      </c>
      <c r="I363" s="6">
        <f t="shared" si="12"/>
        <v>1</v>
      </c>
      <c r="J363" s="8">
        <f t="shared" si="11"/>
        <v>1500</v>
      </c>
      <c r="M363" s="9"/>
      <c r="N363" s="9"/>
      <c r="O363" s="9"/>
      <c r="P363" s="9"/>
      <c r="Q363" s="9"/>
    </row>
    <row r="364" spans="1:17" ht="15.75" x14ac:dyDescent="0.25">
      <c r="A364" s="6" t="s">
        <v>355</v>
      </c>
      <c r="B364" s="6" t="s">
        <v>296</v>
      </c>
      <c r="C364" s="6" t="s">
        <v>283</v>
      </c>
      <c r="D364" s="7">
        <v>43904</v>
      </c>
      <c r="E364" s="7">
        <v>44195</v>
      </c>
      <c r="F364" s="8">
        <v>1500</v>
      </c>
      <c r="G364" s="7">
        <v>43890</v>
      </c>
      <c r="H364" s="7">
        <v>43920</v>
      </c>
      <c r="I364" s="6">
        <f t="shared" si="12"/>
        <v>2</v>
      </c>
      <c r="J364" s="8">
        <f t="shared" si="11"/>
        <v>750</v>
      </c>
      <c r="M364" s="9"/>
      <c r="N364" s="9"/>
      <c r="O364" s="9"/>
      <c r="P364" s="9"/>
      <c r="Q364" s="9"/>
    </row>
    <row r="365" spans="1:17" ht="15.75" x14ac:dyDescent="0.25">
      <c r="A365" s="6" t="s">
        <v>355</v>
      </c>
      <c r="B365" s="6" t="s">
        <v>296</v>
      </c>
      <c r="C365" s="6" t="s">
        <v>283</v>
      </c>
      <c r="D365" s="7">
        <v>43935</v>
      </c>
      <c r="E365" s="7">
        <v>44195</v>
      </c>
      <c r="F365" s="8">
        <v>1500</v>
      </c>
      <c r="G365" s="7">
        <v>43921</v>
      </c>
      <c r="H365" s="7">
        <v>43950</v>
      </c>
      <c r="I365" s="6">
        <f t="shared" si="12"/>
        <v>2</v>
      </c>
      <c r="J365" s="8">
        <f t="shared" si="11"/>
        <v>750</v>
      </c>
      <c r="M365" s="9"/>
      <c r="N365" s="9"/>
      <c r="O365" s="9"/>
      <c r="P365" s="9"/>
      <c r="Q365" s="9"/>
    </row>
    <row r="366" spans="1:17" ht="15.75" x14ac:dyDescent="0.25">
      <c r="A366" s="6" t="s">
        <v>355</v>
      </c>
      <c r="B366" s="6" t="s">
        <v>296</v>
      </c>
      <c r="C366" s="6" t="s">
        <v>283</v>
      </c>
      <c r="D366" s="7">
        <v>43965</v>
      </c>
      <c r="E366" s="7">
        <v>44195</v>
      </c>
      <c r="F366" s="8">
        <v>1500</v>
      </c>
      <c r="G366" s="7">
        <v>43951</v>
      </c>
      <c r="H366" s="7">
        <v>43981</v>
      </c>
      <c r="I366" s="6">
        <f t="shared" si="12"/>
        <v>2</v>
      </c>
      <c r="J366" s="8">
        <f t="shared" si="11"/>
        <v>750</v>
      </c>
      <c r="M366" s="9"/>
      <c r="N366" s="9"/>
      <c r="O366" s="9"/>
      <c r="P366" s="9"/>
      <c r="Q366" s="9"/>
    </row>
    <row r="367" spans="1:17" ht="15.75" x14ac:dyDescent="0.25">
      <c r="A367" s="6" t="s">
        <v>355</v>
      </c>
      <c r="B367" s="6" t="s">
        <v>296</v>
      </c>
      <c r="C367" s="6" t="s">
        <v>283</v>
      </c>
      <c r="D367" s="7">
        <v>43996</v>
      </c>
      <c r="E367" s="7">
        <v>44195</v>
      </c>
      <c r="F367" s="8">
        <v>1500</v>
      </c>
      <c r="G367" s="7">
        <v>43982</v>
      </c>
      <c r="H367" s="7">
        <v>44011</v>
      </c>
      <c r="I367" s="6">
        <f t="shared" si="12"/>
        <v>2</v>
      </c>
      <c r="J367" s="8">
        <f t="shared" si="11"/>
        <v>750</v>
      </c>
      <c r="M367" s="9"/>
      <c r="N367" s="9"/>
      <c r="O367" s="9"/>
      <c r="P367" s="9"/>
      <c r="Q367" s="9"/>
    </row>
    <row r="368" spans="1:17" ht="15.75" x14ac:dyDescent="0.25">
      <c r="A368" s="6" t="s">
        <v>355</v>
      </c>
      <c r="B368" s="6" t="s">
        <v>296</v>
      </c>
      <c r="C368" s="6" t="s">
        <v>283</v>
      </c>
      <c r="D368" s="7">
        <v>44026</v>
      </c>
      <c r="E368" s="7">
        <v>44195</v>
      </c>
      <c r="F368" s="8">
        <v>1500</v>
      </c>
      <c r="G368" s="7">
        <v>44012</v>
      </c>
      <c r="H368" s="7">
        <v>44042</v>
      </c>
      <c r="I368" s="6">
        <f t="shared" si="12"/>
        <v>2</v>
      </c>
      <c r="J368" s="8">
        <f t="shared" si="11"/>
        <v>750</v>
      </c>
      <c r="M368" s="9"/>
      <c r="N368" s="9"/>
      <c r="O368" s="9"/>
      <c r="P368" s="9"/>
      <c r="Q368" s="9"/>
    </row>
    <row r="369" spans="1:17" ht="15.75" x14ac:dyDescent="0.25">
      <c r="A369" s="6" t="s">
        <v>355</v>
      </c>
      <c r="B369" s="6" t="s">
        <v>296</v>
      </c>
      <c r="C369" s="6" t="s">
        <v>283</v>
      </c>
      <c r="D369" s="7">
        <v>44057</v>
      </c>
      <c r="E369" s="7">
        <v>44195</v>
      </c>
      <c r="F369" s="8">
        <v>1500</v>
      </c>
      <c r="G369" s="7">
        <v>44043</v>
      </c>
      <c r="H369" s="7">
        <v>44073</v>
      </c>
      <c r="I369" s="6">
        <f t="shared" si="12"/>
        <v>2</v>
      </c>
      <c r="J369" s="8">
        <f t="shared" si="11"/>
        <v>750</v>
      </c>
      <c r="M369" s="9"/>
      <c r="N369" s="9"/>
      <c r="O369" s="9"/>
      <c r="P369" s="9"/>
      <c r="Q369" s="9"/>
    </row>
    <row r="370" spans="1:17" ht="15.75" x14ac:dyDescent="0.25">
      <c r="A370" s="6" t="s">
        <v>355</v>
      </c>
      <c r="B370" s="6" t="s">
        <v>296</v>
      </c>
      <c r="C370" s="6" t="s">
        <v>283</v>
      </c>
      <c r="D370" s="7">
        <v>44088</v>
      </c>
      <c r="E370" s="7">
        <v>44195</v>
      </c>
      <c r="F370" s="8">
        <v>1500</v>
      </c>
      <c r="G370" s="7">
        <v>44074</v>
      </c>
      <c r="H370" s="7">
        <v>44103</v>
      </c>
      <c r="I370" s="6">
        <f t="shared" si="12"/>
        <v>2</v>
      </c>
      <c r="J370" s="8">
        <f t="shared" si="11"/>
        <v>750</v>
      </c>
      <c r="M370" s="9"/>
      <c r="N370" s="9"/>
      <c r="O370" s="9"/>
      <c r="P370" s="9"/>
      <c r="Q370" s="9"/>
    </row>
    <row r="371" spans="1:17" ht="15.75" x14ac:dyDescent="0.25">
      <c r="A371" s="6" t="s">
        <v>355</v>
      </c>
      <c r="B371" s="6" t="s">
        <v>296</v>
      </c>
      <c r="C371" s="6" t="s">
        <v>283</v>
      </c>
      <c r="D371" s="7">
        <v>44118</v>
      </c>
      <c r="E371" s="7">
        <v>44560</v>
      </c>
      <c r="F371" s="8">
        <v>1500</v>
      </c>
      <c r="G371" s="7">
        <v>44104</v>
      </c>
      <c r="H371" s="7">
        <v>44134</v>
      </c>
      <c r="I371" s="6">
        <f t="shared" si="12"/>
        <v>2</v>
      </c>
      <c r="J371" s="8">
        <f t="shared" si="11"/>
        <v>750</v>
      </c>
      <c r="M371" s="9"/>
      <c r="N371" s="9"/>
      <c r="O371" s="9"/>
      <c r="P371" s="9"/>
      <c r="Q371" s="9"/>
    </row>
    <row r="372" spans="1:17" ht="15.75" x14ac:dyDescent="0.25">
      <c r="A372" s="6" t="s">
        <v>355</v>
      </c>
      <c r="B372" s="6" t="s">
        <v>296</v>
      </c>
      <c r="C372" s="6" t="s">
        <v>283</v>
      </c>
      <c r="D372" s="7">
        <v>44149</v>
      </c>
      <c r="E372" s="7">
        <v>44560</v>
      </c>
      <c r="F372" s="8">
        <v>1500</v>
      </c>
      <c r="G372" s="7">
        <v>44135</v>
      </c>
      <c r="H372" s="7">
        <v>44164</v>
      </c>
      <c r="I372" s="6">
        <f t="shared" si="12"/>
        <v>2</v>
      </c>
      <c r="J372" s="8">
        <f t="shared" si="11"/>
        <v>750</v>
      </c>
      <c r="M372" s="9"/>
      <c r="N372" s="9"/>
      <c r="O372" s="9"/>
      <c r="P372" s="9"/>
      <c r="Q372" s="9"/>
    </row>
    <row r="373" spans="1:17" ht="15.75" x14ac:dyDescent="0.25">
      <c r="A373" s="6" t="s">
        <v>355</v>
      </c>
      <c r="B373" s="6" t="s">
        <v>296</v>
      </c>
      <c r="C373" s="6" t="s">
        <v>283</v>
      </c>
      <c r="D373" s="7">
        <v>43748</v>
      </c>
      <c r="E373" s="7">
        <v>43830</v>
      </c>
      <c r="F373" s="8">
        <v>25000</v>
      </c>
      <c r="G373" s="7">
        <v>43831</v>
      </c>
      <c r="H373" s="7">
        <v>44195</v>
      </c>
      <c r="I373" s="6">
        <f t="shared" si="12"/>
        <v>12</v>
      </c>
      <c r="J373" s="8">
        <f t="shared" si="11"/>
        <v>2083.3333333333335</v>
      </c>
      <c r="M373" s="9"/>
      <c r="N373" s="9"/>
      <c r="O373" s="9"/>
      <c r="P373" s="9"/>
      <c r="Q373" s="9"/>
    </row>
    <row r="374" spans="1:17" ht="15.75" x14ac:dyDescent="0.25">
      <c r="A374" s="6" t="s">
        <v>355</v>
      </c>
      <c r="B374" s="6" t="s">
        <v>296</v>
      </c>
      <c r="C374" s="6" t="s">
        <v>283</v>
      </c>
      <c r="D374" s="7">
        <v>44169</v>
      </c>
      <c r="E374" s="7">
        <v>44560</v>
      </c>
      <c r="F374" s="8">
        <v>5000</v>
      </c>
      <c r="G374" s="7">
        <v>44165</v>
      </c>
      <c r="H374" s="7">
        <v>44195</v>
      </c>
      <c r="I374" s="6">
        <f t="shared" si="12"/>
        <v>2</v>
      </c>
      <c r="J374" s="8">
        <f t="shared" si="11"/>
        <v>2500</v>
      </c>
      <c r="M374" s="9"/>
      <c r="N374" s="9"/>
      <c r="O374" s="9"/>
      <c r="P374" s="9"/>
      <c r="Q374" s="9"/>
    </row>
    <row r="375" spans="1:17" ht="15.75" x14ac:dyDescent="0.25">
      <c r="A375" s="6" t="s">
        <v>355</v>
      </c>
      <c r="B375" s="6" t="s">
        <v>296</v>
      </c>
      <c r="C375" s="6" t="s">
        <v>283</v>
      </c>
      <c r="D375" s="7">
        <v>44179</v>
      </c>
      <c r="E375" s="7">
        <v>44560</v>
      </c>
      <c r="F375" s="8">
        <v>1500</v>
      </c>
      <c r="G375" s="7">
        <v>44165</v>
      </c>
      <c r="H375" s="7">
        <v>44195</v>
      </c>
      <c r="I375" s="6">
        <f t="shared" si="12"/>
        <v>2</v>
      </c>
      <c r="J375" s="8">
        <f t="shared" si="11"/>
        <v>750</v>
      </c>
      <c r="M375" s="9"/>
      <c r="N375" s="9"/>
      <c r="O375" s="9"/>
      <c r="P375" s="9"/>
      <c r="Q375" s="9"/>
    </row>
    <row r="376" spans="1:17" ht="15.75" x14ac:dyDescent="0.25">
      <c r="A376" s="6" t="s">
        <v>355</v>
      </c>
      <c r="B376" s="6" t="s">
        <v>296</v>
      </c>
      <c r="C376" s="6" t="s">
        <v>283</v>
      </c>
      <c r="D376" s="7">
        <v>44210</v>
      </c>
      <c r="E376" s="7">
        <v>44284</v>
      </c>
      <c r="F376" s="8">
        <v>1500</v>
      </c>
      <c r="G376" s="7">
        <v>44196</v>
      </c>
      <c r="H376" s="7">
        <v>44226</v>
      </c>
      <c r="I376" s="6">
        <f t="shared" si="12"/>
        <v>2</v>
      </c>
      <c r="J376" s="8">
        <f t="shared" si="11"/>
        <v>750</v>
      </c>
      <c r="M376" s="9"/>
      <c r="N376" s="9"/>
      <c r="O376" s="9"/>
      <c r="P376" s="9"/>
      <c r="Q376" s="9"/>
    </row>
    <row r="377" spans="1:17" ht="15.75" x14ac:dyDescent="0.25">
      <c r="A377" s="6" t="s">
        <v>355</v>
      </c>
      <c r="B377" s="6" t="s">
        <v>296</v>
      </c>
      <c r="C377" s="6" t="s">
        <v>283</v>
      </c>
      <c r="D377" s="7">
        <v>44241</v>
      </c>
      <c r="E377" s="7">
        <v>44322</v>
      </c>
      <c r="F377" s="8">
        <v>1500</v>
      </c>
      <c r="G377" s="7">
        <v>44227</v>
      </c>
      <c r="H377" s="7">
        <v>44254</v>
      </c>
      <c r="I377" s="6">
        <f t="shared" si="12"/>
        <v>2</v>
      </c>
      <c r="J377" s="8">
        <f t="shared" si="11"/>
        <v>750</v>
      </c>
      <c r="M377" s="9"/>
      <c r="N377" s="9"/>
      <c r="O377" s="9"/>
      <c r="P377" s="9"/>
      <c r="Q377" s="9"/>
    </row>
    <row r="378" spans="1:17" ht="15.75" x14ac:dyDescent="0.25">
      <c r="A378" s="6" t="s">
        <v>355</v>
      </c>
      <c r="B378" s="6" t="s">
        <v>296</v>
      </c>
      <c r="C378" s="6" t="s">
        <v>283</v>
      </c>
      <c r="D378" s="7">
        <v>44269</v>
      </c>
      <c r="E378" s="7">
        <v>44350</v>
      </c>
      <c r="F378" s="8">
        <v>1500</v>
      </c>
      <c r="G378" s="7">
        <v>44255</v>
      </c>
      <c r="H378" s="7">
        <v>44285</v>
      </c>
      <c r="I378" s="6">
        <f t="shared" si="12"/>
        <v>2</v>
      </c>
      <c r="J378" s="8">
        <f t="shared" si="11"/>
        <v>750</v>
      </c>
      <c r="M378" s="9"/>
      <c r="N378" s="9"/>
      <c r="O378" s="9"/>
      <c r="P378" s="9"/>
      <c r="Q378" s="9"/>
    </row>
    <row r="379" spans="1:17" ht="15.75" x14ac:dyDescent="0.25">
      <c r="A379" s="6" t="s">
        <v>355</v>
      </c>
      <c r="B379" s="6" t="s">
        <v>296</v>
      </c>
      <c r="C379" s="6" t="s">
        <v>283</v>
      </c>
      <c r="D379" s="7">
        <v>44300</v>
      </c>
      <c r="E379" s="7">
        <v>44381</v>
      </c>
      <c r="F379" s="8">
        <v>1500</v>
      </c>
      <c r="G379" s="7">
        <v>44286</v>
      </c>
      <c r="H379" s="7">
        <v>44315</v>
      </c>
      <c r="I379" s="6">
        <f t="shared" si="12"/>
        <v>2</v>
      </c>
      <c r="J379" s="8">
        <f t="shared" si="11"/>
        <v>750</v>
      </c>
      <c r="M379" s="9"/>
      <c r="N379" s="9"/>
      <c r="O379" s="9"/>
      <c r="P379" s="9"/>
      <c r="Q379" s="9"/>
    </row>
    <row r="380" spans="1:17" ht="15.75" x14ac:dyDescent="0.25">
      <c r="A380" s="6" t="s">
        <v>355</v>
      </c>
      <c r="B380" s="6" t="s">
        <v>296</v>
      </c>
      <c r="C380" s="6" t="s">
        <v>283</v>
      </c>
      <c r="D380" s="7">
        <v>44330</v>
      </c>
      <c r="E380" s="7">
        <v>44409</v>
      </c>
      <c r="F380" s="8">
        <v>1500</v>
      </c>
      <c r="G380" s="7">
        <v>44316</v>
      </c>
      <c r="H380" s="7">
        <v>44346</v>
      </c>
      <c r="I380" s="6">
        <f t="shared" si="12"/>
        <v>2</v>
      </c>
      <c r="J380" s="8">
        <f t="shared" si="11"/>
        <v>750</v>
      </c>
      <c r="M380" s="9"/>
      <c r="N380" s="9"/>
      <c r="O380" s="9"/>
      <c r="P380" s="9"/>
      <c r="Q380" s="9"/>
    </row>
    <row r="381" spans="1:17" ht="15.75" x14ac:dyDescent="0.25">
      <c r="A381" s="6" t="s">
        <v>355</v>
      </c>
      <c r="B381" s="6" t="s">
        <v>296</v>
      </c>
      <c r="C381" s="6" t="s">
        <v>283</v>
      </c>
      <c r="D381" s="7">
        <v>44361</v>
      </c>
      <c r="E381" s="7">
        <v>44442</v>
      </c>
      <c r="F381" s="8">
        <v>1500</v>
      </c>
      <c r="G381" s="7">
        <v>44347</v>
      </c>
      <c r="H381" s="7">
        <v>44376</v>
      </c>
      <c r="I381" s="6">
        <f t="shared" si="12"/>
        <v>2</v>
      </c>
      <c r="J381" s="8">
        <f t="shared" si="11"/>
        <v>750</v>
      </c>
      <c r="M381" s="9"/>
      <c r="N381" s="9"/>
      <c r="O381" s="9"/>
      <c r="P381" s="9"/>
      <c r="Q381" s="9"/>
    </row>
    <row r="382" spans="1:17" ht="15.75" x14ac:dyDescent="0.25">
      <c r="A382" s="6" t="s">
        <v>355</v>
      </c>
      <c r="B382" s="6" t="s">
        <v>296</v>
      </c>
      <c r="C382" s="6" t="s">
        <v>283</v>
      </c>
      <c r="D382" s="7">
        <v>44391</v>
      </c>
      <c r="E382" s="7">
        <v>44466</v>
      </c>
      <c r="F382" s="8">
        <v>1500</v>
      </c>
      <c r="G382" s="7">
        <v>44377</v>
      </c>
      <c r="H382" s="7">
        <v>44407</v>
      </c>
      <c r="I382" s="6">
        <f t="shared" si="12"/>
        <v>2</v>
      </c>
      <c r="J382" s="8">
        <f t="shared" si="11"/>
        <v>750</v>
      </c>
      <c r="M382" s="9"/>
      <c r="N382" s="9"/>
      <c r="O382" s="9"/>
      <c r="P382" s="9"/>
      <c r="Q382" s="9"/>
    </row>
    <row r="383" spans="1:17" ht="15.75" x14ac:dyDescent="0.25">
      <c r="A383" s="6" t="s">
        <v>355</v>
      </c>
      <c r="B383" s="6" t="s">
        <v>296</v>
      </c>
      <c r="C383" s="6" t="s">
        <v>283</v>
      </c>
      <c r="D383" s="7">
        <v>44469</v>
      </c>
      <c r="E383" s="7">
        <v>44504</v>
      </c>
      <c r="F383" s="8">
        <v>1500</v>
      </c>
      <c r="G383" s="7">
        <v>44469</v>
      </c>
      <c r="H383" s="7">
        <v>44499</v>
      </c>
      <c r="I383" s="6">
        <f t="shared" si="12"/>
        <v>2</v>
      </c>
      <c r="J383" s="8">
        <f t="shared" si="11"/>
        <v>750</v>
      </c>
      <c r="M383" s="9"/>
      <c r="N383" s="9"/>
      <c r="O383" s="9"/>
      <c r="P383" s="9"/>
      <c r="Q383" s="9"/>
    </row>
    <row r="384" spans="1:17" ht="15.75" x14ac:dyDescent="0.25">
      <c r="A384" s="6" t="s">
        <v>356</v>
      </c>
      <c r="B384" s="6" t="s">
        <v>296</v>
      </c>
      <c r="C384" s="6" t="s">
        <v>283</v>
      </c>
      <c r="D384" s="7">
        <v>44479</v>
      </c>
      <c r="E384" s="7">
        <v>44560</v>
      </c>
      <c r="F384" s="8">
        <v>36000</v>
      </c>
      <c r="G384" s="7">
        <v>44469</v>
      </c>
      <c r="H384" s="7">
        <v>44833</v>
      </c>
      <c r="I384" s="6">
        <f t="shared" si="12"/>
        <v>13</v>
      </c>
      <c r="J384" s="8">
        <f t="shared" si="11"/>
        <v>2769.2307692307691</v>
      </c>
      <c r="M384" s="9"/>
      <c r="N384" s="9"/>
      <c r="O384" s="9"/>
      <c r="P384" s="9"/>
      <c r="Q384" s="9"/>
    </row>
    <row r="385" spans="1:17" ht="15.75" x14ac:dyDescent="0.25">
      <c r="A385" s="6" t="s">
        <v>356</v>
      </c>
      <c r="B385" s="6" t="s">
        <v>296</v>
      </c>
      <c r="C385" s="6" t="s">
        <v>283</v>
      </c>
      <c r="D385" s="7">
        <v>44777</v>
      </c>
      <c r="E385" s="7">
        <v>44781</v>
      </c>
      <c r="F385" s="8">
        <v>6000</v>
      </c>
      <c r="G385" s="7">
        <v>44834</v>
      </c>
      <c r="H385" s="7">
        <v>45138</v>
      </c>
      <c r="I385" s="6">
        <f t="shared" si="12"/>
        <v>11</v>
      </c>
      <c r="J385" s="8">
        <f t="shared" si="11"/>
        <v>545.4545454545455</v>
      </c>
      <c r="M385" s="9"/>
      <c r="N385" s="9"/>
      <c r="O385" s="9"/>
      <c r="P385" s="9"/>
      <c r="Q385" s="9"/>
    </row>
    <row r="386" spans="1:17" ht="15.75" x14ac:dyDescent="0.25">
      <c r="A386" s="6" t="s">
        <v>357</v>
      </c>
      <c r="B386" s="6" t="s">
        <v>288</v>
      </c>
      <c r="C386" s="6" t="s">
        <v>283</v>
      </c>
      <c r="D386" s="7">
        <v>43814</v>
      </c>
      <c r="E386" s="7">
        <v>43830</v>
      </c>
      <c r="F386" s="8">
        <f>10025-F387</f>
        <v>2675</v>
      </c>
      <c r="G386" s="7">
        <v>43800</v>
      </c>
      <c r="H386" s="7">
        <v>43830</v>
      </c>
      <c r="I386" s="6">
        <f t="shared" si="12"/>
        <v>1</v>
      </c>
      <c r="J386" s="8">
        <f t="shared" si="11"/>
        <v>2675</v>
      </c>
      <c r="M386" s="9"/>
      <c r="N386" s="9"/>
      <c r="O386" s="9"/>
      <c r="P386" s="9"/>
      <c r="Q386" s="9"/>
    </row>
    <row r="387" spans="1:17" ht="15.75" x14ac:dyDescent="0.25">
      <c r="A387" s="6" t="s">
        <v>357</v>
      </c>
      <c r="B387" s="6" t="s">
        <v>288</v>
      </c>
      <c r="C387" s="6" t="s">
        <v>283</v>
      </c>
      <c r="D387" s="7">
        <v>43814</v>
      </c>
      <c r="E387" s="7">
        <v>43830</v>
      </c>
      <c r="F387" s="8">
        <f>3675*2</f>
        <v>7350</v>
      </c>
      <c r="G387" s="7">
        <v>43831</v>
      </c>
      <c r="H387" s="7">
        <v>43889</v>
      </c>
      <c r="I387" s="6">
        <f t="shared" si="12"/>
        <v>2</v>
      </c>
      <c r="J387" s="8">
        <f t="shared" ref="J387:J450" si="13">F387/I387</f>
        <v>3675</v>
      </c>
      <c r="M387" s="9"/>
      <c r="N387" s="9"/>
      <c r="O387" s="9"/>
      <c r="P387" s="9"/>
      <c r="Q387" s="9"/>
    </row>
    <row r="388" spans="1:17" ht="15.75" x14ac:dyDescent="0.25">
      <c r="A388" s="6" t="s">
        <v>357</v>
      </c>
      <c r="B388" s="6" t="s">
        <v>288</v>
      </c>
      <c r="C388" s="6" t="s">
        <v>283</v>
      </c>
      <c r="D388" s="7">
        <v>43904</v>
      </c>
      <c r="E388" s="7">
        <v>44195</v>
      </c>
      <c r="F388" s="8">
        <v>10025</v>
      </c>
      <c r="G388" s="7">
        <v>43831</v>
      </c>
      <c r="H388" s="7">
        <v>43920</v>
      </c>
      <c r="I388" s="6">
        <f t="shared" si="12"/>
        <v>3</v>
      </c>
      <c r="J388" s="8">
        <f t="shared" si="13"/>
        <v>3341.6666666666665</v>
      </c>
      <c r="M388" s="9"/>
      <c r="N388" s="9"/>
      <c r="O388" s="9"/>
      <c r="P388" s="9"/>
      <c r="Q388" s="9"/>
    </row>
    <row r="389" spans="1:17" ht="15.75" x14ac:dyDescent="0.25">
      <c r="A389" s="6" t="s">
        <v>357</v>
      </c>
      <c r="B389" s="6" t="s">
        <v>288</v>
      </c>
      <c r="C389" s="6" t="s">
        <v>283</v>
      </c>
      <c r="D389" s="7">
        <v>43996</v>
      </c>
      <c r="E389" s="7">
        <v>44195</v>
      </c>
      <c r="F389" s="8">
        <v>51305</v>
      </c>
      <c r="G389" s="7">
        <v>43890</v>
      </c>
      <c r="H389" s="7">
        <v>44254</v>
      </c>
      <c r="I389" s="6">
        <f t="shared" si="12"/>
        <v>13</v>
      </c>
      <c r="J389" s="8">
        <f t="shared" si="13"/>
        <v>3946.5384615384614</v>
      </c>
      <c r="M389" s="9"/>
      <c r="N389" s="9"/>
      <c r="O389" s="9"/>
      <c r="P389" s="9"/>
      <c r="Q389" s="9"/>
    </row>
    <row r="390" spans="1:17" ht="15.75" x14ac:dyDescent="0.25">
      <c r="A390" s="6" t="s">
        <v>357</v>
      </c>
      <c r="B390" s="6" t="s">
        <v>288</v>
      </c>
      <c r="C390" s="6" t="s">
        <v>283</v>
      </c>
      <c r="D390" s="7">
        <v>44429</v>
      </c>
      <c r="E390" s="7">
        <v>44541</v>
      </c>
      <c r="F390" s="8">
        <v>5750</v>
      </c>
      <c r="G390" s="7">
        <v>44408</v>
      </c>
      <c r="H390" s="7">
        <v>44438</v>
      </c>
      <c r="I390" s="6">
        <f t="shared" si="12"/>
        <v>2</v>
      </c>
      <c r="J390" s="8">
        <f t="shared" si="13"/>
        <v>2875</v>
      </c>
      <c r="M390" s="9"/>
      <c r="N390" s="9"/>
      <c r="O390" s="9"/>
      <c r="P390" s="9"/>
      <c r="Q390" s="9"/>
    </row>
    <row r="391" spans="1:17" ht="15.75" x14ac:dyDescent="0.25">
      <c r="A391" s="6" t="s">
        <v>357</v>
      </c>
      <c r="B391" s="6" t="s">
        <v>288</v>
      </c>
      <c r="C391" s="6" t="s">
        <v>283</v>
      </c>
      <c r="D391" s="7">
        <v>44415</v>
      </c>
      <c r="E391" s="7">
        <v>44497</v>
      </c>
      <c r="F391" s="8">
        <v>18000</v>
      </c>
      <c r="G391" s="7">
        <v>44408</v>
      </c>
      <c r="H391" s="7">
        <v>44499</v>
      </c>
      <c r="I391" s="6">
        <f t="shared" si="12"/>
        <v>4</v>
      </c>
      <c r="J391" s="8">
        <f t="shared" si="13"/>
        <v>4500</v>
      </c>
      <c r="M391" s="9"/>
      <c r="N391" s="9"/>
      <c r="O391" s="9"/>
      <c r="P391" s="9"/>
      <c r="Q391" s="9"/>
    </row>
    <row r="392" spans="1:17" ht="15.75" x14ac:dyDescent="0.25">
      <c r="A392" s="6" t="s">
        <v>357</v>
      </c>
      <c r="B392" s="6" t="s">
        <v>288</v>
      </c>
      <c r="C392" s="6" t="s">
        <v>283</v>
      </c>
      <c r="D392" s="7">
        <v>44408</v>
      </c>
      <c r="E392" s="12">
        <v>44490</v>
      </c>
      <c r="F392" s="8">
        <v>54000</v>
      </c>
      <c r="G392" s="7">
        <v>44255</v>
      </c>
      <c r="H392" s="7">
        <v>44619</v>
      </c>
      <c r="I392" s="6">
        <f t="shared" si="12"/>
        <v>13</v>
      </c>
      <c r="J392" s="8">
        <f t="shared" si="13"/>
        <v>4153.8461538461543</v>
      </c>
      <c r="M392" s="9"/>
      <c r="N392" s="9"/>
      <c r="O392" s="9"/>
      <c r="P392" s="9"/>
      <c r="Q392" s="9"/>
    </row>
    <row r="393" spans="1:17" ht="15.75" x14ac:dyDescent="0.25">
      <c r="A393" s="6" t="s">
        <v>357</v>
      </c>
      <c r="B393" s="6" t="s">
        <v>288</v>
      </c>
      <c r="C393" s="6" t="s">
        <v>283</v>
      </c>
      <c r="D393" s="7">
        <v>44635</v>
      </c>
      <c r="E393" s="7">
        <v>44638</v>
      </c>
      <c r="F393" s="8">
        <v>54000</v>
      </c>
      <c r="G393" s="7">
        <v>44620</v>
      </c>
      <c r="H393" s="7">
        <v>44985</v>
      </c>
      <c r="I393" s="6">
        <f t="shared" si="12"/>
        <v>13</v>
      </c>
      <c r="J393" s="8">
        <f t="shared" si="13"/>
        <v>4153.8461538461543</v>
      </c>
      <c r="M393" s="9"/>
      <c r="N393" s="9"/>
      <c r="O393" s="9"/>
      <c r="P393" s="9"/>
      <c r="Q393" s="9"/>
    </row>
    <row r="394" spans="1:17" ht="15.75" x14ac:dyDescent="0.25">
      <c r="A394" s="6" t="s">
        <v>357</v>
      </c>
      <c r="B394" s="6" t="s">
        <v>288</v>
      </c>
      <c r="C394" s="6" t="s">
        <v>283</v>
      </c>
      <c r="D394" s="7">
        <v>44986</v>
      </c>
      <c r="E394" s="7">
        <v>44990</v>
      </c>
      <c r="F394" s="8">
        <v>17500</v>
      </c>
      <c r="G394" s="7">
        <v>44986</v>
      </c>
      <c r="H394" s="7">
        <v>45350</v>
      </c>
      <c r="I394" s="6">
        <f t="shared" si="12"/>
        <v>12</v>
      </c>
      <c r="J394" s="8">
        <f t="shared" si="13"/>
        <v>1458.3333333333333</v>
      </c>
      <c r="M394" s="9"/>
      <c r="N394" s="9"/>
      <c r="O394" s="9"/>
      <c r="P394" s="9"/>
      <c r="Q394" s="9"/>
    </row>
    <row r="395" spans="1:17" ht="15.75" x14ac:dyDescent="0.25">
      <c r="A395" s="6" t="s">
        <v>357</v>
      </c>
      <c r="B395" s="6" t="s">
        <v>296</v>
      </c>
      <c r="C395" s="6" t="s">
        <v>283</v>
      </c>
      <c r="D395" s="7">
        <v>44986</v>
      </c>
      <c r="E395" s="7">
        <v>44998</v>
      </c>
      <c r="F395" s="8">
        <v>54000</v>
      </c>
      <c r="G395" s="7">
        <v>44986</v>
      </c>
      <c r="H395" s="7">
        <v>45350</v>
      </c>
      <c r="I395" s="6">
        <f t="shared" si="12"/>
        <v>12</v>
      </c>
      <c r="J395" s="8">
        <f t="shared" si="13"/>
        <v>4500</v>
      </c>
      <c r="M395" s="9"/>
      <c r="N395" s="9"/>
      <c r="O395" s="9"/>
      <c r="P395" s="9"/>
      <c r="Q395" s="9"/>
    </row>
    <row r="396" spans="1:17" ht="15.75" x14ac:dyDescent="0.25">
      <c r="A396" s="6" t="s">
        <v>357</v>
      </c>
      <c r="B396" s="6" t="s">
        <v>292</v>
      </c>
      <c r="C396" s="6" t="s">
        <v>283</v>
      </c>
      <c r="D396" s="7">
        <v>44635</v>
      </c>
      <c r="E396" s="7">
        <v>44672</v>
      </c>
      <c r="F396" s="8">
        <v>17500</v>
      </c>
      <c r="G396" s="7">
        <v>44620</v>
      </c>
      <c r="H396" s="7">
        <v>44985</v>
      </c>
      <c r="I396" s="6">
        <f t="shared" si="12"/>
        <v>13</v>
      </c>
      <c r="J396" s="8">
        <f t="shared" si="13"/>
        <v>1346.1538461538462</v>
      </c>
      <c r="M396" s="9"/>
      <c r="N396" s="9"/>
      <c r="O396" s="9"/>
      <c r="P396" s="9"/>
      <c r="Q396" s="9"/>
    </row>
    <row r="397" spans="1:17" ht="15.75" x14ac:dyDescent="0.25">
      <c r="A397" s="6" t="s">
        <v>358</v>
      </c>
      <c r="B397" s="6" t="s">
        <v>285</v>
      </c>
      <c r="C397" s="6" t="s">
        <v>283</v>
      </c>
      <c r="D397" s="7">
        <v>44287</v>
      </c>
      <c r="E397" s="7">
        <v>44287</v>
      </c>
      <c r="F397" s="8">
        <v>50</v>
      </c>
      <c r="G397" s="7">
        <v>44286</v>
      </c>
      <c r="H397" s="7">
        <v>44315</v>
      </c>
      <c r="I397" s="6">
        <f t="shared" si="12"/>
        <v>2</v>
      </c>
      <c r="J397" s="8">
        <f t="shared" si="13"/>
        <v>25</v>
      </c>
      <c r="M397" s="9"/>
      <c r="N397" s="9"/>
      <c r="O397" s="9"/>
      <c r="P397" s="9"/>
      <c r="Q397" s="9"/>
    </row>
    <row r="398" spans="1:17" ht="15.75" x14ac:dyDescent="0.25">
      <c r="A398" s="6" t="s">
        <v>359</v>
      </c>
      <c r="B398" s="6" t="s">
        <v>288</v>
      </c>
      <c r="C398" s="6" t="s">
        <v>283</v>
      </c>
      <c r="D398" s="7">
        <v>44092</v>
      </c>
      <c r="E398" s="7">
        <v>44195</v>
      </c>
      <c r="F398" s="8">
        <v>11832.63</v>
      </c>
      <c r="G398" s="7">
        <v>44074</v>
      </c>
      <c r="H398" s="7">
        <v>44164</v>
      </c>
      <c r="I398" s="6">
        <f t="shared" si="12"/>
        <v>4</v>
      </c>
      <c r="J398" s="8">
        <f t="shared" si="13"/>
        <v>2958.1574999999998</v>
      </c>
      <c r="M398" s="9"/>
      <c r="N398" s="9"/>
      <c r="O398" s="9"/>
      <c r="P398" s="9"/>
      <c r="Q398" s="9"/>
    </row>
    <row r="399" spans="1:17" ht="15.75" x14ac:dyDescent="0.25">
      <c r="A399" s="6" t="s">
        <v>359</v>
      </c>
      <c r="B399" s="6" t="s">
        <v>288</v>
      </c>
      <c r="C399" s="6" t="s">
        <v>283</v>
      </c>
      <c r="D399" s="7">
        <v>44165</v>
      </c>
      <c r="E399" s="7">
        <v>44560</v>
      </c>
      <c r="F399" s="8">
        <v>11830.24</v>
      </c>
      <c r="G399" s="7">
        <v>44165</v>
      </c>
      <c r="H399" s="7">
        <v>44254</v>
      </c>
      <c r="I399" s="6">
        <f t="shared" si="12"/>
        <v>4</v>
      </c>
      <c r="J399" s="8">
        <f t="shared" si="13"/>
        <v>2957.56</v>
      </c>
      <c r="M399" s="9"/>
      <c r="N399" s="9"/>
      <c r="O399" s="9"/>
      <c r="P399" s="9"/>
      <c r="Q399" s="9"/>
    </row>
    <row r="400" spans="1:17" ht="15.75" x14ac:dyDescent="0.25">
      <c r="A400" s="6" t="s">
        <v>359</v>
      </c>
      <c r="B400" s="6" t="s">
        <v>288</v>
      </c>
      <c r="C400" s="6" t="s">
        <v>283</v>
      </c>
      <c r="D400" s="7">
        <v>44255</v>
      </c>
      <c r="E400" s="7">
        <v>44277</v>
      </c>
      <c r="F400" s="8">
        <v>12036.1</v>
      </c>
      <c r="G400" s="7">
        <v>44255</v>
      </c>
      <c r="H400" s="7">
        <v>44346</v>
      </c>
      <c r="I400" s="6">
        <f t="shared" si="12"/>
        <v>4</v>
      </c>
      <c r="J400" s="8">
        <f t="shared" si="13"/>
        <v>3009.0250000000001</v>
      </c>
      <c r="M400" s="9"/>
      <c r="N400" s="9"/>
      <c r="O400" s="9"/>
      <c r="P400" s="9"/>
      <c r="Q400" s="9"/>
    </row>
    <row r="401" spans="1:17" ht="15.75" x14ac:dyDescent="0.25">
      <c r="A401" s="6" t="s">
        <v>359</v>
      </c>
      <c r="B401" s="6" t="s">
        <v>288</v>
      </c>
      <c r="C401" s="6" t="s">
        <v>283</v>
      </c>
      <c r="D401" s="7">
        <v>44347</v>
      </c>
      <c r="E401" s="7">
        <v>44409</v>
      </c>
      <c r="F401" s="8">
        <v>11681.31</v>
      </c>
      <c r="G401" s="7">
        <v>44347</v>
      </c>
      <c r="H401" s="7">
        <v>44438</v>
      </c>
      <c r="I401" s="6">
        <f t="shared" si="12"/>
        <v>4</v>
      </c>
      <c r="J401" s="8">
        <f t="shared" si="13"/>
        <v>2920.3274999999999</v>
      </c>
      <c r="M401" s="9"/>
      <c r="N401" s="9"/>
      <c r="O401" s="9"/>
      <c r="P401" s="9"/>
      <c r="Q401" s="9"/>
    </row>
    <row r="402" spans="1:17" ht="15.75" x14ac:dyDescent="0.25">
      <c r="A402" s="6" t="s">
        <v>360</v>
      </c>
      <c r="B402" s="6" t="s">
        <v>296</v>
      </c>
      <c r="C402" s="6" t="s">
        <v>283</v>
      </c>
      <c r="D402" s="7">
        <v>43549</v>
      </c>
      <c r="E402" s="7">
        <v>43830</v>
      </c>
      <c r="F402" s="8">
        <v>25000</v>
      </c>
      <c r="G402" s="7">
        <v>43525</v>
      </c>
      <c r="H402" s="7">
        <v>43889</v>
      </c>
      <c r="I402" s="6">
        <f t="shared" si="12"/>
        <v>12</v>
      </c>
      <c r="J402" s="8">
        <f t="shared" si="13"/>
        <v>2083.3333333333335</v>
      </c>
      <c r="M402" s="9"/>
      <c r="N402" s="9"/>
      <c r="O402" s="9"/>
      <c r="P402" s="9"/>
      <c r="Q402" s="9"/>
    </row>
    <row r="403" spans="1:17" ht="15.75" x14ac:dyDescent="0.25">
      <c r="A403" s="6" t="s">
        <v>360</v>
      </c>
      <c r="B403" s="6" t="s">
        <v>296</v>
      </c>
      <c r="C403" s="6" t="s">
        <v>283</v>
      </c>
      <c r="D403" s="7">
        <v>43582</v>
      </c>
      <c r="E403" s="7">
        <v>43830</v>
      </c>
      <c r="F403" s="8">
        <v>12000</v>
      </c>
      <c r="G403" s="7">
        <v>43556</v>
      </c>
      <c r="H403" s="7">
        <v>43920</v>
      </c>
      <c r="I403" s="6">
        <f t="shared" si="12"/>
        <v>12</v>
      </c>
      <c r="J403" s="8">
        <f t="shared" si="13"/>
        <v>1000</v>
      </c>
      <c r="M403" s="9"/>
      <c r="N403" s="9"/>
      <c r="O403" s="9"/>
      <c r="P403" s="9"/>
      <c r="Q403" s="9"/>
    </row>
    <row r="404" spans="1:17" ht="15.75" x14ac:dyDescent="0.25">
      <c r="A404" s="6" t="s">
        <v>360</v>
      </c>
      <c r="B404" s="6" t="s">
        <v>296</v>
      </c>
      <c r="C404" s="6" t="s">
        <v>283</v>
      </c>
      <c r="D404" s="7">
        <v>43582</v>
      </c>
      <c r="E404" s="7">
        <v>43830</v>
      </c>
      <c r="F404" s="8">
        <v>12000</v>
      </c>
      <c r="G404" s="7">
        <v>43556</v>
      </c>
      <c r="H404" s="7">
        <v>43920</v>
      </c>
      <c r="I404" s="6">
        <f t="shared" si="12"/>
        <v>12</v>
      </c>
      <c r="J404" s="8">
        <f t="shared" si="13"/>
        <v>1000</v>
      </c>
      <c r="M404" s="9"/>
      <c r="N404" s="9"/>
      <c r="O404" s="9"/>
      <c r="P404" s="9"/>
      <c r="Q404" s="9"/>
    </row>
    <row r="405" spans="1:17" ht="15.75" x14ac:dyDescent="0.25">
      <c r="A405" s="6" t="s">
        <v>360</v>
      </c>
      <c r="B405" s="6" t="s">
        <v>296</v>
      </c>
      <c r="C405" s="6" t="s">
        <v>283</v>
      </c>
      <c r="D405" s="7">
        <v>43910</v>
      </c>
      <c r="E405" s="7">
        <v>44195</v>
      </c>
      <c r="F405" s="8">
        <v>12000</v>
      </c>
      <c r="G405" s="7">
        <v>43921</v>
      </c>
      <c r="H405" s="7">
        <v>44285</v>
      </c>
      <c r="I405" s="6">
        <f t="shared" ref="I405:I468" si="14">IF((YEAR(H405)-YEAR(G405))=1, ((MONTH(H405)-MONTH(G405))+1)+12, (IF((YEAR(H405)-YEAR(G405))=2, ((MONTH(H405)-MONTH(G405))+1)+24, (IF((YEAR(H405)-YEAR(G405))=3, ((MONTH(H405)-MONTH(G405))+1)+36, (MONTH(H405)-MONTH(G405))+1)))))</f>
        <v>13</v>
      </c>
      <c r="J405" s="8">
        <f t="shared" si="13"/>
        <v>923.07692307692309</v>
      </c>
      <c r="M405" s="9"/>
      <c r="N405" s="9"/>
      <c r="O405" s="9"/>
      <c r="P405" s="9"/>
      <c r="Q405" s="9"/>
    </row>
    <row r="406" spans="1:17" ht="15.75" x14ac:dyDescent="0.25">
      <c r="A406" s="6" t="s">
        <v>360</v>
      </c>
      <c r="B406" s="6" t="s">
        <v>296</v>
      </c>
      <c r="C406" s="6" t="s">
        <v>283</v>
      </c>
      <c r="D406" s="7">
        <v>43910</v>
      </c>
      <c r="E406" s="7">
        <v>44195</v>
      </c>
      <c r="F406" s="8">
        <v>12000</v>
      </c>
      <c r="G406" s="7">
        <v>43921</v>
      </c>
      <c r="H406" s="7">
        <v>44285</v>
      </c>
      <c r="I406" s="6">
        <f t="shared" si="14"/>
        <v>13</v>
      </c>
      <c r="J406" s="8">
        <f t="shared" si="13"/>
        <v>923.07692307692309</v>
      </c>
      <c r="M406" s="9"/>
      <c r="N406" s="9"/>
      <c r="O406" s="9"/>
      <c r="P406" s="9"/>
      <c r="Q406" s="9"/>
    </row>
    <row r="407" spans="1:17" ht="15.75" x14ac:dyDescent="0.25">
      <c r="A407" s="6" t="s">
        <v>360</v>
      </c>
      <c r="B407" s="6" t="s">
        <v>296</v>
      </c>
      <c r="C407" s="6" t="s">
        <v>283</v>
      </c>
      <c r="D407" s="7">
        <v>44262</v>
      </c>
      <c r="E407" s="7">
        <v>44294</v>
      </c>
      <c r="F407" s="8">
        <v>12000</v>
      </c>
      <c r="G407" s="7">
        <v>44286</v>
      </c>
      <c r="H407" s="7">
        <v>44650</v>
      </c>
      <c r="I407" s="6">
        <f t="shared" si="14"/>
        <v>13</v>
      </c>
      <c r="J407" s="8">
        <f t="shared" si="13"/>
        <v>923.07692307692309</v>
      </c>
      <c r="M407" s="9"/>
      <c r="N407" s="9"/>
      <c r="O407" s="9"/>
      <c r="P407" s="9"/>
      <c r="Q407" s="9"/>
    </row>
    <row r="408" spans="1:17" ht="15.75" x14ac:dyDescent="0.25">
      <c r="A408" s="6" t="s">
        <v>360</v>
      </c>
      <c r="B408" s="6" t="s">
        <v>296</v>
      </c>
      <c r="C408" s="6" t="s">
        <v>283</v>
      </c>
      <c r="D408" s="7">
        <v>44661</v>
      </c>
      <c r="E408" s="7">
        <v>44680</v>
      </c>
      <c r="F408" s="8">
        <v>12000</v>
      </c>
      <c r="G408" s="7">
        <v>44651</v>
      </c>
      <c r="H408" s="7">
        <v>45016</v>
      </c>
      <c r="I408" s="6">
        <f t="shared" si="14"/>
        <v>13</v>
      </c>
      <c r="J408" s="8">
        <f t="shared" si="13"/>
        <v>923.07692307692309</v>
      </c>
      <c r="M408" s="9"/>
      <c r="N408" s="9"/>
      <c r="O408" s="9"/>
      <c r="P408" s="9"/>
      <c r="Q408" s="9"/>
    </row>
    <row r="409" spans="1:17" ht="15.75" x14ac:dyDescent="0.25">
      <c r="A409" s="6" t="s">
        <v>360</v>
      </c>
      <c r="B409" s="6" t="s">
        <v>296</v>
      </c>
      <c r="C409" s="6" t="s">
        <v>283</v>
      </c>
      <c r="D409" s="7">
        <v>45017</v>
      </c>
      <c r="E409" s="7">
        <v>45036</v>
      </c>
      <c r="F409" s="8">
        <v>12000</v>
      </c>
      <c r="G409" s="7">
        <v>45017</v>
      </c>
      <c r="H409" s="7">
        <v>45381</v>
      </c>
      <c r="I409" s="6">
        <f t="shared" si="14"/>
        <v>12</v>
      </c>
      <c r="J409" s="8">
        <f t="shared" si="13"/>
        <v>1000</v>
      </c>
      <c r="M409" s="9"/>
      <c r="N409" s="9"/>
      <c r="O409" s="9"/>
      <c r="P409" s="9"/>
      <c r="Q409" s="9"/>
    </row>
    <row r="410" spans="1:17" ht="15.75" x14ac:dyDescent="0.25">
      <c r="A410" s="6" t="s">
        <v>360</v>
      </c>
      <c r="B410" s="6" t="s">
        <v>296</v>
      </c>
      <c r="C410" s="6" t="s">
        <v>283</v>
      </c>
      <c r="D410" s="7">
        <v>45381</v>
      </c>
      <c r="E410" s="7">
        <v>1095</v>
      </c>
      <c r="F410" s="8">
        <v>6000</v>
      </c>
      <c r="G410" s="7">
        <v>45382</v>
      </c>
      <c r="H410" s="7">
        <v>45746</v>
      </c>
      <c r="I410" s="6">
        <f t="shared" si="14"/>
        <v>13</v>
      </c>
      <c r="J410" s="8">
        <f t="shared" si="13"/>
        <v>461.53846153846155</v>
      </c>
      <c r="M410" s="9"/>
      <c r="N410" s="9"/>
      <c r="O410" s="9"/>
      <c r="P410" s="9"/>
      <c r="Q410" s="9"/>
    </row>
    <row r="411" spans="1:17" ht="15.75" x14ac:dyDescent="0.25">
      <c r="A411" s="6" t="s">
        <v>361</v>
      </c>
      <c r="B411" s="6" t="s">
        <v>285</v>
      </c>
      <c r="C411" s="6" t="s">
        <v>283</v>
      </c>
      <c r="D411" s="7">
        <v>44043</v>
      </c>
      <c r="E411" s="7">
        <v>44560</v>
      </c>
      <c r="F411" s="8">
        <v>60000</v>
      </c>
      <c r="G411" s="7">
        <v>44043</v>
      </c>
      <c r="H411" s="7">
        <v>44407</v>
      </c>
      <c r="I411" s="6">
        <f t="shared" si="14"/>
        <v>13</v>
      </c>
      <c r="J411" s="8">
        <f t="shared" si="13"/>
        <v>4615.3846153846152</v>
      </c>
      <c r="M411" s="9"/>
      <c r="N411" s="9"/>
      <c r="O411" s="9"/>
      <c r="P411" s="9"/>
      <c r="Q411" s="9"/>
    </row>
    <row r="412" spans="1:17" ht="15.75" x14ac:dyDescent="0.25">
      <c r="A412" s="6" t="s">
        <v>361</v>
      </c>
      <c r="B412" s="6" t="s">
        <v>285</v>
      </c>
      <c r="C412" s="6" t="s">
        <v>283</v>
      </c>
      <c r="D412" s="7">
        <v>44415</v>
      </c>
      <c r="E412" s="7">
        <v>44450</v>
      </c>
      <c r="F412" s="8">
        <v>53000</v>
      </c>
      <c r="G412" s="7">
        <v>44408</v>
      </c>
      <c r="H412" s="7">
        <v>44772</v>
      </c>
      <c r="I412" s="6">
        <f t="shared" si="14"/>
        <v>13</v>
      </c>
      <c r="J412" s="8">
        <f t="shared" si="13"/>
        <v>4076.9230769230771</v>
      </c>
      <c r="M412" s="9"/>
      <c r="N412" s="9"/>
      <c r="O412" s="9"/>
      <c r="P412" s="9"/>
      <c r="Q412" s="9"/>
    </row>
    <row r="413" spans="1:17" ht="15.75" x14ac:dyDescent="0.25">
      <c r="A413" s="6" t="s">
        <v>361</v>
      </c>
      <c r="B413" s="6" t="s">
        <v>285</v>
      </c>
      <c r="C413" s="6" t="s">
        <v>283</v>
      </c>
      <c r="D413" s="7">
        <v>44760</v>
      </c>
      <c r="E413" s="7">
        <v>44793</v>
      </c>
      <c r="F413" s="8">
        <v>53000</v>
      </c>
      <c r="G413" s="7">
        <v>44773</v>
      </c>
      <c r="H413" s="7">
        <v>45138</v>
      </c>
      <c r="I413" s="6">
        <f t="shared" si="14"/>
        <v>13</v>
      </c>
      <c r="J413" s="8">
        <f t="shared" si="13"/>
        <v>4076.9230769230771</v>
      </c>
      <c r="M413" s="9"/>
      <c r="N413" s="9"/>
      <c r="O413" s="9"/>
      <c r="P413" s="9"/>
      <c r="Q413" s="9"/>
    </row>
    <row r="414" spans="1:17" ht="15.75" x14ac:dyDescent="0.25">
      <c r="A414" s="6" t="s">
        <v>361</v>
      </c>
      <c r="B414" s="6" t="s">
        <v>285</v>
      </c>
      <c r="C414" s="6" t="s">
        <v>283</v>
      </c>
      <c r="D414" s="7">
        <v>45139</v>
      </c>
      <c r="E414" s="7">
        <v>45222</v>
      </c>
      <c r="F414" s="8">
        <v>23000</v>
      </c>
      <c r="G414" s="7">
        <v>45139</v>
      </c>
      <c r="H414" s="7">
        <v>45322</v>
      </c>
      <c r="I414" s="6">
        <f t="shared" si="14"/>
        <v>6</v>
      </c>
      <c r="J414" s="8">
        <f t="shared" si="13"/>
        <v>3833.3333333333335</v>
      </c>
      <c r="M414" s="9"/>
      <c r="N414" s="9"/>
      <c r="O414" s="9"/>
      <c r="P414" s="9"/>
      <c r="Q414" s="9"/>
    </row>
    <row r="415" spans="1:17" ht="15.75" x14ac:dyDescent="0.25">
      <c r="A415" s="6" t="s">
        <v>361</v>
      </c>
      <c r="B415" s="6" t="s">
        <v>285</v>
      </c>
      <c r="C415" s="6" t="s">
        <v>283</v>
      </c>
      <c r="D415" s="7">
        <v>45323</v>
      </c>
      <c r="E415" s="7">
        <v>1095</v>
      </c>
      <c r="F415" s="8">
        <v>23000</v>
      </c>
      <c r="G415" s="7">
        <v>45323</v>
      </c>
      <c r="H415" s="7">
        <v>45503</v>
      </c>
      <c r="I415" s="6">
        <f t="shared" si="14"/>
        <v>6</v>
      </c>
      <c r="J415" s="8">
        <f t="shared" si="13"/>
        <v>3833.3333333333335</v>
      </c>
      <c r="M415" s="9"/>
      <c r="N415" s="9"/>
      <c r="O415" s="9"/>
      <c r="P415" s="9"/>
      <c r="Q415" s="9"/>
    </row>
    <row r="416" spans="1:17" ht="15.75" x14ac:dyDescent="0.25">
      <c r="A416" s="6" t="s">
        <v>362</v>
      </c>
      <c r="B416" s="6" t="s">
        <v>296</v>
      </c>
      <c r="C416" s="6" t="s">
        <v>283</v>
      </c>
      <c r="D416" s="7">
        <v>43841</v>
      </c>
      <c r="E416" s="7">
        <v>44925</v>
      </c>
      <c r="F416" s="8">
        <v>12000</v>
      </c>
      <c r="G416" s="7">
        <v>43831</v>
      </c>
      <c r="H416" s="7">
        <v>44195</v>
      </c>
      <c r="I416" s="6">
        <f t="shared" si="14"/>
        <v>12</v>
      </c>
      <c r="J416" s="8">
        <f t="shared" si="13"/>
        <v>1000</v>
      </c>
      <c r="M416" s="9"/>
      <c r="N416" s="9"/>
      <c r="O416" s="9"/>
      <c r="P416" s="9"/>
      <c r="Q416" s="9"/>
    </row>
    <row r="417" spans="1:17" ht="15.75" x14ac:dyDescent="0.25">
      <c r="A417" s="6" t="s">
        <v>363</v>
      </c>
      <c r="B417" s="6" t="s">
        <v>285</v>
      </c>
      <c r="C417" s="6" t="s">
        <v>283</v>
      </c>
      <c r="D417" s="7">
        <v>44063</v>
      </c>
      <c r="E417" s="7">
        <v>44195</v>
      </c>
      <c r="F417" s="8">
        <v>1288.9000000000001</v>
      </c>
      <c r="G417" s="7">
        <v>44074</v>
      </c>
      <c r="H417" s="7">
        <v>44134</v>
      </c>
      <c r="I417" s="6">
        <f t="shared" si="14"/>
        <v>3</v>
      </c>
      <c r="J417" s="8">
        <f t="shared" si="13"/>
        <v>429.63333333333338</v>
      </c>
      <c r="M417" s="9"/>
      <c r="N417" s="9"/>
      <c r="O417" s="9"/>
      <c r="P417" s="9"/>
      <c r="Q417" s="9"/>
    </row>
    <row r="418" spans="1:17" ht="15.75" x14ac:dyDescent="0.25">
      <c r="A418" s="6" t="s">
        <v>363</v>
      </c>
      <c r="B418" s="6" t="s">
        <v>285</v>
      </c>
      <c r="C418" s="6" t="s">
        <v>283</v>
      </c>
      <c r="D418" s="7">
        <v>44130</v>
      </c>
      <c r="E418" s="7">
        <v>44195</v>
      </c>
      <c r="F418" s="8">
        <v>3937.58</v>
      </c>
      <c r="G418" s="7">
        <v>44135</v>
      </c>
      <c r="H418" s="7">
        <v>44560</v>
      </c>
      <c r="I418" s="6">
        <f t="shared" si="14"/>
        <v>15</v>
      </c>
      <c r="J418" s="8">
        <f t="shared" si="13"/>
        <v>262.50533333333334</v>
      </c>
      <c r="M418" s="9"/>
      <c r="N418" s="9"/>
      <c r="O418" s="9"/>
      <c r="P418" s="9"/>
      <c r="Q418" s="9"/>
    </row>
    <row r="419" spans="1:17" ht="15.75" x14ac:dyDescent="0.25">
      <c r="A419" s="6" t="s">
        <v>363</v>
      </c>
      <c r="B419" s="6" t="s">
        <v>285</v>
      </c>
      <c r="C419" s="6" t="s">
        <v>283</v>
      </c>
      <c r="D419" s="7">
        <v>44210</v>
      </c>
      <c r="E419" s="7">
        <v>44220</v>
      </c>
      <c r="F419" s="8">
        <v>12411.4</v>
      </c>
      <c r="G419" s="7">
        <v>44135</v>
      </c>
      <c r="H419" s="7">
        <v>44560</v>
      </c>
      <c r="I419" s="6">
        <f t="shared" si="14"/>
        <v>15</v>
      </c>
      <c r="J419" s="8">
        <f t="shared" si="13"/>
        <v>827.42666666666662</v>
      </c>
      <c r="M419" s="9"/>
      <c r="N419" s="9"/>
      <c r="O419" s="9"/>
      <c r="P419" s="9"/>
      <c r="Q419" s="9"/>
    </row>
    <row r="420" spans="1:17" ht="15.75" x14ac:dyDescent="0.25">
      <c r="A420" s="6" t="s">
        <v>364</v>
      </c>
      <c r="B420" s="6" t="s">
        <v>282</v>
      </c>
      <c r="C420" s="6" t="s">
        <v>283</v>
      </c>
      <c r="D420" s="7">
        <v>44518</v>
      </c>
      <c r="E420" s="7">
        <v>44603</v>
      </c>
      <c r="F420" s="8">
        <v>18000</v>
      </c>
      <c r="G420" s="7">
        <v>44500</v>
      </c>
      <c r="H420" s="7">
        <v>44591</v>
      </c>
      <c r="I420" s="6">
        <f t="shared" si="14"/>
        <v>4</v>
      </c>
      <c r="J420" s="8">
        <f t="shared" si="13"/>
        <v>4500</v>
      </c>
      <c r="M420" s="9"/>
      <c r="N420" s="9"/>
      <c r="O420" s="9"/>
      <c r="P420" s="9"/>
      <c r="Q420" s="9"/>
    </row>
    <row r="421" spans="1:17" ht="15.75" x14ac:dyDescent="0.25">
      <c r="A421" s="6" t="s">
        <v>364</v>
      </c>
      <c r="B421" s="6" t="s">
        <v>282</v>
      </c>
      <c r="C421" s="6" t="s">
        <v>283</v>
      </c>
      <c r="D421" s="7">
        <v>44803</v>
      </c>
      <c r="E421" s="7">
        <v>44844</v>
      </c>
      <c r="F421" s="8">
        <v>8250</v>
      </c>
      <c r="G421" s="7">
        <v>44773</v>
      </c>
      <c r="H421" s="7">
        <v>44803</v>
      </c>
      <c r="I421" s="6">
        <f t="shared" si="14"/>
        <v>2</v>
      </c>
      <c r="J421" s="8">
        <f t="shared" si="13"/>
        <v>4125</v>
      </c>
      <c r="M421" s="9"/>
      <c r="N421" s="9"/>
      <c r="O421" s="9"/>
      <c r="P421" s="9"/>
      <c r="Q421" s="9"/>
    </row>
    <row r="422" spans="1:17" ht="15.75" x14ac:dyDescent="0.25">
      <c r="A422" s="6" t="s">
        <v>364</v>
      </c>
      <c r="B422" s="6" t="s">
        <v>282</v>
      </c>
      <c r="C422" s="6" t="s">
        <v>283</v>
      </c>
      <c r="D422" s="7">
        <v>44833</v>
      </c>
      <c r="E422" s="7">
        <v>44863</v>
      </c>
      <c r="F422" s="8">
        <v>8250</v>
      </c>
      <c r="G422" s="7">
        <v>44804</v>
      </c>
      <c r="H422" s="7">
        <v>44833</v>
      </c>
      <c r="I422" s="6">
        <f t="shared" si="14"/>
        <v>2</v>
      </c>
      <c r="J422" s="8">
        <f t="shared" si="13"/>
        <v>4125</v>
      </c>
      <c r="M422" s="9"/>
      <c r="N422" s="9"/>
      <c r="O422" s="9"/>
      <c r="P422" s="9"/>
      <c r="Q422" s="9"/>
    </row>
    <row r="423" spans="1:17" ht="15.75" x14ac:dyDescent="0.25">
      <c r="A423" s="6" t="s">
        <v>364</v>
      </c>
      <c r="B423" s="6" t="s">
        <v>282</v>
      </c>
      <c r="C423" s="6" t="s">
        <v>283</v>
      </c>
      <c r="D423" s="7">
        <v>44864</v>
      </c>
      <c r="E423" s="7">
        <v>44895</v>
      </c>
      <c r="F423" s="8">
        <v>8250</v>
      </c>
      <c r="G423" s="7">
        <v>44834</v>
      </c>
      <c r="H423" s="7">
        <v>44864</v>
      </c>
      <c r="I423" s="6">
        <f t="shared" si="14"/>
        <v>2</v>
      </c>
      <c r="J423" s="8">
        <f t="shared" si="13"/>
        <v>4125</v>
      </c>
      <c r="M423" s="9"/>
      <c r="N423" s="9"/>
      <c r="O423" s="9"/>
      <c r="P423" s="9"/>
      <c r="Q423" s="9"/>
    </row>
    <row r="424" spans="1:17" ht="15.75" x14ac:dyDescent="0.25">
      <c r="A424" s="6" t="s">
        <v>364</v>
      </c>
      <c r="B424" s="6" t="s">
        <v>282</v>
      </c>
      <c r="C424" s="6" t="s">
        <v>283</v>
      </c>
      <c r="D424" s="7">
        <v>44894</v>
      </c>
      <c r="E424" s="7">
        <v>44924</v>
      </c>
      <c r="F424" s="8">
        <v>8250</v>
      </c>
      <c r="G424" s="7">
        <v>44865</v>
      </c>
      <c r="H424" s="7">
        <v>44894</v>
      </c>
      <c r="I424" s="6">
        <f t="shared" si="14"/>
        <v>2</v>
      </c>
      <c r="J424" s="8">
        <f t="shared" si="13"/>
        <v>4125</v>
      </c>
      <c r="M424" s="9"/>
      <c r="N424" s="9"/>
      <c r="O424" s="9"/>
      <c r="P424" s="9"/>
      <c r="Q424" s="9"/>
    </row>
    <row r="425" spans="1:17" ht="15.75" x14ac:dyDescent="0.25">
      <c r="A425" s="6" t="s">
        <v>364</v>
      </c>
      <c r="B425" s="6" t="s">
        <v>282</v>
      </c>
      <c r="C425" s="6" t="s">
        <v>283</v>
      </c>
      <c r="D425" s="7">
        <v>44925</v>
      </c>
      <c r="E425" s="7">
        <v>44953</v>
      </c>
      <c r="F425" s="8">
        <v>8250</v>
      </c>
      <c r="G425" s="7">
        <v>44895</v>
      </c>
      <c r="H425" s="7">
        <v>44925</v>
      </c>
      <c r="I425" s="6">
        <f t="shared" si="14"/>
        <v>2</v>
      </c>
      <c r="J425" s="8">
        <f t="shared" si="13"/>
        <v>4125</v>
      </c>
      <c r="M425" s="9"/>
      <c r="N425" s="9"/>
      <c r="O425" s="9"/>
      <c r="P425" s="9"/>
      <c r="Q425" s="9"/>
    </row>
    <row r="426" spans="1:17" ht="15.75" x14ac:dyDescent="0.25">
      <c r="A426" s="6" t="s">
        <v>364</v>
      </c>
      <c r="B426" s="6" t="s">
        <v>282</v>
      </c>
      <c r="C426" s="6" t="s">
        <v>283</v>
      </c>
      <c r="D426" s="7">
        <v>44925</v>
      </c>
      <c r="E426" s="7">
        <v>44983</v>
      </c>
      <c r="F426" s="8">
        <v>4000</v>
      </c>
      <c r="G426" s="7">
        <v>44926</v>
      </c>
      <c r="H426" s="7">
        <v>44956</v>
      </c>
      <c r="I426" s="6">
        <f t="shared" si="14"/>
        <v>2</v>
      </c>
      <c r="J426" s="8">
        <f t="shared" si="13"/>
        <v>2000</v>
      </c>
      <c r="M426" s="9"/>
      <c r="N426" s="9"/>
      <c r="O426" s="9"/>
      <c r="P426" s="9"/>
      <c r="Q426" s="9"/>
    </row>
    <row r="427" spans="1:17" ht="15.75" x14ac:dyDescent="0.25">
      <c r="A427" s="6" t="s">
        <v>364</v>
      </c>
      <c r="B427" s="6" t="s">
        <v>282</v>
      </c>
      <c r="C427" s="6" t="s">
        <v>283</v>
      </c>
      <c r="D427" s="7">
        <v>44957</v>
      </c>
      <c r="E427" s="7">
        <v>45016</v>
      </c>
      <c r="F427" s="8">
        <v>4000</v>
      </c>
      <c r="G427" s="7">
        <v>44957</v>
      </c>
      <c r="H427" s="7">
        <v>44985</v>
      </c>
      <c r="I427" s="6">
        <f t="shared" si="14"/>
        <v>2</v>
      </c>
      <c r="J427" s="8">
        <f t="shared" si="13"/>
        <v>2000</v>
      </c>
      <c r="M427" s="9"/>
      <c r="N427" s="9"/>
      <c r="O427" s="9"/>
      <c r="P427" s="9"/>
      <c r="Q427" s="9"/>
    </row>
    <row r="428" spans="1:17" ht="15.75" x14ac:dyDescent="0.25">
      <c r="A428" s="6" t="s">
        <v>364</v>
      </c>
      <c r="B428" s="6" t="s">
        <v>282</v>
      </c>
      <c r="C428" s="6" t="s">
        <v>283</v>
      </c>
      <c r="D428" s="7">
        <v>44986</v>
      </c>
      <c r="E428" s="7">
        <v>45044</v>
      </c>
      <c r="F428" s="8">
        <v>4000</v>
      </c>
      <c r="G428" s="7">
        <v>44986</v>
      </c>
      <c r="H428" s="7">
        <v>45016</v>
      </c>
      <c r="I428" s="6">
        <f t="shared" si="14"/>
        <v>1</v>
      </c>
      <c r="J428" s="8">
        <f t="shared" si="13"/>
        <v>4000</v>
      </c>
      <c r="M428" s="9"/>
      <c r="N428" s="9"/>
      <c r="O428" s="9"/>
      <c r="P428" s="9"/>
      <c r="Q428" s="9"/>
    </row>
    <row r="429" spans="1:17" ht="15.75" x14ac:dyDescent="0.25">
      <c r="A429" s="6" t="s">
        <v>364</v>
      </c>
      <c r="B429" s="6" t="s">
        <v>282</v>
      </c>
      <c r="C429" s="6" t="s">
        <v>283</v>
      </c>
      <c r="D429" s="7">
        <v>45017</v>
      </c>
      <c r="E429" s="7">
        <v>45075</v>
      </c>
      <c r="F429" s="8">
        <v>4000</v>
      </c>
      <c r="G429" s="7">
        <v>45017</v>
      </c>
      <c r="H429" s="7">
        <v>45046</v>
      </c>
      <c r="I429" s="6">
        <f t="shared" si="14"/>
        <v>1</v>
      </c>
      <c r="J429" s="8">
        <f t="shared" si="13"/>
        <v>4000</v>
      </c>
      <c r="M429" s="9"/>
      <c r="N429" s="9"/>
      <c r="O429" s="9"/>
      <c r="P429" s="9"/>
      <c r="Q429" s="9"/>
    </row>
    <row r="430" spans="1:17" ht="15.75" x14ac:dyDescent="0.25">
      <c r="A430" s="6" t="s">
        <v>364</v>
      </c>
      <c r="B430" s="6" t="s">
        <v>282</v>
      </c>
      <c r="C430" s="6" t="s">
        <v>283</v>
      </c>
      <c r="D430" s="7">
        <v>45047</v>
      </c>
      <c r="E430" s="7">
        <v>45107</v>
      </c>
      <c r="F430" s="8">
        <v>4000</v>
      </c>
      <c r="G430" s="7">
        <v>45047</v>
      </c>
      <c r="H430" s="7">
        <v>45077</v>
      </c>
      <c r="I430" s="6">
        <f t="shared" si="14"/>
        <v>1</v>
      </c>
      <c r="J430" s="8">
        <f t="shared" si="13"/>
        <v>4000</v>
      </c>
      <c r="M430" s="9"/>
      <c r="N430" s="9"/>
      <c r="O430" s="9"/>
      <c r="P430" s="9"/>
      <c r="Q430" s="9"/>
    </row>
    <row r="431" spans="1:17" ht="15.75" x14ac:dyDescent="0.25">
      <c r="A431" s="6" t="s">
        <v>364</v>
      </c>
      <c r="B431" s="6" t="s">
        <v>282</v>
      </c>
      <c r="C431" s="6" t="s">
        <v>283</v>
      </c>
      <c r="D431" s="7">
        <v>45078</v>
      </c>
      <c r="E431" s="7">
        <v>45138</v>
      </c>
      <c r="F431" s="8">
        <v>4000</v>
      </c>
      <c r="G431" s="7">
        <v>45078</v>
      </c>
      <c r="H431" s="7">
        <v>45107</v>
      </c>
      <c r="I431" s="6">
        <f t="shared" si="14"/>
        <v>1</v>
      </c>
      <c r="J431" s="8">
        <f t="shared" si="13"/>
        <v>4000</v>
      </c>
      <c r="M431" s="9"/>
      <c r="N431" s="9"/>
      <c r="O431" s="9"/>
      <c r="P431" s="9"/>
      <c r="Q431" s="9"/>
    </row>
    <row r="432" spans="1:17" ht="15.75" x14ac:dyDescent="0.25">
      <c r="A432" s="6" t="s">
        <v>364</v>
      </c>
      <c r="B432" s="6" t="s">
        <v>282</v>
      </c>
      <c r="C432" s="6" t="s">
        <v>283</v>
      </c>
      <c r="D432" s="7">
        <v>45108</v>
      </c>
      <c r="E432" s="7">
        <v>45166</v>
      </c>
      <c r="F432" s="8">
        <v>4000</v>
      </c>
      <c r="G432" s="7">
        <v>45108</v>
      </c>
      <c r="H432" s="7">
        <v>45138</v>
      </c>
      <c r="I432" s="6">
        <f t="shared" si="14"/>
        <v>1</v>
      </c>
      <c r="J432" s="8">
        <f t="shared" si="13"/>
        <v>4000</v>
      </c>
      <c r="M432" s="9"/>
      <c r="N432" s="9"/>
      <c r="O432" s="9"/>
      <c r="P432" s="9"/>
      <c r="Q432" s="9"/>
    </row>
    <row r="433" spans="1:17" ht="15.75" x14ac:dyDescent="0.25">
      <c r="A433" s="6" t="s">
        <v>364</v>
      </c>
      <c r="B433" s="6" t="s">
        <v>282</v>
      </c>
      <c r="C433" s="6" t="s">
        <v>283</v>
      </c>
      <c r="D433" s="7">
        <v>45139</v>
      </c>
      <c r="E433" s="7">
        <v>45211</v>
      </c>
      <c r="F433" s="8">
        <v>4000</v>
      </c>
      <c r="G433" s="7">
        <v>45139</v>
      </c>
      <c r="H433" s="7">
        <v>45169</v>
      </c>
      <c r="I433" s="6">
        <f t="shared" si="14"/>
        <v>1</v>
      </c>
      <c r="J433" s="8">
        <f t="shared" si="13"/>
        <v>4000</v>
      </c>
      <c r="M433" s="9"/>
      <c r="N433" s="9"/>
      <c r="O433" s="9"/>
      <c r="P433" s="9"/>
      <c r="Q433" s="9"/>
    </row>
    <row r="434" spans="1:17" ht="15.75" x14ac:dyDescent="0.25">
      <c r="A434" s="6" t="s">
        <v>365</v>
      </c>
      <c r="B434" s="6" t="s">
        <v>288</v>
      </c>
      <c r="C434" s="6" t="s">
        <v>283</v>
      </c>
      <c r="D434" s="7">
        <v>44012</v>
      </c>
      <c r="E434" s="7">
        <v>44195</v>
      </c>
      <c r="F434" s="8">
        <v>5000</v>
      </c>
      <c r="G434" s="7">
        <v>44012</v>
      </c>
      <c r="H434" s="7">
        <v>44042</v>
      </c>
      <c r="I434" s="6">
        <f t="shared" si="14"/>
        <v>2</v>
      </c>
      <c r="J434" s="8">
        <f t="shared" si="13"/>
        <v>2500</v>
      </c>
      <c r="M434" s="9"/>
      <c r="N434" s="9"/>
      <c r="O434" s="9"/>
      <c r="P434" s="9"/>
      <c r="Q434" s="9"/>
    </row>
    <row r="435" spans="1:17" ht="15.75" x14ac:dyDescent="0.25">
      <c r="A435" s="6" t="s">
        <v>365</v>
      </c>
      <c r="B435" s="6" t="s">
        <v>288</v>
      </c>
      <c r="C435" s="6" t="s">
        <v>283</v>
      </c>
      <c r="D435" s="7">
        <v>44043</v>
      </c>
      <c r="E435" s="7">
        <v>44195</v>
      </c>
      <c r="F435" s="8">
        <v>5000</v>
      </c>
      <c r="G435" s="7">
        <v>44043</v>
      </c>
      <c r="H435" s="7">
        <v>44073</v>
      </c>
      <c r="I435" s="6">
        <f t="shared" si="14"/>
        <v>2</v>
      </c>
      <c r="J435" s="8">
        <f t="shared" si="13"/>
        <v>2500</v>
      </c>
      <c r="M435" s="9"/>
      <c r="N435" s="9"/>
      <c r="O435" s="9"/>
      <c r="P435" s="9"/>
      <c r="Q435" s="9"/>
    </row>
    <row r="436" spans="1:17" ht="15.75" x14ac:dyDescent="0.25">
      <c r="A436" s="6" t="s">
        <v>365</v>
      </c>
      <c r="B436" s="6" t="s">
        <v>288</v>
      </c>
      <c r="C436" s="6" t="s">
        <v>283</v>
      </c>
      <c r="D436" s="7">
        <v>44078</v>
      </c>
      <c r="E436" s="7">
        <v>44195</v>
      </c>
      <c r="F436" s="8">
        <v>5000</v>
      </c>
      <c r="G436" s="7">
        <v>44074</v>
      </c>
      <c r="H436" s="7">
        <v>44103</v>
      </c>
      <c r="I436" s="6">
        <f t="shared" si="14"/>
        <v>2</v>
      </c>
      <c r="J436" s="8">
        <f t="shared" si="13"/>
        <v>2500</v>
      </c>
      <c r="M436" s="9"/>
      <c r="N436" s="9"/>
      <c r="O436" s="9"/>
      <c r="P436" s="9"/>
      <c r="Q436" s="9"/>
    </row>
    <row r="437" spans="1:17" ht="15.75" x14ac:dyDescent="0.25">
      <c r="A437" s="6" t="s">
        <v>365</v>
      </c>
      <c r="B437" s="6" t="s">
        <v>288</v>
      </c>
      <c r="C437" s="6" t="s">
        <v>283</v>
      </c>
      <c r="D437" s="7">
        <v>44104</v>
      </c>
      <c r="E437" s="7">
        <v>44560</v>
      </c>
      <c r="F437" s="8">
        <v>5000</v>
      </c>
      <c r="G437" s="7">
        <v>44104</v>
      </c>
      <c r="H437" s="7">
        <v>44134</v>
      </c>
      <c r="I437" s="6">
        <f t="shared" si="14"/>
        <v>2</v>
      </c>
      <c r="J437" s="8">
        <f t="shared" si="13"/>
        <v>2500</v>
      </c>
      <c r="M437" s="9"/>
      <c r="N437" s="9"/>
      <c r="O437" s="9"/>
      <c r="P437" s="9"/>
      <c r="Q437" s="9"/>
    </row>
    <row r="438" spans="1:17" ht="15.75" x14ac:dyDescent="0.25">
      <c r="A438" s="6" t="s">
        <v>365</v>
      </c>
      <c r="B438" s="6" t="s">
        <v>288</v>
      </c>
      <c r="C438" s="6" t="s">
        <v>283</v>
      </c>
      <c r="D438" s="7">
        <v>44135</v>
      </c>
      <c r="E438" s="7">
        <v>44560</v>
      </c>
      <c r="F438" s="8">
        <v>5000</v>
      </c>
      <c r="G438" s="7">
        <v>44135</v>
      </c>
      <c r="H438" s="7">
        <v>44164</v>
      </c>
      <c r="I438" s="6">
        <f t="shared" si="14"/>
        <v>2</v>
      </c>
      <c r="J438" s="8">
        <f t="shared" si="13"/>
        <v>2500</v>
      </c>
      <c r="M438" s="9"/>
      <c r="N438" s="9"/>
      <c r="O438" s="9"/>
      <c r="P438" s="9"/>
      <c r="Q438" s="9"/>
    </row>
    <row r="439" spans="1:17" ht="15.75" x14ac:dyDescent="0.25">
      <c r="A439" s="6" t="s">
        <v>365</v>
      </c>
      <c r="B439" s="6" t="s">
        <v>288</v>
      </c>
      <c r="C439" s="6" t="s">
        <v>283</v>
      </c>
      <c r="D439" s="7">
        <v>44165</v>
      </c>
      <c r="E439" s="7">
        <v>44560</v>
      </c>
      <c r="F439" s="8">
        <v>5000</v>
      </c>
      <c r="G439" s="7">
        <v>44165</v>
      </c>
      <c r="H439" s="7">
        <v>44195</v>
      </c>
      <c r="I439" s="6">
        <f t="shared" si="14"/>
        <v>2</v>
      </c>
      <c r="J439" s="8">
        <f t="shared" si="13"/>
        <v>2500</v>
      </c>
      <c r="M439" s="9"/>
      <c r="N439" s="9"/>
      <c r="O439" s="9"/>
      <c r="P439" s="9"/>
      <c r="Q439" s="9"/>
    </row>
    <row r="440" spans="1:17" ht="15.75" x14ac:dyDescent="0.25">
      <c r="A440" s="6" t="s">
        <v>365</v>
      </c>
      <c r="B440" s="6" t="s">
        <v>288</v>
      </c>
      <c r="C440" s="6" t="s">
        <v>283</v>
      </c>
      <c r="D440" s="7">
        <v>44196</v>
      </c>
      <c r="E440" s="7">
        <v>44283</v>
      </c>
      <c r="F440" s="8">
        <v>5000</v>
      </c>
      <c r="G440" s="7">
        <v>44196</v>
      </c>
      <c r="H440" s="7">
        <v>44226</v>
      </c>
      <c r="I440" s="6">
        <f t="shared" si="14"/>
        <v>2</v>
      </c>
      <c r="J440" s="8">
        <f t="shared" si="13"/>
        <v>2500</v>
      </c>
      <c r="M440" s="9"/>
      <c r="N440" s="9"/>
      <c r="O440" s="9"/>
      <c r="P440" s="9"/>
      <c r="Q440" s="9"/>
    </row>
    <row r="441" spans="1:17" ht="15.75" x14ac:dyDescent="0.25">
      <c r="A441" s="6" t="s">
        <v>365</v>
      </c>
      <c r="B441" s="6" t="s">
        <v>288</v>
      </c>
      <c r="C441" s="6" t="s">
        <v>283</v>
      </c>
      <c r="D441" s="7">
        <v>44227</v>
      </c>
      <c r="E441" s="7">
        <v>44283</v>
      </c>
      <c r="F441" s="8">
        <v>5000</v>
      </c>
      <c r="G441" s="7">
        <v>44227</v>
      </c>
      <c r="H441" s="7">
        <v>44254</v>
      </c>
      <c r="I441" s="6">
        <f t="shared" si="14"/>
        <v>2</v>
      </c>
      <c r="J441" s="8">
        <f t="shared" si="13"/>
        <v>2500</v>
      </c>
      <c r="M441" s="9"/>
      <c r="N441" s="9"/>
      <c r="O441" s="9"/>
      <c r="P441" s="9"/>
      <c r="Q441" s="9"/>
    </row>
    <row r="442" spans="1:17" ht="15.75" x14ac:dyDescent="0.25">
      <c r="A442" s="6" t="s">
        <v>365</v>
      </c>
      <c r="B442" s="6" t="s">
        <v>288</v>
      </c>
      <c r="C442" s="6" t="s">
        <v>283</v>
      </c>
      <c r="D442" s="7">
        <v>44255</v>
      </c>
      <c r="E442" s="7">
        <v>44282</v>
      </c>
      <c r="F442" s="8">
        <v>5000</v>
      </c>
      <c r="G442" s="7">
        <v>44255</v>
      </c>
      <c r="H442" s="7">
        <v>44285</v>
      </c>
      <c r="I442" s="6">
        <f t="shared" si="14"/>
        <v>2</v>
      </c>
      <c r="J442" s="8">
        <f t="shared" si="13"/>
        <v>2500</v>
      </c>
      <c r="M442" s="9"/>
      <c r="N442" s="9"/>
      <c r="O442" s="9"/>
      <c r="P442" s="9"/>
      <c r="Q442" s="9"/>
    </row>
    <row r="443" spans="1:17" ht="15.75" x14ac:dyDescent="0.25">
      <c r="A443" s="6" t="s">
        <v>365</v>
      </c>
      <c r="B443" s="6" t="s">
        <v>288</v>
      </c>
      <c r="C443" s="6" t="s">
        <v>283</v>
      </c>
      <c r="D443" s="7">
        <v>44286</v>
      </c>
      <c r="E443" s="7">
        <v>44325</v>
      </c>
      <c r="F443" s="8">
        <v>5000</v>
      </c>
      <c r="G443" s="7">
        <v>44286</v>
      </c>
      <c r="H443" s="7">
        <v>44315</v>
      </c>
      <c r="I443" s="6">
        <f t="shared" si="14"/>
        <v>2</v>
      </c>
      <c r="J443" s="8">
        <f t="shared" si="13"/>
        <v>2500</v>
      </c>
      <c r="M443" s="9"/>
      <c r="N443" s="9"/>
      <c r="O443" s="9"/>
      <c r="P443" s="9"/>
      <c r="Q443" s="9"/>
    </row>
    <row r="444" spans="1:17" ht="15.75" x14ac:dyDescent="0.25">
      <c r="A444" s="6" t="s">
        <v>365</v>
      </c>
      <c r="B444" s="6" t="s">
        <v>288</v>
      </c>
      <c r="C444" s="6" t="s">
        <v>283</v>
      </c>
      <c r="D444" s="7">
        <v>44316</v>
      </c>
      <c r="E444" s="7">
        <v>44375</v>
      </c>
      <c r="F444" s="8">
        <v>5000</v>
      </c>
      <c r="G444" s="7">
        <v>44316</v>
      </c>
      <c r="H444" s="7">
        <v>44346</v>
      </c>
      <c r="I444" s="6">
        <f t="shared" si="14"/>
        <v>2</v>
      </c>
      <c r="J444" s="8">
        <f t="shared" si="13"/>
        <v>2500</v>
      </c>
      <c r="M444" s="9"/>
      <c r="N444" s="9"/>
      <c r="O444" s="9"/>
      <c r="P444" s="9"/>
      <c r="Q444" s="9"/>
    </row>
    <row r="445" spans="1:17" ht="15.75" x14ac:dyDescent="0.25">
      <c r="A445" s="6" t="s">
        <v>365</v>
      </c>
      <c r="B445" s="6" t="s">
        <v>288</v>
      </c>
      <c r="C445" s="6" t="s">
        <v>283</v>
      </c>
      <c r="D445" s="7">
        <v>44347</v>
      </c>
      <c r="E445" s="7">
        <v>44381</v>
      </c>
      <c r="F445" s="8">
        <v>5000</v>
      </c>
      <c r="G445" s="7">
        <v>44347</v>
      </c>
      <c r="H445" s="7">
        <v>44376</v>
      </c>
      <c r="I445" s="6">
        <f t="shared" si="14"/>
        <v>2</v>
      </c>
      <c r="J445" s="8">
        <f t="shared" si="13"/>
        <v>2500</v>
      </c>
      <c r="M445" s="9"/>
      <c r="N445" s="9"/>
      <c r="O445" s="9"/>
      <c r="P445" s="9"/>
      <c r="Q445" s="9"/>
    </row>
    <row r="446" spans="1:17" ht="15.75" x14ac:dyDescent="0.25">
      <c r="A446" s="6" t="s">
        <v>366</v>
      </c>
      <c r="B446" s="6" t="s">
        <v>285</v>
      </c>
      <c r="C446" s="6" t="s">
        <v>283</v>
      </c>
      <c r="D446" s="7">
        <v>43617</v>
      </c>
      <c r="E446" s="7">
        <v>43830</v>
      </c>
      <c r="F446" s="8">
        <v>18000</v>
      </c>
      <c r="G446" s="7">
        <v>43617</v>
      </c>
      <c r="H446" s="7">
        <v>43981</v>
      </c>
      <c r="I446" s="6">
        <f t="shared" si="14"/>
        <v>12</v>
      </c>
      <c r="J446" s="8">
        <f t="shared" si="13"/>
        <v>1500</v>
      </c>
      <c r="M446" s="9"/>
      <c r="N446" s="9"/>
      <c r="O446" s="9"/>
      <c r="P446" s="9"/>
      <c r="Q446" s="9"/>
    </row>
    <row r="447" spans="1:17" ht="15.75" x14ac:dyDescent="0.25">
      <c r="A447" s="6" t="s">
        <v>366</v>
      </c>
      <c r="B447" s="6" t="s">
        <v>285</v>
      </c>
      <c r="C447" s="6" t="s">
        <v>283</v>
      </c>
      <c r="D447" s="7">
        <v>44049</v>
      </c>
      <c r="E447" s="7">
        <v>44560</v>
      </c>
      <c r="F447" s="8">
        <v>18000</v>
      </c>
      <c r="G447" s="7">
        <v>43982</v>
      </c>
      <c r="H447" s="7">
        <v>44346</v>
      </c>
      <c r="I447" s="6">
        <f t="shared" si="14"/>
        <v>13</v>
      </c>
      <c r="J447" s="8">
        <f t="shared" si="13"/>
        <v>1384.6153846153845</v>
      </c>
      <c r="M447" s="9"/>
      <c r="N447" s="9"/>
      <c r="O447" s="9"/>
      <c r="P447" s="9"/>
      <c r="Q447" s="9"/>
    </row>
    <row r="448" spans="1:17" ht="15.75" x14ac:dyDescent="0.25">
      <c r="A448" s="6" t="s">
        <v>367</v>
      </c>
      <c r="B448" s="6" t="s">
        <v>285</v>
      </c>
      <c r="C448" s="6" t="s">
        <v>283</v>
      </c>
      <c r="D448" s="7">
        <v>43579</v>
      </c>
      <c r="E448" s="7">
        <v>43830</v>
      </c>
      <c r="F448" s="8">
        <v>21000</v>
      </c>
      <c r="G448" s="7">
        <v>43586</v>
      </c>
      <c r="H448" s="7">
        <v>43950</v>
      </c>
      <c r="I448" s="6">
        <f t="shared" si="14"/>
        <v>12</v>
      </c>
      <c r="J448" s="8">
        <f t="shared" si="13"/>
        <v>1750</v>
      </c>
      <c r="M448" s="9"/>
      <c r="N448" s="9"/>
      <c r="O448" s="9"/>
      <c r="P448" s="9"/>
      <c r="Q448" s="9"/>
    </row>
    <row r="449" spans="1:17" ht="15.75" x14ac:dyDescent="0.25">
      <c r="A449" s="6" t="s">
        <v>367</v>
      </c>
      <c r="B449" s="6" t="s">
        <v>285</v>
      </c>
      <c r="C449" s="6" t="s">
        <v>283</v>
      </c>
      <c r="D449" s="7">
        <v>43957</v>
      </c>
      <c r="E449" s="7">
        <v>44195</v>
      </c>
      <c r="F449" s="8">
        <v>21000</v>
      </c>
      <c r="G449" s="7">
        <v>43951</v>
      </c>
      <c r="H449" s="7">
        <v>44315</v>
      </c>
      <c r="I449" s="6">
        <f t="shared" si="14"/>
        <v>13</v>
      </c>
      <c r="J449" s="8">
        <f t="shared" si="13"/>
        <v>1615.3846153846155</v>
      </c>
      <c r="M449" s="9"/>
      <c r="N449" s="9"/>
      <c r="O449" s="9"/>
      <c r="P449" s="9"/>
      <c r="Q449" s="9"/>
    </row>
    <row r="450" spans="1:17" ht="15.75" x14ac:dyDescent="0.25">
      <c r="A450" s="6" t="s">
        <v>367</v>
      </c>
      <c r="B450" s="6" t="s">
        <v>285</v>
      </c>
      <c r="C450" s="6" t="s">
        <v>283</v>
      </c>
      <c r="D450" s="7">
        <v>44408</v>
      </c>
      <c r="E450" s="7">
        <v>44437</v>
      </c>
      <c r="F450" s="8">
        <v>21000</v>
      </c>
      <c r="G450" s="7">
        <v>44316</v>
      </c>
      <c r="H450" s="7">
        <v>44680</v>
      </c>
      <c r="I450" s="6">
        <f t="shared" si="14"/>
        <v>13</v>
      </c>
      <c r="J450" s="8">
        <f t="shared" si="13"/>
        <v>1615.3846153846155</v>
      </c>
      <c r="M450" s="9"/>
      <c r="N450" s="9"/>
      <c r="O450" s="9"/>
      <c r="P450" s="9"/>
      <c r="Q450" s="9"/>
    </row>
    <row r="451" spans="1:17" ht="15.75" x14ac:dyDescent="0.25">
      <c r="A451" s="6" t="s">
        <v>367</v>
      </c>
      <c r="B451" s="6" t="s">
        <v>285</v>
      </c>
      <c r="C451" s="6" t="s">
        <v>283</v>
      </c>
      <c r="D451" s="7">
        <v>44687</v>
      </c>
      <c r="E451" s="7">
        <v>44718</v>
      </c>
      <c r="F451" s="8">
        <v>5250</v>
      </c>
      <c r="G451" s="7">
        <v>44681</v>
      </c>
      <c r="H451" s="7">
        <v>44772</v>
      </c>
      <c r="I451" s="6">
        <f t="shared" si="14"/>
        <v>4</v>
      </c>
      <c r="J451" s="8">
        <f t="shared" ref="J451:J514" si="15">F451/I451</f>
        <v>1312.5</v>
      </c>
      <c r="M451" s="9"/>
      <c r="N451" s="9"/>
      <c r="O451" s="9"/>
      <c r="P451" s="9"/>
      <c r="Q451" s="9"/>
    </row>
    <row r="452" spans="1:17" ht="15.75" x14ac:dyDescent="0.25">
      <c r="A452" s="6" t="s">
        <v>367</v>
      </c>
      <c r="B452" s="6" t="s">
        <v>285</v>
      </c>
      <c r="C452" s="6" t="s">
        <v>283</v>
      </c>
      <c r="D452" s="7">
        <v>44788</v>
      </c>
      <c r="E452" s="7">
        <v>44816</v>
      </c>
      <c r="F452" s="8">
        <v>21000</v>
      </c>
      <c r="G452" s="7">
        <v>44773</v>
      </c>
      <c r="H452" s="7">
        <v>45138</v>
      </c>
      <c r="I452" s="6">
        <f t="shared" si="14"/>
        <v>13</v>
      </c>
      <c r="J452" s="8">
        <f t="shared" si="15"/>
        <v>1615.3846153846155</v>
      </c>
      <c r="M452" s="9"/>
      <c r="N452" s="9"/>
      <c r="O452" s="9"/>
      <c r="P452" s="9"/>
      <c r="Q452" s="9"/>
    </row>
    <row r="453" spans="1:17" ht="15.75" x14ac:dyDescent="0.25">
      <c r="A453" s="6" t="s">
        <v>368</v>
      </c>
      <c r="B453" s="6" t="s">
        <v>288</v>
      </c>
      <c r="C453" s="6" t="s">
        <v>283</v>
      </c>
      <c r="D453" s="7">
        <v>43811</v>
      </c>
      <c r="E453" s="7">
        <v>44195</v>
      </c>
      <c r="F453" s="8">
        <v>1650</v>
      </c>
      <c r="G453" s="7">
        <v>43831</v>
      </c>
      <c r="H453" s="7">
        <v>43920</v>
      </c>
      <c r="I453" s="6">
        <f t="shared" si="14"/>
        <v>3</v>
      </c>
      <c r="J453" s="8">
        <f t="shared" si="15"/>
        <v>550</v>
      </c>
      <c r="M453" s="9"/>
      <c r="N453" s="9"/>
      <c r="O453" s="9"/>
      <c r="P453" s="9"/>
      <c r="Q453" s="9"/>
    </row>
    <row r="454" spans="1:17" ht="15.75" x14ac:dyDescent="0.25">
      <c r="A454" s="6" t="s">
        <v>368</v>
      </c>
      <c r="B454" s="6" t="s">
        <v>288</v>
      </c>
      <c r="C454" s="6" t="s">
        <v>283</v>
      </c>
      <c r="D454" s="7">
        <v>43957</v>
      </c>
      <c r="E454" s="7">
        <v>44195</v>
      </c>
      <c r="F454" s="8">
        <v>1375</v>
      </c>
      <c r="G454" s="7">
        <v>43921</v>
      </c>
      <c r="H454" s="7">
        <v>43981</v>
      </c>
      <c r="I454" s="6">
        <f t="shared" si="14"/>
        <v>3</v>
      </c>
      <c r="J454" s="8">
        <f t="shared" si="15"/>
        <v>458.33333333333331</v>
      </c>
      <c r="M454" s="9"/>
      <c r="N454" s="9"/>
      <c r="O454" s="9"/>
      <c r="P454" s="9"/>
      <c r="Q454" s="9"/>
    </row>
    <row r="455" spans="1:17" ht="15.75" x14ac:dyDescent="0.25">
      <c r="A455" s="6" t="s">
        <v>369</v>
      </c>
      <c r="B455" s="6" t="s">
        <v>288</v>
      </c>
      <c r="C455" s="6" t="s">
        <v>283</v>
      </c>
      <c r="D455" s="7">
        <v>43663</v>
      </c>
      <c r="E455" s="7">
        <v>43830</v>
      </c>
      <c r="F455" s="8">
        <v>24000</v>
      </c>
      <c r="G455" s="7">
        <v>43647</v>
      </c>
      <c r="H455" s="7">
        <v>44011</v>
      </c>
      <c r="I455" s="6">
        <f t="shared" si="14"/>
        <v>12</v>
      </c>
      <c r="J455" s="8">
        <f t="shared" si="15"/>
        <v>2000</v>
      </c>
      <c r="M455" s="9"/>
      <c r="N455" s="9"/>
      <c r="O455" s="9"/>
      <c r="P455" s="9"/>
      <c r="Q455" s="9"/>
    </row>
    <row r="456" spans="1:17" ht="15.75" x14ac:dyDescent="0.25">
      <c r="A456" s="6" t="s">
        <v>370</v>
      </c>
      <c r="B456" s="6" t="s">
        <v>288</v>
      </c>
      <c r="C456" s="6" t="s">
        <v>283</v>
      </c>
      <c r="D456" s="7">
        <v>44742</v>
      </c>
      <c r="E456" s="7">
        <v>44759</v>
      </c>
      <c r="F456" s="8">
        <v>3000</v>
      </c>
      <c r="G456" s="7">
        <v>44620</v>
      </c>
      <c r="H456" s="7">
        <v>44711</v>
      </c>
      <c r="I456" s="6">
        <f t="shared" si="14"/>
        <v>4</v>
      </c>
      <c r="J456" s="8">
        <f t="shared" si="15"/>
        <v>750</v>
      </c>
      <c r="M456" s="9"/>
      <c r="N456" s="9"/>
      <c r="O456" s="9"/>
      <c r="P456" s="9"/>
      <c r="Q456" s="9"/>
    </row>
    <row r="457" spans="1:17" ht="15.75" x14ac:dyDescent="0.25">
      <c r="A457" s="6" t="s">
        <v>370</v>
      </c>
      <c r="B457" s="6" t="s">
        <v>288</v>
      </c>
      <c r="C457" s="6" t="s">
        <v>283</v>
      </c>
      <c r="D457" s="7">
        <v>44804</v>
      </c>
      <c r="E457" s="7">
        <v>44819</v>
      </c>
      <c r="F457" s="8">
        <v>12500</v>
      </c>
      <c r="G457" s="7">
        <v>44712</v>
      </c>
      <c r="H457" s="7">
        <v>44803</v>
      </c>
      <c r="I457" s="6">
        <f t="shared" si="14"/>
        <v>4</v>
      </c>
      <c r="J457" s="8">
        <f t="shared" si="15"/>
        <v>3125</v>
      </c>
      <c r="M457" s="9"/>
      <c r="N457" s="9"/>
      <c r="O457" s="9"/>
      <c r="P457" s="9"/>
      <c r="Q457" s="9"/>
    </row>
    <row r="458" spans="1:17" ht="15.75" x14ac:dyDescent="0.25">
      <c r="A458" s="6" t="s">
        <v>370</v>
      </c>
      <c r="B458" s="6" t="s">
        <v>288</v>
      </c>
      <c r="C458" s="6" t="s">
        <v>283</v>
      </c>
      <c r="D458" s="7">
        <v>44895</v>
      </c>
      <c r="E458" s="7">
        <v>44924</v>
      </c>
      <c r="F458" s="8">
        <v>12500</v>
      </c>
      <c r="G458" s="7">
        <v>44804</v>
      </c>
      <c r="H458" s="7">
        <v>44985</v>
      </c>
      <c r="I458" s="6">
        <f t="shared" si="14"/>
        <v>7</v>
      </c>
      <c r="J458" s="8">
        <f t="shared" si="15"/>
        <v>1785.7142857142858</v>
      </c>
      <c r="M458" s="9"/>
      <c r="N458" s="9"/>
      <c r="O458" s="9"/>
      <c r="P458" s="9"/>
      <c r="Q458" s="9"/>
    </row>
    <row r="459" spans="1:17" ht="15.75" x14ac:dyDescent="0.25">
      <c r="A459" s="6" t="s">
        <v>370</v>
      </c>
      <c r="B459" s="6" t="s">
        <v>288</v>
      </c>
      <c r="C459" s="6" t="s">
        <v>283</v>
      </c>
      <c r="D459" s="7">
        <v>45078</v>
      </c>
      <c r="E459" s="7">
        <v>1095</v>
      </c>
      <c r="F459" s="8">
        <v>14000</v>
      </c>
      <c r="G459" s="7">
        <v>44986</v>
      </c>
      <c r="H459" s="7">
        <v>45077</v>
      </c>
      <c r="I459" s="6">
        <f t="shared" si="14"/>
        <v>3</v>
      </c>
      <c r="J459" s="8">
        <f t="shared" si="15"/>
        <v>4666.666666666667</v>
      </c>
      <c r="M459" s="9"/>
      <c r="N459" s="9"/>
      <c r="O459" s="9"/>
      <c r="P459" s="9"/>
      <c r="Q459" s="9"/>
    </row>
    <row r="460" spans="1:17" ht="15.75" x14ac:dyDescent="0.25">
      <c r="A460" s="6" t="s">
        <v>370</v>
      </c>
      <c r="B460" s="6" t="s">
        <v>288</v>
      </c>
      <c r="C460" s="6" t="s">
        <v>283</v>
      </c>
      <c r="D460" s="7">
        <v>45261</v>
      </c>
      <c r="E460" s="7">
        <v>1095</v>
      </c>
      <c r="F460" s="8">
        <v>14000</v>
      </c>
      <c r="G460" s="7">
        <v>45078</v>
      </c>
      <c r="H460" s="7">
        <v>45350</v>
      </c>
      <c r="I460" s="6">
        <f t="shared" si="14"/>
        <v>9</v>
      </c>
      <c r="J460" s="8">
        <f t="shared" si="15"/>
        <v>1555.5555555555557</v>
      </c>
      <c r="M460" s="9"/>
      <c r="N460" s="9"/>
      <c r="O460" s="9"/>
      <c r="P460" s="9"/>
      <c r="Q460" s="9"/>
    </row>
    <row r="461" spans="1:17" ht="15.75" x14ac:dyDescent="0.25">
      <c r="A461" s="6" t="s">
        <v>370</v>
      </c>
      <c r="B461" s="6" t="s">
        <v>282</v>
      </c>
      <c r="C461" s="6" t="s">
        <v>283</v>
      </c>
      <c r="D461" s="7">
        <v>43950</v>
      </c>
      <c r="E461" s="7">
        <v>44195</v>
      </c>
      <c r="F461" s="8">
        <v>12500</v>
      </c>
      <c r="G461" s="7">
        <v>43890</v>
      </c>
      <c r="H461" s="7">
        <v>43981</v>
      </c>
      <c r="I461" s="6">
        <f t="shared" si="14"/>
        <v>4</v>
      </c>
      <c r="J461" s="8">
        <f t="shared" si="15"/>
        <v>3125</v>
      </c>
      <c r="M461" s="9"/>
      <c r="N461" s="9"/>
      <c r="O461" s="9"/>
      <c r="P461" s="9"/>
      <c r="Q461" s="9"/>
    </row>
    <row r="462" spans="1:17" ht="15.75" x14ac:dyDescent="0.25">
      <c r="A462" s="6" t="s">
        <v>370</v>
      </c>
      <c r="B462" s="6" t="s">
        <v>282</v>
      </c>
      <c r="C462" s="6" t="s">
        <v>283</v>
      </c>
      <c r="D462" s="7">
        <v>44012</v>
      </c>
      <c r="E462" s="7">
        <v>44195</v>
      </c>
      <c r="F462" s="8">
        <v>12500</v>
      </c>
      <c r="G462" s="7">
        <v>43982</v>
      </c>
      <c r="H462" s="7">
        <v>44073</v>
      </c>
      <c r="I462" s="6">
        <f t="shared" si="14"/>
        <v>4</v>
      </c>
      <c r="J462" s="8">
        <f t="shared" si="15"/>
        <v>3125</v>
      </c>
      <c r="M462" s="9"/>
      <c r="N462" s="9"/>
      <c r="O462" s="9"/>
      <c r="P462" s="9"/>
      <c r="Q462" s="9"/>
    </row>
    <row r="463" spans="1:17" ht="15.75" x14ac:dyDescent="0.25">
      <c r="A463" s="6" t="s">
        <v>370</v>
      </c>
      <c r="B463" s="6" t="s">
        <v>282</v>
      </c>
      <c r="C463" s="6" t="s">
        <v>283</v>
      </c>
      <c r="D463" s="7">
        <v>44074</v>
      </c>
      <c r="E463" s="7">
        <v>44195</v>
      </c>
      <c r="F463" s="8">
        <v>12500</v>
      </c>
      <c r="G463" s="7">
        <v>44074</v>
      </c>
      <c r="H463" s="7">
        <v>44164</v>
      </c>
      <c r="I463" s="6">
        <f t="shared" si="14"/>
        <v>4</v>
      </c>
      <c r="J463" s="8">
        <f t="shared" si="15"/>
        <v>3125</v>
      </c>
      <c r="M463" s="9"/>
      <c r="N463" s="9"/>
      <c r="O463" s="9"/>
      <c r="P463" s="9"/>
      <c r="Q463" s="9"/>
    </row>
    <row r="464" spans="1:17" ht="15.75" x14ac:dyDescent="0.25">
      <c r="A464" s="6" t="s">
        <v>370</v>
      </c>
      <c r="B464" s="6" t="s">
        <v>282</v>
      </c>
      <c r="C464" s="6" t="s">
        <v>283</v>
      </c>
      <c r="D464" s="7">
        <v>44165</v>
      </c>
      <c r="E464" s="7">
        <v>44560</v>
      </c>
      <c r="F464" s="8">
        <v>12500</v>
      </c>
      <c r="G464" s="7">
        <v>44165</v>
      </c>
      <c r="H464" s="7">
        <v>44254</v>
      </c>
      <c r="I464" s="6">
        <f t="shared" si="14"/>
        <v>4</v>
      </c>
      <c r="J464" s="8">
        <f t="shared" si="15"/>
        <v>3125</v>
      </c>
      <c r="M464" s="9"/>
      <c r="N464" s="9"/>
      <c r="O464" s="9"/>
      <c r="P464" s="9"/>
      <c r="Q464" s="9"/>
    </row>
    <row r="465" spans="1:17" ht="15.75" x14ac:dyDescent="0.25">
      <c r="A465" s="6" t="s">
        <v>370</v>
      </c>
      <c r="B465" s="6" t="s">
        <v>282</v>
      </c>
      <c r="C465" s="6" t="s">
        <v>283</v>
      </c>
      <c r="D465" s="7">
        <v>44284</v>
      </c>
      <c r="E465" s="7">
        <v>44393</v>
      </c>
      <c r="F465" s="8">
        <v>12500</v>
      </c>
      <c r="G465" s="7">
        <v>44255</v>
      </c>
      <c r="H465" s="7">
        <v>44346</v>
      </c>
      <c r="I465" s="6">
        <f t="shared" si="14"/>
        <v>4</v>
      </c>
      <c r="J465" s="8">
        <f t="shared" si="15"/>
        <v>3125</v>
      </c>
      <c r="M465" s="9"/>
      <c r="N465" s="9"/>
      <c r="O465" s="9"/>
      <c r="P465" s="9"/>
      <c r="Q465" s="9"/>
    </row>
    <row r="466" spans="1:17" ht="15.75" x14ac:dyDescent="0.25">
      <c r="A466" s="6" t="s">
        <v>370</v>
      </c>
      <c r="B466" s="6" t="s">
        <v>282</v>
      </c>
      <c r="C466" s="6" t="s">
        <v>283</v>
      </c>
      <c r="D466" s="7">
        <v>44347</v>
      </c>
      <c r="E466" s="7">
        <v>44400</v>
      </c>
      <c r="F466" s="8">
        <v>12500</v>
      </c>
      <c r="G466" s="7">
        <v>44347</v>
      </c>
      <c r="H466" s="7">
        <v>44438</v>
      </c>
      <c r="I466" s="6">
        <f t="shared" si="14"/>
        <v>4</v>
      </c>
      <c r="J466" s="8">
        <f t="shared" si="15"/>
        <v>3125</v>
      </c>
      <c r="M466" s="9"/>
      <c r="N466" s="9"/>
      <c r="O466" s="9"/>
      <c r="P466" s="9"/>
      <c r="Q466" s="9"/>
    </row>
    <row r="467" spans="1:17" ht="15.75" x14ac:dyDescent="0.25">
      <c r="A467" s="6" t="s">
        <v>370</v>
      </c>
      <c r="B467" s="6" t="s">
        <v>282</v>
      </c>
      <c r="C467" s="6" t="s">
        <v>283</v>
      </c>
      <c r="D467" s="7">
        <v>44439</v>
      </c>
      <c r="E467" s="7">
        <v>44490</v>
      </c>
      <c r="F467" s="8">
        <v>12500</v>
      </c>
      <c r="G467" s="7">
        <v>44439</v>
      </c>
      <c r="H467" s="7">
        <v>44529</v>
      </c>
      <c r="I467" s="6">
        <f t="shared" si="14"/>
        <v>4</v>
      </c>
      <c r="J467" s="8">
        <f t="shared" si="15"/>
        <v>3125</v>
      </c>
      <c r="M467" s="9"/>
      <c r="N467" s="9"/>
      <c r="O467" s="9"/>
      <c r="P467" s="9"/>
      <c r="Q467" s="9"/>
    </row>
    <row r="468" spans="1:17" ht="15.75" x14ac:dyDescent="0.25">
      <c r="A468" s="6" t="s">
        <v>370</v>
      </c>
      <c r="B468" s="6" t="s">
        <v>282</v>
      </c>
      <c r="C468" s="6" t="s">
        <v>283</v>
      </c>
      <c r="D468" s="7">
        <v>44530</v>
      </c>
      <c r="E468" s="7">
        <v>44575</v>
      </c>
      <c r="F468" s="8">
        <v>12500</v>
      </c>
      <c r="G468" s="7">
        <v>44530</v>
      </c>
      <c r="H468" s="7">
        <v>44619</v>
      </c>
      <c r="I468" s="6">
        <f t="shared" si="14"/>
        <v>4</v>
      </c>
      <c r="J468" s="8">
        <f t="shared" si="15"/>
        <v>3125</v>
      </c>
      <c r="M468" s="9"/>
      <c r="N468" s="9"/>
      <c r="O468" s="9"/>
      <c r="P468" s="9"/>
      <c r="Q468" s="9"/>
    </row>
    <row r="469" spans="1:17" ht="15.75" x14ac:dyDescent="0.25">
      <c r="A469" s="6" t="s">
        <v>370</v>
      </c>
      <c r="B469" s="6" t="s">
        <v>282</v>
      </c>
      <c r="C469" s="6" t="s">
        <v>283</v>
      </c>
      <c r="D469" s="7">
        <v>44620</v>
      </c>
      <c r="E469" s="7">
        <v>44637</v>
      </c>
      <c r="F469" s="8">
        <v>12500</v>
      </c>
      <c r="G469" s="7">
        <v>44620</v>
      </c>
      <c r="H469" s="7">
        <v>44711</v>
      </c>
      <c r="I469" s="6">
        <f t="shared" ref="I469:I532" si="16">IF((YEAR(H469)-YEAR(G469))=1, ((MONTH(H469)-MONTH(G469))+1)+12, (IF((YEAR(H469)-YEAR(G469))=2, ((MONTH(H469)-MONTH(G469))+1)+24, (IF((YEAR(H469)-YEAR(G469))=3, ((MONTH(H469)-MONTH(G469))+1)+36, (MONTH(H469)-MONTH(G469))+1)))))</f>
        <v>4</v>
      </c>
      <c r="J469" s="8">
        <f t="shared" si="15"/>
        <v>3125</v>
      </c>
      <c r="M469" s="9"/>
      <c r="N469" s="9"/>
      <c r="O469" s="9"/>
      <c r="P469" s="9"/>
      <c r="Q469" s="9"/>
    </row>
    <row r="470" spans="1:17" ht="15.75" x14ac:dyDescent="0.25">
      <c r="A470" s="6" t="s">
        <v>370</v>
      </c>
      <c r="B470" s="6" t="s">
        <v>282</v>
      </c>
      <c r="C470" s="6" t="s">
        <v>283</v>
      </c>
      <c r="D470" s="7">
        <v>44712</v>
      </c>
      <c r="E470" s="7">
        <v>44722</v>
      </c>
      <c r="F470" s="8">
        <v>12500</v>
      </c>
      <c r="G470" s="7">
        <v>44712</v>
      </c>
      <c r="H470" s="7">
        <v>44803</v>
      </c>
      <c r="I470" s="6">
        <f t="shared" si="16"/>
        <v>4</v>
      </c>
      <c r="J470" s="8">
        <f t="shared" si="15"/>
        <v>3125</v>
      </c>
      <c r="M470" s="9"/>
      <c r="N470" s="9"/>
      <c r="O470" s="9"/>
      <c r="P470" s="9"/>
      <c r="Q470" s="9"/>
    </row>
    <row r="471" spans="1:17" ht="15.75" x14ac:dyDescent="0.25">
      <c r="A471" s="6" t="s">
        <v>370</v>
      </c>
      <c r="B471" s="6" t="s">
        <v>282</v>
      </c>
      <c r="C471" s="6" t="s">
        <v>283</v>
      </c>
      <c r="D471" s="7">
        <v>44834</v>
      </c>
      <c r="E471" s="7">
        <v>44848</v>
      </c>
      <c r="F471" s="8">
        <v>3000</v>
      </c>
      <c r="G471" s="7">
        <v>44804</v>
      </c>
      <c r="H471" s="7">
        <v>44985</v>
      </c>
      <c r="I471" s="6">
        <f t="shared" si="16"/>
        <v>7</v>
      </c>
      <c r="J471" s="8">
        <f t="shared" si="15"/>
        <v>428.57142857142856</v>
      </c>
      <c r="M471" s="9"/>
      <c r="N471" s="9"/>
      <c r="O471" s="9"/>
      <c r="P471" s="9"/>
      <c r="Q471" s="9"/>
    </row>
    <row r="472" spans="1:17" ht="15.75" x14ac:dyDescent="0.25">
      <c r="A472" s="6" t="s">
        <v>370</v>
      </c>
      <c r="B472" s="6" t="s">
        <v>282</v>
      </c>
      <c r="C472" s="6" t="s">
        <v>283</v>
      </c>
      <c r="D472" s="7">
        <v>45029</v>
      </c>
      <c r="E472" s="7">
        <v>1095</v>
      </c>
      <c r="F472" s="8">
        <v>14000</v>
      </c>
      <c r="G472" s="7">
        <v>44986</v>
      </c>
      <c r="H472" s="7">
        <v>45077</v>
      </c>
      <c r="I472" s="6">
        <f t="shared" si="16"/>
        <v>3</v>
      </c>
      <c r="J472" s="8">
        <f t="shared" si="15"/>
        <v>4666.666666666667</v>
      </c>
      <c r="M472" s="9"/>
      <c r="N472" s="9"/>
      <c r="O472" s="9"/>
      <c r="P472" s="9"/>
      <c r="Q472" s="9"/>
    </row>
    <row r="473" spans="1:17" ht="15.75" x14ac:dyDescent="0.25">
      <c r="A473" s="6" t="s">
        <v>370</v>
      </c>
      <c r="B473" s="6" t="s">
        <v>282</v>
      </c>
      <c r="C473" s="6" t="s">
        <v>283</v>
      </c>
      <c r="D473" s="7">
        <v>45170</v>
      </c>
      <c r="E473" s="7">
        <v>1095</v>
      </c>
      <c r="F473" s="8">
        <v>14000</v>
      </c>
      <c r="G473" s="7">
        <v>45078</v>
      </c>
      <c r="H473" s="7">
        <v>45260</v>
      </c>
      <c r="I473" s="6">
        <f t="shared" si="16"/>
        <v>6</v>
      </c>
      <c r="J473" s="8">
        <f t="shared" si="15"/>
        <v>2333.3333333333335</v>
      </c>
      <c r="M473" s="9"/>
      <c r="N473" s="9"/>
      <c r="O473" s="9"/>
      <c r="P473" s="9"/>
      <c r="Q473" s="9"/>
    </row>
    <row r="474" spans="1:17" ht="15.75" x14ac:dyDescent="0.25">
      <c r="A474" s="6" t="s">
        <v>371</v>
      </c>
      <c r="B474" s="6" t="s">
        <v>288</v>
      </c>
      <c r="C474" s="6" t="s">
        <v>283</v>
      </c>
      <c r="D474" s="7">
        <v>44435</v>
      </c>
      <c r="E474" s="7">
        <v>44462</v>
      </c>
      <c r="F474" s="8">
        <v>4053.97</v>
      </c>
      <c r="G474" s="7">
        <v>44408</v>
      </c>
      <c r="H474" s="7">
        <v>44438</v>
      </c>
      <c r="I474" s="6">
        <f t="shared" si="16"/>
        <v>2</v>
      </c>
      <c r="J474" s="8">
        <f t="shared" si="15"/>
        <v>2026.9849999999999</v>
      </c>
      <c r="M474" s="9"/>
      <c r="N474" s="9"/>
      <c r="O474" s="9"/>
      <c r="P474" s="9"/>
      <c r="Q474" s="9"/>
    </row>
    <row r="475" spans="1:17" ht="15.75" x14ac:dyDescent="0.25">
      <c r="A475" s="6" t="s">
        <v>371</v>
      </c>
      <c r="B475" s="6" t="s">
        <v>288</v>
      </c>
      <c r="C475" s="6" t="s">
        <v>283</v>
      </c>
      <c r="D475" s="7">
        <v>44478</v>
      </c>
      <c r="E475" s="7">
        <v>44501</v>
      </c>
      <c r="F475" s="8">
        <v>2573.9499999999998</v>
      </c>
      <c r="G475" s="7">
        <v>44469</v>
      </c>
      <c r="H475" s="7">
        <v>44499</v>
      </c>
      <c r="I475" s="6">
        <f t="shared" si="16"/>
        <v>2</v>
      </c>
      <c r="J475" s="8">
        <f t="shared" si="15"/>
        <v>1286.9749999999999</v>
      </c>
      <c r="M475" s="9"/>
      <c r="N475" s="9"/>
      <c r="O475" s="9"/>
      <c r="P475" s="9"/>
      <c r="Q475" s="9"/>
    </row>
    <row r="476" spans="1:17" ht="15.75" x14ac:dyDescent="0.25">
      <c r="A476" s="6" t="s">
        <v>371</v>
      </c>
      <c r="B476" s="6" t="s">
        <v>288</v>
      </c>
      <c r="C476" s="6" t="s">
        <v>283</v>
      </c>
      <c r="D476" s="7">
        <v>45120</v>
      </c>
      <c r="E476" s="7">
        <v>45134</v>
      </c>
      <c r="F476" s="8">
        <v>6000</v>
      </c>
      <c r="G476" s="7">
        <v>45108</v>
      </c>
      <c r="H476" s="7">
        <v>45564</v>
      </c>
      <c r="I476" s="6">
        <f t="shared" si="16"/>
        <v>15</v>
      </c>
      <c r="J476" s="8">
        <f t="shared" si="15"/>
        <v>400</v>
      </c>
      <c r="M476" s="9"/>
      <c r="N476" s="9"/>
      <c r="O476" s="9"/>
      <c r="P476" s="9"/>
      <c r="Q476" s="9"/>
    </row>
    <row r="477" spans="1:17" ht="15.75" x14ac:dyDescent="0.25">
      <c r="A477" s="6" t="s">
        <v>372</v>
      </c>
      <c r="B477" s="6" t="s">
        <v>288</v>
      </c>
      <c r="C477" s="6" t="s">
        <v>283</v>
      </c>
      <c r="D477" s="7">
        <v>43831</v>
      </c>
      <c r="E477" s="7">
        <v>44195</v>
      </c>
      <c r="F477" s="8">
        <v>3000</v>
      </c>
      <c r="G477" s="7">
        <v>43831</v>
      </c>
      <c r="H477" s="7">
        <v>43920</v>
      </c>
      <c r="I477" s="6">
        <f t="shared" si="16"/>
        <v>3</v>
      </c>
      <c r="J477" s="8">
        <f t="shared" si="15"/>
        <v>1000</v>
      </c>
      <c r="M477" s="9"/>
      <c r="N477" s="9"/>
      <c r="O477" s="9"/>
      <c r="P477" s="9"/>
      <c r="Q477" s="9"/>
    </row>
    <row r="478" spans="1:17" ht="15.75" x14ac:dyDescent="0.25">
      <c r="A478" s="6" t="s">
        <v>372</v>
      </c>
      <c r="B478" s="6" t="s">
        <v>288</v>
      </c>
      <c r="C478" s="6" t="s">
        <v>283</v>
      </c>
      <c r="D478" s="7">
        <v>43921</v>
      </c>
      <c r="E478" s="7">
        <v>44195</v>
      </c>
      <c r="F478" s="8">
        <v>3000</v>
      </c>
      <c r="G478" s="7">
        <v>43921</v>
      </c>
      <c r="H478" s="7">
        <v>44011</v>
      </c>
      <c r="I478" s="6">
        <f t="shared" si="16"/>
        <v>4</v>
      </c>
      <c r="J478" s="8">
        <f t="shared" si="15"/>
        <v>750</v>
      </c>
      <c r="M478" s="9"/>
      <c r="N478" s="9"/>
      <c r="O478" s="9"/>
      <c r="P478" s="9"/>
      <c r="Q478" s="9"/>
    </row>
    <row r="479" spans="1:17" ht="15.75" x14ac:dyDescent="0.25">
      <c r="A479" s="6" t="s">
        <v>372</v>
      </c>
      <c r="B479" s="6" t="s">
        <v>288</v>
      </c>
      <c r="C479" s="6" t="s">
        <v>283</v>
      </c>
      <c r="D479" s="7">
        <v>44012</v>
      </c>
      <c r="E479" s="7">
        <v>44195</v>
      </c>
      <c r="F479" s="8">
        <v>3000</v>
      </c>
      <c r="G479" s="7">
        <v>44012</v>
      </c>
      <c r="H479" s="7">
        <v>44103</v>
      </c>
      <c r="I479" s="6">
        <f t="shared" si="16"/>
        <v>4</v>
      </c>
      <c r="J479" s="8">
        <f t="shared" si="15"/>
        <v>750</v>
      </c>
      <c r="M479" s="9"/>
      <c r="N479" s="9"/>
      <c r="O479" s="9"/>
      <c r="P479" s="9"/>
      <c r="Q479" s="9"/>
    </row>
    <row r="480" spans="1:17" ht="15.75" x14ac:dyDescent="0.25">
      <c r="A480" s="6" t="s">
        <v>372</v>
      </c>
      <c r="B480" s="6" t="s">
        <v>288</v>
      </c>
      <c r="C480" s="6" t="s">
        <v>283</v>
      </c>
      <c r="D480" s="7">
        <v>44104</v>
      </c>
      <c r="E480" s="7">
        <v>44195</v>
      </c>
      <c r="F480" s="8">
        <v>3000</v>
      </c>
      <c r="G480" s="7">
        <v>44104</v>
      </c>
      <c r="H480" s="7">
        <v>44195</v>
      </c>
      <c r="I480" s="6">
        <f t="shared" si="16"/>
        <v>4</v>
      </c>
      <c r="J480" s="8">
        <f t="shared" si="15"/>
        <v>750</v>
      </c>
      <c r="M480" s="9"/>
      <c r="N480" s="9"/>
      <c r="O480" s="9"/>
      <c r="P480" s="9"/>
      <c r="Q480" s="9"/>
    </row>
    <row r="481" spans="1:17" ht="15.75" x14ac:dyDescent="0.25">
      <c r="A481" s="6" t="s">
        <v>372</v>
      </c>
      <c r="B481" s="6" t="s">
        <v>288</v>
      </c>
      <c r="C481" s="6" t="s">
        <v>283</v>
      </c>
      <c r="D481" s="7">
        <v>44196</v>
      </c>
      <c r="E481" s="7">
        <v>44263</v>
      </c>
      <c r="F481" s="8">
        <v>3000</v>
      </c>
      <c r="G481" s="7">
        <v>44196</v>
      </c>
      <c r="H481" s="7">
        <v>44285</v>
      </c>
      <c r="I481" s="6">
        <f t="shared" si="16"/>
        <v>4</v>
      </c>
      <c r="J481" s="8">
        <f t="shared" si="15"/>
        <v>750</v>
      </c>
      <c r="M481" s="9"/>
      <c r="N481" s="9"/>
      <c r="O481" s="9"/>
      <c r="P481" s="9"/>
      <c r="Q481" s="9"/>
    </row>
    <row r="482" spans="1:17" ht="15.75" x14ac:dyDescent="0.25">
      <c r="A482" s="6" t="s">
        <v>372</v>
      </c>
      <c r="B482" s="6" t="s">
        <v>288</v>
      </c>
      <c r="C482" s="6" t="s">
        <v>283</v>
      </c>
      <c r="D482" s="7">
        <v>44286</v>
      </c>
      <c r="E482" s="7">
        <v>44560</v>
      </c>
      <c r="F482" s="8">
        <v>3000</v>
      </c>
      <c r="G482" s="7">
        <v>44286</v>
      </c>
      <c r="H482" s="7">
        <v>44376</v>
      </c>
      <c r="I482" s="6">
        <f t="shared" si="16"/>
        <v>4</v>
      </c>
      <c r="J482" s="8">
        <f t="shared" si="15"/>
        <v>750</v>
      </c>
      <c r="M482" s="9"/>
      <c r="N482" s="9"/>
      <c r="O482" s="9"/>
      <c r="P482" s="9"/>
      <c r="Q482" s="9"/>
    </row>
    <row r="483" spans="1:17" ht="15.75" x14ac:dyDescent="0.25">
      <c r="A483" s="6" t="s">
        <v>372</v>
      </c>
      <c r="B483" s="6" t="s">
        <v>288</v>
      </c>
      <c r="C483" s="6" t="s">
        <v>283</v>
      </c>
      <c r="D483" s="7">
        <v>44377</v>
      </c>
      <c r="E483" s="7">
        <v>44560</v>
      </c>
      <c r="F483" s="8">
        <v>3000</v>
      </c>
      <c r="G483" s="7">
        <v>44377</v>
      </c>
      <c r="H483" s="7">
        <v>44468</v>
      </c>
      <c r="I483" s="6">
        <f t="shared" si="16"/>
        <v>4</v>
      </c>
      <c r="J483" s="8">
        <f t="shared" si="15"/>
        <v>750</v>
      </c>
      <c r="M483" s="9"/>
      <c r="N483" s="9"/>
      <c r="O483" s="9"/>
      <c r="P483" s="9"/>
      <c r="Q483" s="9"/>
    </row>
    <row r="484" spans="1:17" ht="15.75" x14ac:dyDescent="0.25">
      <c r="A484" s="6" t="s">
        <v>372</v>
      </c>
      <c r="B484" s="6" t="s">
        <v>288</v>
      </c>
      <c r="C484" s="6" t="s">
        <v>283</v>
      </c>
      <c r="D484" s="7">
        <v>44469</v>
      </c>
      <c r="E484" s="7">
        <v>44560</v>
      </c>
      <c r="F484" s="8">
        <v>3000</v>
      </c>
      <c r="G484" s="7">
        <v>44469</v>
      </c>
      <c r="H484" s="7">
        <v>44560</v>
      </c>
      <c r="I484" s="6">
        <f t="shared" si="16"/>
        <v>4</v>
      </c>
      <c r="J484" s="8">
        <f t="shared" si="15"/>
        <v>750</v>
      </c>
      <c r="M484" s="9"/>
      <c r="N484" s="9"/>
      <c r="O484" s="9"/>
      <c r="P484" s="9"/>
      <c r="Q484" s="9"/>
    </row>
    <row r="485" spans="1:17" ht="15.75" x14ac:dyDescent="0.25">
      <c r="A485" s="6" t="s">
        <v>373</v>
      </c>
      <c r="B485" s="6" t="s">
        <v>285</v>
      </c>
      <c r="C485" s="6" t="s">
        <v>283</v>
      </c>
      <c r="D485" s="7">
        <v>44609</v>
      </c>
      <c r="E485" s="7">
        <v>44647</v>
      </c>
      <c r="F485" s="8">
        <v>1000</v>
      </c>
      <c r="G485" s="7">
        <v>44592</v>
      </c>
      <c r="H485" s="7">
        <v>44619</v>
      </c>
      <c r="I485" s="6">
        <f t="shared" si="16"/>
        <v>2</v>
      </c>
      <c r="J485" s="8">
        <f t="shared" si="15"/>
        <v>500</v>
      </c>
      <c r="M485" s="9"/>
      <c r="N485" s="9"/>
      <c r="O485" s="9"/>
      <c r="P485" s="9"/>
      <c r="Q485" s="9"/>
    </row>
    <row r="486" spans="1:17" ht="15.75" x14ac:dyDescent="0.25">
      <c r="A486" s="6" t="s">
        <v>373</v>
      </c>
      <c r="B486" s="6" t="s">
        <v>285</v>
      </c>
      <c r="C486" s="6" t="s">
        <v>283</v>
      </c>
      <c r="D486" s="7">
        <v>44620</v>
      </c>
      <c r="E486" s="7">
        <v>44652</v>
      </c>
      <c r="F486" s="8">
        <v>1000</v>
      </c>
      <c r="G486" s="7">
        <v>44620</v>
      </c>
      <c r="H486" s="7">
        <v>44650</v>
      </c>
      <c r="I486" s="6">
        <f t="shared" si="16"/>
        <v>2</v>
      </c>
      <c r="J486" s="8">
        <f t="shared" si="15"/>
        <v>500</v>
      </c>
      <c r="M486" s="9"/>
      <c r="N486" s="9"/>
      <c r="O486" s="9"/>
      <c r="P486" s="9"/>
      <c r="Q486" s="9"/>
    </row>
    <row r="487" spans="1:17" ht="15.75" x14ac:dyDescent="0.25">
      <c r="A487" s="6" t="s">
        <v>373</v>
      </c>
      <c r="B487" s="6" t="s">
        <v>285</v>
      </c>
      <c r="C487" s="6" t="s">
        <v>283</v>
      </c>
      <c r="D487" s="7">
        <v>44651</v>
      </c>
      <c r="E487" s="7">
        <v>44683</v>
      </c>
      <c r="F487" s="8">
        <v>1000</v>
      </c>
      <c r="G487" s="7">
        <v>44651</v>
      </c>
      <c r="H487" s="7">
        <v>44680</v>
      </c>
      <c r="I487" s="6">
        <f t="shared" si="16"/>
        <v>2</v>
      </c>
      <c r="J487" s="8">
        <f t="shared" si="15"/>
        <v>500</v>
      </c>
      <c r="M487" s="9"/>
      <c r="N487" s="9"/>
      <c r="O487" s="9"/>
      <c r="P487" s="9"/>
      <c r="Q487" s="9"/>
    </row>
    <row r="488" spans="1:17" ht="15.75" x14ac:dyDescent="0.25">
      <c r="A488" s="6" t="s">
        <v>373</v>
      </c>
      <c r="B488" s="6" t="s">
        <v>285</v>
      </c>
      <c r="C488" s="6" t="s">
        <v>283</v>
      </c>
      <c r="D488" s="7">
        <v>44681</v>
      </c>
      <c r="E488" s="7">
        <v>44721</v>
      </c>
      <c r="F488" s="8">
        <v>1000</v>
      </c>
      <c r="G488" s="7">
        <v>44681</v>
      </c>
      <c r="H488" s="7">
        <v>44711</v>
      </c>
      <c r="I488" s="6">
        <f t="shared" si="16"/>
        <v>2</v>
      </c>
      <c r="J488" s="8">
        <f t="shared" si="15"/>
        <v>500</v>
      </c>
      <c r="M488" s="9"/>
      <c r="N488" s="9"/>
      <c r="O488" s="9"/>
      <c r="P488" s="9"/>
      <c r="Q488" s="9"/>
    </row>
    <row r="489" spans="1:17" ht="15.75" x14ac:dyDescent="0.25">
      <c r="A489" s="6" t="s">
        <v>373</v>
      </c>
      <c r="B489" s="6" t="s">
        <v>285</v>
      </c>
      <c r="C489" s="6" t="s">
        <v>283</v>
      </c>
      <c r="D489" s="7">
        <v>44725</v>
      </c>
      <c r="E489" s="7">
        <v>44917</v>
      </c>
      <c r="F489" s="8">
        <v>10233.16</v>
      </c>
      <c r="G489" s="7">
        <v>44712</v>
      </c>
      <c r="H489" s="7">
        <v>44741</v>
      </c>
      <c r="I489" s="6">
        <f t="shared" si="16"/>
        <v>2</v>
      </c>
      <c r="J489" s="8">
        <f t="shared" si="15"/>
        <v>5116.58</v>
      </c>
      <c r="M489" s="9"/>
      <c r="N489" s="9"/>
      <c r="O489" s="9"/>
      <c r="P489" s="9"/>
      <c r="Q489" s="9"/>
    </row>
    <row r="490" spans="1:17" ht="15.75" x14ac:dyDescent="0.25">
      <c r="A490" s="6" t="s">
        <v>373</v>
      </c>
      <c r="B490" s="6" t="s">
        <v>285</v>
      </c>
      <c r="C490" s="6" t="s">
        <v>283</v>
      </c>
      <c r="D490" s="7">
        <v>44742</v>
      </c>
      <c r="E490" s="7">
        <v>44780</v>
      </c>
      <c r="F490" s="8">
        <v>1000</v>
      </c>
      <c r="G490" s="7">
        <v>44742</v>
      </c>
      <c r="H490" s="7">
        <v>44772</v>
      </c>
      <c r="I490" s="6">
        <f t="shared" si="16"/>
        <v>2</v>
      </c>
      <c r="J490" s="8">
        <f t="shared" si="15"/>
        <v>500</v>
      </c>
      <c r="M490" s="9"/>
      <c r="N490" s="9"/>
      <c r="O490" s="9"/>
      <c r="P490" s="9"/>
      <c r="Q490" s="9"/>
    </row>
    <row r="491" spans="1:17" ht="15.75" x14ac:dyDescent="0.25">
      <c r="A491" s="6" t="s">
        <v>373</v>
      </c>
      <c r="B491" s="6" t="s">
        <v>285</v>
      </c>
      <c r="C491" s="6" t="s">
        <v>283</v>
      </c>
      <c r="D491" s="7">
        <v>44773</v>
      </c>
      <c r="E491" s="7">
        <v>44780</v>
      </c>
      <c r="F491" s="8">
        <v>1000</v>
      </c>
      <c r="G491" s="7">
        <v>44773</v>
      </c>
      <c r="H491" s="7">
        <v>44803</v>
      </c>
      <c r="I491" s="6">
        <f t="shared" si="16"/>
        <v>2</v>
      </c>
      <c r="J491" s="8">
        <f t="shared" si="15"/>
        <v>500</v>
      </c>
      <c r="M491" s="9"/>
      <c r="N491" s="9"/>
      <c r="O491" s="9"/>
      <c r="P491" s="9"/>
      <c r="Q491" s="9"/>
    </row>
    <row r="492" spans="1:17" ht="15.75" x14ac:dyDescent="0.25">
      <c r="A492" s="6" t="s">
        <v>373</v>
      </c>
      <c r="B492" s="6" t="s">
        <v>285</v>
      </c>
      <c r="C492" s="6" t="s">
        <v>283</v>
      </c>
      <c r="D492" s="7">
        <v>44804</v>
      </c>
      <c r="E492" s="7">
        <v>44821</v>
      </c>
      <c r="F492" s="8">
        <v>1000</v>
      </c>
      <c r="G492" s="7">
        <v>44804</v>
      </c>
      <c r="H492" s="7">
        <v>44833</v>
      </c>
      <c r="I492" s="6">
        <f t="shared" si="16"/>
        <v>2</v>
      </c>
      <c r="J492" s="8">
        <f t="shared" si="15"/>
        <v>500</v>
      </c>
      <c r="M492" s="9"/>
      <c r="N492" s="9"/>
      <c r="O492" s="9"/>
      <c r="P492" s="9"/>
      <c r="Q492" s="9"/>
    </row>
    <row r="493" spans="1:17" ht="15.75" x14ac:dyDescent="0.25">
      <c r="A493" s="6" t="s">
        <v>373</v>
      </c>
      <c r="B493" s="6" t="s">
        <v>285</v>
      </c>
      <c r="C493" s="6" t="s">
        <v>283</v>
      </c>
      <c r="D493" s="7">
        <v>44834</v>
      </c>
      <c r="E493" s="7">
        <v>44872</v>
      </c>
      <c r="F493" s="8">
        <v>1000</v>
      </c>
      <c r="G493" s="7">
        <v>44834</v>
      </c>
      <c r="H493" s="7">
        <v>44864</v>
      </c>
      <c r="I493" s="6">
        <f t="shared" si="16"/>
        <v>2</v>
      </c>
      <c r="J493" s="8">
        <f t="shared" si="15"/>
        <v>500</v>
      </c>
      <c r="M493" s="9"/>
      <c r="N493" s="9"/>
      <c r="O493" s="9"/>
      <c r="P493" s="9"/>
      <c r="Q493" s="9"/>
    </row>
    <row r="494" spans="1:17" ht="15.75" x14ac:dyDescent="0.25">
      <c r="A494" s="6" t="s">
        <v>373</v>
      </c>
      <c r="B494" s="6" t="s">
        <v>285</v>
      </c>
      <c r="C494" s="6" t="s">
        <v>283</v>
      </c>
      <c r="D494" s="7">
        <v>44865</v>
      </c>
      <c r="E494" s="7">
        <v>44872</v>
      </c>
      <c r="F494" s="8">
        <v>1000</v>
      </c>
      <c r="G494" s="7">
        <v>44865</v>
      </c>
      <c r="H494" s="7">
        <v>44894</v>
      </c>
      <c r="I494" s="6">
        <f t="shared" si="16"/>
        <v>2</v>
      </c>
      <c r="J494" s="8">
        <f t="shared" si="15"/>
        <v>500</v>
      </c>
      <c r="M494" s="9"/>
      <c r="N494" s="9"/>
      <c r="O494" s="9"/>
      <c r="P494" s="9"/>
      <c r="Q494" s="9"/>
    </row>
    <row r="495" spans="1:17" ht="15.75" x14ac:dyDescent="0.25">
      <c r="A495" s="6" t="s">
        <v>373</v>
      </c>
      <c r="B495" s="6" t="s">
        <v>285</v>
      </c>
      <c r="C495" s="6" t="s">
        <v>283</v>
      </c>
      <c r="D495" s="7">
        <v>44895</v>
      </c>
      <c r="E495" s="7">
        <v>44954</v>
      </c>
      <c r="F495" s="8">
        <v>1000</v>
      </c>
      <c r="G495" s="7">
        <v>44895</v>
      </c>
      <c r="H495" s="7">
        <v>44925</v>
      </c>
      <c r="I495" s="6">
        <f t="shared" si="16"/>
        <v>2</v>
      </c>
      <c r="J495" s="8">
        <f t="shared" si="15"/>
        <v>500</v>
      </c>
      <c r="M495" s="9"/>
      <c r="N495" s="9"/>
      <c r="O495" s="9"/>
      <c r="P495" s="9"/>
      <c r="Q495" s="9"/>
    </row>
    <row r="496" spans="1:17" ht="15.75" x14ac:dyDescent="0.25">
      <c r="A496" s="6" t="s">
        <v>373</v>
      </c>
      <c r="B496" s="6" t="s">
        <v>285</v>
      </c>
      <c r="C496" s="6" t="s">
        <v>283</v>
      </c>
      <c r="D496" s="7">
        <v>44952</v>
      </c>
      <c r="E496" s="7">
        <v>45291</v>
      </c>
      <c r="F496" s="8">
        <v>5640</v>
      </c>
      <c r="G496" s="7">
        <v>44926</v>
      </c>
      <c r="H496" s="7">
        <v>44956</v>
      </c>
      <c r="I496" s="6">
        <f t="shared" si="16"/>
        <v>2</v>
      </c>
      <c r="J496" s="8">
        <f t="shared" si="15"/>
        <v>2820</v>
      </c>
      <c r="M496" s="9"/>
      <c r="N496" s="9"/>
      <c r="O496" s="9"/>
      <c r="P496" s="9"/>
      <c r="Q496" s="9"/>
    </row>
    <row r="497" spans="1:17" ht="15.75" x14ac:dyDescent="0.25">
      <c r="A497" s="6" t="s">
        <v>373</v>
      </c>
      <c r="B497" s="6" t="s">
        <v>285</v>
      </c>
      <c r="C497" s="6" t="s">
        <v>283</v>
      </c>
      <c r="D497" s="7">
        <v>44985</v>
      </c>
      <c r="E497" s="7">
        <v>45029</v>
      </c>
      <c r="F497" s="8">
        <v>1000</v>
      </c>
      <c r="G497" s="7">
        <v>44957</v>
      </c>
      <c r="H497" s="7">
        <v>44985</v>
      </c>
      <c r="I497" s="6">
        <f t="shared" si="16"/>
        <v>2</v>
      </c>
      <c r="J497" s="8">
        <f t="shared" si="15"/>
        <v>500</v>
      </c>
      <c r="M497" s="9"/>
      <c r="N497" s="9"/>
      <c r="O497" s="9"/>
      <c r="P497" s="9"/>
      <c r="Q497" s="9"/>
    </row>
    <row r="498" spans="1:17" ht="15.75" x14ac:dyDescent="0.25">
      <c r="A498" s="6" t="s">
        <v>373</v>
      </c>
      <c r="B498" s="6" t="s">
        <v>285</v>
      </c>
      <c r="C498" s="6" t="s">
        <v>283</v>
      </c>
      <c r="D498" s="7">
        <v>45016</v>
      </c>
      <c r="E498" s="7">
        <v>45046</v>
      </c>
      <c r="F498" s="8">
        <v>1000</v>
      </c>
      <c r="G498" s="7">
        <v>44986</v>
      </c>
      <c r="H498" s="7">
        <v>45016</v>
      </c>
      <c r="I498" s="6">
        <f t="shared" si="16"/>
        <v>1</v>
      </c>
      <c r="J498" s="8">
        <f t="shared" si="15"/>
        <v>1000</v>
      </c>
      <c r="M498" s="9"/>
      <c r="N498" s="9"/>
      <c r="O498" s="9"/>
      <c r="P498" s="9"/>
      <c r="Q498" s="9"/>
    </row>
    <row r="499" spans="1:17" ht="15.75" x14ac:dyDescent="0.25">
      <c r="A499" s="6" t="s">
        <v>373</v>
      </c>
      <c r="B499" s="6" t="s">
        <v>285</v>
      </c>
      <c r="C499" s="6" t="s">
        <v>283</v>
      </c>
      <c r="D499" s="7">
        <v>45046</v>
      </c>
      <c r="E499" s="7">
        <v>45074</v>
      </c>
      <c r="F499" s="8">
        <v>1000</v>
      </c>
      <c r="G499" s="7">
        <v>45017</v>
      </c>
      <c r="H499" s="7">
        <v>45046</v>
      </c>
      <c r="I499" s="6">
        <f t="shared" si="16"/>
        <v>1</v>
      </c>
      <c r="J499" s="8">
        <f t="shared" si="15"/>
        <v>1000</v>
      </c>
      <c r="M499" s="9"/>
      <c r="N499" s="9"/>
      <c r="O499" s="9"/>
      <c r="P499" s="9"/>
      <c r="Q499" s="9"/>
    </row>
    <row r="500" spans="1:17" ht="15.75" x14ac:dyDescent="0.25">
      <c r="A500" s="6" t="s">
        <v>373</v>
      </c>
      <c r="B500" s="6" t="s">
        <v>285</v>
      </c>
      <c r="C500" s="6" t="s">
        <v>283</v>
      </c>
      <c r="D500" s="7">
        <v>45077</v>
      </c>
      <c r="E500" s="7">
        <v>45099</v>
      </c>
      <c r="F500" s="8">
        <v>1000</v>
      </c>
      <c r="G500" s="7">
        <v>45047</v>
      </c>
      <c r="H500" s="7">
        <v>45077</v>
      </c>
      <c r="I500" s="6">
        <f t="shared" si="16"/>
        <v>1</v>
      </c>
      <c r="J500" s="8">
        <f t="shared" si="15"/>
        <v>1000</v>
      </c>
      <c r="M500" s="9"/>
      <c r="N500" s="9"/>
      <c r="O500" s="9"/>
      <c r="P500" s="9"/>
      <c r="Q500" s="9"/>
    </row>
    <row r="501" spans="1:17" ht="15.75" x14ac:dyDescent="0.25">
      <c r="A501" s="6" t="s">
        <v>373</v>
      </c>
      <c r="B501" s="6" t="s">
        <v>285</v>
      </c>
      <c r="C501" s="6" t="s">
        <v>283</v>
      </c>
      <c r="D501" s="7">
        <v>45107</v>
      </c>
      <c r="E501" s="7">
        <v>45142</v>
      </c>
      <c r="F501" s="8">
        <v>1000</v>
      </c>
      <c r="G501" s="7">
        <v>45078</v>
      </c>
      <c r="H501" s="7">
        <v>45107</v>
      </c>
      <c r="I501" s="6">
        <f t="shared" si="16"/>
        <v>1</v>
      </c>
      <c r="J501" s="8">
        <f t="shared" si="15"/>
        <v>1000</v>
      </c>
      <c r="M501" s="9"/>
      <c r="N501" s="9"/>
      <c r="O501" s="9"/>
      <c r="P501" s="9"/>
      <c r="Q501" s="9"/>
    </row>
    <row r="502" spans="1:17" ht="15.75" x14ac:dyDescent="0.25">
      <c r="A502" s="6" t="s">
        <v>373</v>
      </c>
      <c r="B502" s="6" t="s">
        <v>285</v>
      </c>
      <c r="C502" s="6" t="s">
        <v>283</v>
      </c>
      <c r="D502" s="7">
        <v>45138</v>
      </c>
      <c r="E502" s="7">
        <v>45197</v>
      </c>
      <c r="F502" s="8">
        <v>1850</v>
      </c>
      <c r="G502" s="7">
        <v>45108</v>
      </c>
      <c r="H502" s="7">
        <v>45138</v>
      </c>
      <c r="I502" s="6">
        <f t="shared" si="16"/>
        <v>1</v>
      </c>
      <c r="J502" s="8">
        <f t="shared" si="15"/>
        <v>1850</v>
      </c>
      <c r="M502" s="9"/>
      <c r="N502" s="9"/>
      <c r="O502" s="9"/>
      <c r="P502" s="9"/>
      <c r="Q502" s="9"/>
    </row>
    <row r="503" spans="1:17" ht="15.75" x14ac:dyDescent="0.25">
      <c r="A503" s="6" t="s">
        <v>373</v>
      </c>
      <c r="B503" s="6" t="s">
        <v>285</v>
      </c>
      <c r="C503" s="6" t="s">
        <v>283</v>
      </c>
      <c r="D503" s="7">
        <v>45169</v>
      </c>
      <c r="E503" s="7">
        <v>45198</v>
      </c>
      <c r="F503" s="8">
        <v>1850</v>
      </c>
      <c r="G503" s="7">
        <v>45139</v>
      </c>
      <c r="H503" s="7">
        <v>45169</v>
      </c>
      <c r="I503" s="6">
        <f t="shared" si="16"/>
        <v>1</v>
      </c>
      <c r="J503" s="8">
        <f t="shared" si="15"/>
        <v>1850</v>
      </c>
      <c r="M503" s="9"/>
      <c r="N503" s="9"/>
      <c r="O503" s="9"/>
      <c r="P503" s="9"/>
      <c r="Q503" s="9"/>
    </row>
    <row r="504" spans="1:17" ht="15.75" x14ac:dyDescent="0.25">
      <c r="A504" s="6" t="s">
        <v>373</v>
      </c>
      <c r="B504" s="6" t="s">
        <v>285</v>
      </c>
      <c r="C504" s="6" t="s">
        <v>283</v>
      </c>
      <c r="D504" s="7">
        <v>45199</v>
      </c>
      <c r="E504" s="7">
        <v>45229</v>
      </c>
      <c r="F504" s="8">
        <v>1850</v>
      </c>
      <c r="G504" s="7">
        <v>45170</v>
      </c>
      <c r="H504" s="7">
        <v>45199</v>
      </c>
      <c r="I504" s="6">
        <f t="shared" si="16"/>
        <v>1</v>
      </c>
      <c r="J504" s="8">
        <f t="shared" si="15"/>
        <v>1850</v>
      </c>
      <c r="M504" s="9"/>
      <c r="N504" s="9"/>
      <c r="O504" s="9"/>
      <c r="P504" s="9"/>
      <c r="Q504" s="9"/>
    </row>
    <row r="505" spans="1:17" ht="15.75" x14ac:dyDescent="0.25">
      <c r="A505" s="6" t="s">
        <v>373</v>
      </c>
      <c r="B505" s="6" t="s">
        <v>285</v>
      </c>
      <c r="C505" s="6" t="s">
        <v>283</v>
      </c>
      <c r="D505" s="7">
        <v>45230</v>
      </c>
      <c r="E505" s="7">
        <v>45270</v>
      </c>
      <c r="F505" s="8">
        <v>1950</v>
      </c>
      <c r="G505" s="7">
        <v>45200</v>
      </c>
      <c r="H505" s="7">
        <v>45230</v>
      </c>
      <c r="I505" s="6">
        <f t="shared" si="16"/>
        <v>1</v>
      </c>
      <c r="J505" s="8">
        <f t="shared" si="15"/>
        <v>1950</v>
      </c>
      <c r="M505" s="9"/>
      <c r="N505" s="9"/>
      <c r="O505" s="9"/>
      <c r="P505" s="9"/>
      <c r="Q505" s="9"/>
    </row>
    <row r="506" spans="1:17" ht="15.75" x14ac:dyDescent="0.25">
      <c r="A506" s="6" t="s">
        <v>373</v>
      </c>
      <c r="B506" s="6" t="s">
        <v>285</v>
      </c>
      <c r="C506" s="6" t="s">
        <v>283</v>
      </c>
      <c r="D506" s="7">
        <v>45260</v>
      </c>
      <c r="E506" s="7">
        <v>45309</v>
      </c>
      <c r="F506" s="8">
        <v>2040</v>
      </c>
      <c r="G506" s="7">
        <v>45231</v>
      </c>
      <c r="H506" s="7">
        <v>45260</v>
      </c>
      <c r="I506" s="6">
        <f t="shared" si="16"/>
        <v>1</v>
      </c>
      <c r="J506" s="8">
        <f t="shared" si="15"/>
        <v>2040</v>
      </c>
      <c r="M506" s="9"/>
      <c r="N506" s="9"/>
      <c r="O506" s="9"/>
      <c r="P506" s="9"/>
      <c r="Q506" s="9"/>
    </row>
    <row r="507" spans="1:17" ht="15.75" x14ac:dyDescent="0.25">
      <c r="A507" s="6" t="s">
        <v>373</v>
      </c>
      <c r="B507" s="6" t="s">
        <v>285</v>
      </c>
      <c r="C507" s="6" t="s">
        <v>283</v>
      </c>
      <c r="D507" s="7">
        <v>45291</v>
      </c>
      <c r="E507" s="7">
        <v>1095</v>
      </c>
      <c r="F507" s="8">
        <v>2080</v>
      </c>
      <c r="G507" s="7">
        <v>45261</v>
      </c>
      <c r="H507" s="7">
        <v>45291</v>
      </c>
      <c r="I507" s="6">
        <f t="shared" si="16"/>
        <v>1</v>
      </c>
      <c r="J507" s="8">
        <f t="shared" si="15"/>
        <v>2080</v>
      </c>
      <c r="M507" s="9"/>
      <c r="N507" s="9"/>
      <c r="O507" s="9"/>
      <c r="P507" s="9"/>
      <c r="Q507" s="9"/>
    </row>
    <row r="508" spans="1:17" ht="15.75" x14ac:dyDescent="0.25">
      <c r="A508" s="6" t="s">
        <v>373</v>
      </c>
      <c r="B508" s="6" t="s">
        <v>285</v>
      </c>
      <c r="C508" s="6" t="s">
        <v>283</v>
      </c>
      <c r="D508" s="7">
        <v>45322</v>
      </c>
      <c r="E508" s="7">
        <v>1095</v>
      </c>
      <c r="F508" s="8">
        <v>2120</v>
      </c>
      <c r="G508" s="7">
        <v>45292</v>
      </c>
      <c r="H508" s="7">
        <v>45322</v>
      </c>
      <c r="I508" s="6">
        <f t="shared" si="16"/>
        <v>1</v>
      </c>
      <c r="J508" s="8">
        <f t="shared" si="15"/>
        <v>2120</v>
      </c>
      <c r="M508" s="9"/>
      <c r="N508" s="9"/>
      <c r="O508" s="9"/>
      <c r="P508" s="9"/>
      <c r="Q508" s="9"/>
    </row>
    <row r="509" spans="1:17" ht="15.75" x14ac:dyDescent="0.25">
      <c r="A509" s="6" t="s">
        <v>373</v>
      </c>
      <c r="B509" s="6" t="s">
        <v>285</v>
      </c>
      <c r="C509" s="6" t="s">
        <v>283</v>
      </c>
      <c r="D509" s="7">
        <v>45350</v>
      </c>
      <c r="E509" s="7">
        <v>1095</v>
      </c>
      <c r="F509" s="8">
        <v>2120</v>
      </c>
      <c r="G509" s="7">
        <v>45323</v>
      </c>
      <c r="H509" s="7">
        <v>45350</v>
      </c>
      <c r="I509" s="6">
        <f t="shared" si="16"/>
        <v>1</v>
      </c>
      <c r="J509" s="8">
        <f t="shared" si="15"/>
        <v>2120</v>
      </c>
      <c r="M509" s="9"/>
      <c r="N509" s="9"/>
      <c r="O509" s="9"/>
      <c r="P509" s="9"/>
      <c r="Q509" s="9"/>
    </row>
    <row r="510" spans="1:17" ht="15.75" x14ac:dyDescent="0.25">
      <c r="A510" s="6" t="s">
        <v>373</v>
      </c>
      <c r="B510" s="6" t="s">
        <v>285</v>
      </c>
      <c r="C510" s="6" t="s">
        <v>283</v>
      </c>
      <c r="D510" s="7">
        <v>45381</v>
      </c>
      <c r="E510" s="7">
        <v>1095</v>
      </c>
      <c r="F510" s="8">
        <v>1000</v>
      </c>
      <c r="G510" s="7">
        <v>45351</v>
      </c>
      <c r="H510" s="7">
        <v>45381</v>
      </c>
      <c r="I510" s="6">
        <f t="shared" si="16"/>
        <v>2</v>
      </c>
      <c r="J510" s="8">
        <f t="shared" si="15"/>
        <v>500</v>
      </c>
      <c r="M510" s="9"/>
      <c r="N510" s="9"/>
      <c r="O510" s="9"/>
      <c r="P510" s="9"/>
      <c r="Q510" s="9"/>
    </row>
    <row r="511" spans="1:17" ht="15.75" x14ac:dyDescent="0.25">
      <c r="A511" s="6" t="s">
        <v>373</v>
      </c>
      <c r="B511" s="6" t="s">
        <v>285</v>
      </c>
      <c r="C511" s="6" t="s">
        <v>283</v>
      </c>
      <c r="D511" s="7">
        <v>45411</v>
      </c>
      <c r="E511" s="7">
        <v>1095</v>
      </c>
      <c r="F511" s="8">
        <v>1000</v>
      </c>
      <c r="G511" s="7">
        <v>45382</v>
      </c>
      <c r="H511" s="7">
        <v>45411</v>
      </c>
      <c r="I511" s="6">
        <f t="shared" si="16"/>
        <v>2</v>
      </c>
      <c r="J511" s="8">
        <f t="shared" si="15"/>
        <v>500</v>
      </c>
      <c r="M511" s="9"/>
      <c r="N511" s="9"/>
      <c r="O511" s="9"/>
      <c r="P511" s="9"/>
      <c r="Q511" s="9"/>
    </row>
    <row r="512" spans="1:17" ht="15.75" x14ac:dyDescent="0.25">
      <c r="A512" s="6" t="s">
        <v>373</v>
      </c>
      <c r="B512" s="6" t="s">
        <v>285</v>
      </c>
      <c r="C512" s="6" t="s">
        <v>283</v>
      </c>
      <c r="D512" s="7">
        <v>45442</v>
      </c>
      <c r="E512" s="7">
        <v>1095</v>
      </c>
      <c r="F512" s="8">
        <v>1000</v>
      </c>
      <c r="G512" s="7">
        <v>45412</v>
      </c>
      <c r="H512" s="7">
        <v>45442</v>
      </c>
      <c r="I512" s="6">
        <f t="shared" si="16"/>
        <v>2</v>
      </c>
      <c r="J512" s="8">
        <f t="shared" si="15"/>
        <v>500</v>
      </c>
      <c r="M512" s="9"/>
      <c r="N512" s="9"/>
      <c r="O512" s="9"/>
      <c r="P512" s="9"/>
      <c r="Q512" s="9"/>
    </row>
    <row r="513" spans="1:17" ht="15.75" x14ac:dyDescent="0.25">
      <c r="A513" s="6" t="s">
        <v>373</v>
      </c>
      <c r="B513" s="6" t="s">
        <v>285</v>
      </c>
      <c r="C513" s="6" t="s">
        <v>283</v>
      </c>
      <c r="D513" s="7">
        <v>45472</v>
      </c>
      <c r="E513" s="7">
        <v>1095</v>
      </c>
      <c r="F513" s="8">
        <v>1000</v>
      </c>
      <c r="G513" s="7">
        <v>45443</v>
      </c>
      <c r="H513" s="7">
        <v>45472</v>
      </c>
      <c r="I513" s="6">
        <f t="shared" si="16"/>
        <v>2</v>
      </c>
      <c r="J513" s="8">
        <f t="shared" si="15"/>
        <v>500</v>
      </c>
      <c r="M513" s="9"/>
      <c r="N513" s="9"/>
      <c r="O513" s="9"/>
      <c r="P513" s="9"/>
      <c r="Q513" s="9"/>
    </row>
    <row r="514" spans="1:17" ht="15.75" x14ac:dyDescent="0.25">
      <c r="A514" s="6" t="s">
        <v>373</v>
      </c>
      <c r="B514" s="6" t="s">
        <v>285</v>
      </c>
      <c r="C514" s="6" t="s">
        <v>283</v>
      </c>
      <c r="D514" s="7">
        <v>45503</v>
      </c>
      <c r="E514" s="7">
        <v>1095</v>
      </c>
      <c r="F514" s="8">
        <v>1000</v>
      </c>
      <c r="G514" s="7">
        <v>45473</v>
      </c>
      <c r="H514" s="7">
        <v>45503</v>
      </c>
      <c r="I514" s="6">
        <f t="shared" si="16"/>
        <v>2</v>
      </c>
      <c r="J514" s="8">
        <f t="shared" si="15"/>
        <v>500</v>
      </c>
      <c r="M514" s="9"/>
      <c r="N514" s="9"/>
      <c r="O514" s="9"/>
      <c r="P514" s="9"/>
      <c r="Q514" s="9"/>
    </row>
    <row r="515" spans="1:17" ht="15.75" x14ac:dyDescent="0.25">
      <c r="A515" s="6" t="s">
        <v>373</v>
      </c>
      <c r="B515" s="6" t="s">
        <v>285</v>
      </c>
      <c r="C515" s="6" t="s">
        <v>283</v>
      </c>
      <c r="D515" s="7">
        <v>45534</v>
      </c>
      <c r="E515" s="7">
        <v>1095</v>
      </c>
      <c r="F515" s="8">
        <v>1000</v>
      </c>
      <c r="G515" s="7">
        <v>45504</v>
      </c>
      <c r="H515" s="7">
        <v>45534</v>
      </c>
      <c r="I515" s="6">
        <f t="shared" si="16"/>
        <v>2</v>
      </c>
      <c r="J515" s="8">
        <f t="shared" ref="J515:J578" si="17">F515/I515</f>
        <v>500</v>
      </c>
      <c r="M515" s="9"/>
      <c r="N515" s="9"/>
      <c r="O515" s="9"/>
      <c r="P515" s="9"/>
      <c r="Q515" s="9"/>
    </row>
    <row r="516" spans="1:17" ht="15.75" x14ac:dyDescent="0.25">
      <c r="A516" s="6" t="s">
        <v>373</v>
      </c>
      <c r="B516" s="6" t="s">
        <v>285</v>
      </c>
      <c r="C516" s="6" t="s">
        <v>283</v>
      </c>
      <c r="D516" s="7">
        <v>45564</v>
      </c>
      <c r="E516" s="7">
        <v>1095</v>
      </c>
      <c r="F516" s="8">
        <v>1000</v>
      </c>
      <c r="G516" s="7">
        <v>45535</v>
      </c>
      <c r="H516" s="7">
        <v>45564</v>
      </c>
      <c r="I516" s="6">
        <f t="shared" si="16"/>
        <v>2</v>
      </c>
      <c r="J516" s="8">
        <f t="shared" si="17"/>
        <v>500</v>
      </c>
      <c r="M516" s="9"/>
      <c r="N516" s="9"/>
      <c r="O516" s="9"/>
      <c r="P516" s="9"/>
      <c r="Q516" s="9"/>
    </row>
    <row r="517" spans="1:17" ht="15.75" x14ac:dyDescent="0.25">
      <c r="A517" s="6" t="s">
        <v>373</v>
      </c>
      <c r="B517" s="6" t="s">
        <v>285</v>
      </c>
      <c r="C517" s="6" t="s">
        <v>283</v>
      </c>
      <c r="D517" s="7">
        <v>45595</v>
      </c>
      <c r="E517" s="7">
        <v>1095</v>
      </c>
      <c r="F517" s="8">
        <v>1000</v>
      </c>
      <c r="G517" s="7">
        <v>45565</v>
      </c>
      <c r="H517" s="7">
        <v>45595</v>
      </c>
      <c r="I517" s="6">
        <f t="shared" si="16"/>
        <v>2</v>
      </c>
      <c r="J517" s="8">
        <f t="shared" si="17"/>
        <v>500</v>
      </c>
      <c r="M517" s="9"/>
      <c r="N517" s="9"/>
      <c r="O517" s="9"/>
      <c r="P517" s="9"/>
      <c r="Q517" s="9"/>
    </row>
    <row r="518" spans="1:17" ht="15.75" x14ac:dyDescent="0.25">
      <c r="A518" s="6" t="s">
        <v>373</v>
      </c>
      <c r="B518" s="6" t="s">
        <v>285</v>
      </c>
      <c r="C518" s="6" t="s">
        <v>283</v>
      </c>
      <c r="D518" s="7">
        <v>45625</v>
      </c>
      <c r="E518" s="7">
        <v>1095</v>
      </c>
      <c r="F518" s="8">
        <v>1000</v>
      </c>
      <c r="G518" s="7">
        <v>45596</v>
      </c>
      <c r="H518" s="7">
        <v>45625</v>
      </c>
      <c r="I518" s="6">
        <f t="shared" si="16"/>
        <v>2</v>
      </c>
      <c r="J518" s="8">
        <f t="shared" si="17"/>
        <v>500</v>
      </c>
      <c r="M518" s="9"/>
      <c r="N518" s="9"/>
      <c r="O518" s="9"/>
      <c r="P518" s="9"/>
      <c r="Q518" s="9"/>
    </row>
    <row r="519" spans="1:17" ht="15.75" x14ac:dyDescent="0.25">
      <c r="A519" s="6" t="s">
        <v>373</v>
      </c>
      <c r="B519" s="6" t="s">
        <v>285</v>
      </c>
      <c r="C519" s="6" t="s">
        <v>283</v>
      </c>
      <c r="D519" s="7">
        <v>45656</v>
      </c>
      <c r="E519" s="7">
        <v>1095</v>
      </c>
      <c r="F519" s="8">
        <v>1000</v>
      </c>
      <c r="G519" s="7">
        <v>45626</v>
      </c>
      <c r="H519" s="7">
        <v>45656</v>
      </c>
      <c r="I519" s="6">
        <f t="shared" si="16"/>
        <v>2</v>
      </c>
      <c r="J519" s="8">
        <f t="shared" si="17"/>
        <v>500</v>
      </c>
      <c r="M519" s="9"/>
      <c r="N519" s="9"/>
      <c r="O519" s="9"/>
      <c r="P519" s="9"/>
      <c r="Q519" s="9"/>
    </row>
    <row r="520" spans="1:17" ht="15.75" x14ac:dyDescent="0.25">
      <c r="A520" s="6" t="s">
        <v>373</v>
      </c>
      <c r="B520" s="6" t="s">
        <v>285</v>
      </c>
      <c r="C520" s="6" t="s">
        <v>283</v>
      </c>
      <c r="D520" s="7">
        <v>45687</v>
      </c>
      <c r="E520" s="7">
        <v>1095</v>
      </c>
      <c r="F520" s="8">
        <v>1000</v>
      </c>
      <c r="G520" s="7">
        <v>45657</v>
      </c>
      <c r="H520" s="7">
        <v>45687</v>
      </c>
      <c r="I520" s="6">
        <f t="shared" si="16"/>
        <v>2</v>
      </c>
      <c r="J520" s="8">
        <f t="shared" si="17"/>
        <v>500</v>
      </c>
      <c r="M520" s="9"/>
      <c r="N520" s="9"/>
      <c r="O520" s="9"/>
      <c r="P520" s="9"/>
      <c r="Q520" s="9"/>
    </row>
    <row r="521" spans="1:17" ht="15.75" x14ac:dyDescent="0.25">
      <c r="A521" s="6" t="s">
        <v>373</v>
      </c>
      <c r="B521" s="6" t="s">
        <v>288</v>
      </c>
      <c r="C521" s="6" t="s">
        <v>283</v>
      </c>
      <c r="D521" s="7">
        <v>44741</v>
      </c>
      <c r="E521" s="7">
        <v>44917</v>
      </c>
      <c r="F521" s="8">
        <v>2362.3000000000002</v>
      </c>
      <c r="G521" s="7">
        <v>44712</v>
      </c>
      <c r="H521" s="7">
        <v>44741</v>
      </c>
      <c r="I521" s="6">
        <f t="shared" si="16"/>
        <v>2</v>
      </c>
      <c r="J521" s="8">
        <f t="shared" si="17"/>
        <v>1181.1500000000001</v>
      </c>
      <c r="M521" s="9"/>
      <c r="N521" s="9"/>
      <c r="O521" s="9"/>
      <c r="P521" s="9"/>
      <c r="Q521" s="9"/>
    </row>
    <row r="522" spans="1:17" ht="15.75" x14ac:dyDescent="0.25">
      <c r="A522" s="6" t="s">
        <v>373</v>
      </c>
      <c r="B522" s="6" t="s">
        <v>288</v>
      </c>
      <c r="C522" s="6" t="s">
        <v>283</v>
      </c>
      <c r="D522" s="7">
        <v>44772</v>
      </c>
      <c r="E522" s="7">
        <v>44917</v>
      </c>
      <c r="F522" s="8">
        <v>4920.1499999999996</v>
      </c>
      <c r="G522" s="7">
        <v>44742</v>
      </c>
      <c r="H522" s="7">
        <v>44772</v>
      </c>
      <c r="I522" s="6">
        <f t="shared" si="16"/>
        <v>2</v>
      </c>
      <c r="J522" s="8">
        <f t="shared" si="17"/>
        <v>2460.0749999999998</v>
      </c>
      <c r="M522" s="9"/>
      <c r="N522" s="9"/>
      <c r="O522" s="9"/>
      <c r="P522" s="9"/>
      <c r="Q522" s="9"/>
    </row>
    <row r="523" spans="1:17" ht="15.75" x14ac:dyDescent="0.25">
      <c r="A523" s="6" t="s">
        <v>373</v>
      </c>
      <c r="B523" s="6" t="s">
        <v>288</v>
      </c>
      <c r="C523" s="6" t="s">
        <v>283</v>
      </c>
      <c r="D523" s="7">
        <v>44803</v>
      </c>
      <c r="E523" s="7">
        <v>44917</v>
      </c>
      <c r="F523" s="8">
        <v>4845.4399999999996</v>
      </c>
      <c r="G523" s="7">
        <v>44773</v>
      </c>
      <c r="H523" s="7">
        <v>44803</v>
      </c>
      <c r="I523" s="6">
        <f t="shared" si="16"/>
        <v>2</v>
      </c>
      <c r="J523" s="8">
        <f t="shared" si="17"/>
        <v>2422.7199999999998</v>
      </c>
      <c r="M523" s="9"/>
      <c r="N523" s="9"/>
      <c r="O523" s="9"/>
      <c r="P523" s="9"/>
      <c r="Q523" s="9"/>
    </row>
    <row r="524" spans="1:17" ht="15.75" x14ac:dyDescent="0.25">
      <c r="A524" s="6" t="s">
        <v>373</v>
      </c>
      <c r="B524" s="6" t="s">
        <v>288</v>
      </c>
      <c r="C524" s="6" t="s">
        <v>283</v>
      </c>
      <c r="D524" s="7">
        <v>44833</v>
      </c>
      <c r="E524" s="7">
        <v>44872</v>
      </c>
      <c r="F524" s="8">
        <v>3404.48</v>
      </c>
      <c r="G524" s="7">
        <v>44804</v>
      </c>
      <c r="H524" s="7">
        <v>44833</v>
      </c>
      <c r="I524" s="6">
        <f t="shared" si="16"/>
        <v>2</v>
      </c>
      <c r="J524" s="8">
        <f t="shared" si="17"/>
        <v>1702.24</v>
      </c>
      <c r="M524" s="9"/>
      <c r="N524" s="9"/>
      <c r="O524" s="9"/>
      <c r="P524" s="9"/>
      <c r="Q524" s="9"/>
    </row>
    <row r="525" spans="1:17" ht="15.75" x14ac:dyDescent="0.25">
      <c r="A525" s="6" t="s">
        <v>373</v>
      </c>
      <c r="B525" s="6" t="s">
        <v>288</v>
      </c>
      <c r="C525" s="6" t="s">
        <v>283</v>
      </c>
      <c r="D525" s="7">
        <v>44864</v>
      </c>
      <c r="E525" s="7">
        <v>44872</v>
      </c>
      <c r="F525" s="8">
        <v>400</v>
      </c>
      <c r="G525" s="7">
        <v>44834</v>
      </c>
      <c r="H525" s="7">
        <v>44864</v>
      </c>
      <c r="I525" s="6">
        <f t="shared" si="16"/>
        <v>2</v>
      </c>
      <c r="J525" s="8">
        <f t="shared" si="17"/>
        <v>200</v>
      </c>
      <c r="M525" s="9"/>
      <c r="N525" s="9"/>
      <c r="O525" s="9"/>
      <c r="P525" s="9"/>
      <c r="Q525" s="9"/>
    </row>
    <row r="526" spans="1:17" ht="15.75" x14ac:dyDescent="0.25">
      <c r="A526" s="6" t="s">
        <v>373</v>
      </c>
      <c r="B526" s="6" t="s">
        <v>288</v>
      </c>
      <c r="C526" s="6" t="s">
        <v>283</v>
      </c>
      <c r="D526" s="7">
        <v>44894</v>
      </c>
      <c r="E526" s="7">
        <v>44942</v>
      </c>
      <c r="F526" s="8">
        <v>600</v>
      </c>
      <c r="G526" s="7">
        <v>44865</v>
      </c>
      <c r="H526" s="7">
        <v>44894</v>
      </c>
      <c r="I526" s="6">
        <f t="shared" si="16"/>
        <v>2</v>
      </c>
      <c r="J526" s="8">
        <f t="shared" si="17"/>
        <v>300</v>
      </c>
      <c r="M526" s="9"/>
      <c r="N526" s="9"/>
      <c r="O526" s="9"/>
      <c r="P526" s="9"/>
      <c r="Q526" s="9"/>
    </row>
    <row r="527" spans="1:17" ht="15.75" x14ac:dyDescent="0.25">
      <c r="A527" s="6" t="s">
        <v>373</v>
      </c>
      <c r="B527" s="6" t="s">
        <v>288</v>
      </c>
      <c r="C527" s="6" t="s">
        <v>283</v>
      </c>
      <c r="D527" s="7">
        <v>44925</v>
      </c>
      <c r="E527" s="7">
        <v>44954</v>
      </c>
      <c r="F527" s="8">
        <v>600</v>
      </c>
      <c r="G527" s="7">
        <v>44895</v>
      </c>
      <c r="H527" s="7">
        <v>44925</v>
      </c>
      <c r="I527" s="6">
        <f t="shared" si="16"/>
        <v>2</v>
      </c>
      <c r="J527" s="8">
        <f t="shared" si="17"/>
        <v>300</v>
      </c>
      <c r="M527" s="9"/>
      <c r="N527" s="9"/>
      <c r="O527" s="9"/>
      <c r="P527" s="9"/>
      <c r="Q527" s="9"/>
    </row>
    <row r="528" spans="1:17" ht="15.75" x14ac:dyDescent="0.25">
      <c r="A528" s="6" t="s">
        <v>373</v>
      </c>
      <c r="B528" s="6" t="s">
        <v>288</v>
      </c>
      <c r="C528" s="6" t="s">
        <v>283</v>
      </c>
      <c r="D528" s="7">
        <v>44957</v>
      </c>
      <c r="E528" s="7">
        <v>44997</v>
      </c>
      <c r="F528" s="8">
        <v>700</v>
      </c>
      <c r="G528" s="7">
        <v>44926</v>
      </c>
      <c r="H528" s="7">
        <v>44956</v>
      </c>
      <c r="I528" s="6">
        <f t="shared" si="16"/>
        <v>2</v>
      </c>
      <c r="J528" s="8">
        <f t="shared" si="17"/>
        <v>350</v>
      </c>
      <c r="M528" s="9"/>
      <c r="N528" s="9"/>
      <c r="O528" s="9"/>
      <c r="P528" s="9"/>
      <c r="Q528" s="9"/>
    </row>
    <row r="529" spans="1:17" ht="15.75" x14ac:dyDescent="0.25">
      <c r="A529" s="6" t="s">
        <v>373</v>
      </c>
      <c r="B529" s="6" t="s">
        <v>288</v>
      </c>
      <c r="C529" s="6" t="s">
        <v>283</v>
      </c>
      <c r="D529" s="7">
        <v>44985</v>
      </c>
      <c r="E529" s="7">
        <v>45029</v>
      </c>
      <c r="F529" s="8">
        <v>950</v>
      </c>
      <c r="G529" s="7">
        <v>44957</v>
      </c>
      <c r="H529" s="7">
        <v>44985</v>
      </c>
      <c r="I529" s="6">
        <f t="shared" si="16"/>
        <v>2</v>
      </c>
      <c r="J529" s="8">
        <f t="shared" si="17"/>
        <v>475</v>
      </c>
      <c r="M529" s="9"/>
      <c r="N529" s="9"/>
      <c r="O529" s="9"/>
      <c r="P529" s="9"/>
      <c r="Q529" s="9"/>
    </row>
    <row r="530" spans="1:17" ht="15.75" x14ac:dyDescent="0.25">
      <c r="A530" s="6" t="s">
        <v>373</v>
      </c>
      <c r="B530" s="6" t="s">
        <v>288</v>
      </c>
      <c r="C530" s="6" t="s">
        <v>283</v>
      </c>
      <c r="D530" s="7">
        <v>45016</v>
      </c>
      <c r="E530" s="7">
        <v>45046</v>
      </c>
      <c r="F530" s="8">
        <v>850</v>
      </c>
      <c r="G530" s="7">
        <v>44986</v>
      </c>
      <c r="H530" s="7">
        <v>45016</v>
      </c>
      <c r="I530" s="6">
        <f t="shared" si="16"/>
        <v>1</v>
      </c>
      <c r="J530" s="8">
        <f t="shared" si="17"/>
        <v>850</v>
      </c>
      <c r="M530" s="9"/>
      <c r="N530" s="9"/>
      <c r="O530" s="9"/>
      <c r="P530" s="9"/>
      <c r="Q530" s="9"/>
    </row>
    <row r="531" spans="1:17" ht="15.75" x14ac:dyDescent="0.25">
      <c r="A531" s="6" t="s">
        <v>373</v>
      </c>
      <c r="B531" s="6" t="s">
        <v>288</v>
      </c>
      <c r="C531" s="6" t="s">
        <v>283</v>
      </c>
      <c r="D531" s="7">
        <v>45046</v>
      </c>
      <c r="E531" s="7">
        <v>45074</v>
      </c>
      <c r="F531" s="8">
        <v>900</v>
      </c>
      <c r="G531" s="7">
        <v>45017</v>
      </c>
      <c r="H531" s="7">
        <v>45046</v>
      </c>
      <c r="I531" s="6">
        <f t="shared" si="16"/>
        <v>1</v>
      </c>
      <c r="J531" s="8">
        <f t="shared" si="17"/>
        <v>900</v>
      </c>
      <c r="M531" s="9"/>
      <c r="N531" s="9"/>
      <c r="O531" s="9"/>
      <c r="P531" s="9"/>
      <c r="Q531" s="9"/>
    </row>
    <row r="532" spans="1:17" ht="15.75" x14ac:dyDescent="0.25">
      <c r="A532" s="6" t="s">
        <v>373</v>
      </c>
      <c r="B532" s="6" t="s">
        <v>288</v>
      </c>
      <c r="C532" s="6" t="s">
        <v>283</v>
      </c>
      <c r="D532" s="7">
        <v>45077</v>
      </c>
      <c r="E532" s="7">
        <v>45099</v>
      </c>
      <c r="F532" s="8">
        <v>850</v>
      </c>
      <c r="G532" s="7">
        <v>45047</v>
      </c>
      <c r="H532" s="7">
        <v>45077</v>
      </c>
      <c r="I532" s="6">
        <f t="shared" si="16"/>
        <v>1</v>
      </c>
      <c r="J532" s="8">
        <f t="shared" si="17"/>
        <v>850</v>
      </c>
      <c r="M532" s="9"/>
      <c r="N532" s="9"/>
      <c r="O532" s="9"/>
      <c r="P532" s="9"/>
      <c r="Q532" s="9"/>
    </row>
    <row r="533" spans="1:17" ht="15.75" x14ac:dyDescent="0.25">
      <c r="A533" s="6" t="s">
        <v>373</v>
      </c>
      <c r="B533" s="6" t="s">
        <v>288</v>
      </c>
      <c r="C533" s="6" t="s">
        <v>283</v>
      </c>
      <c r="D533" s="7">
        <v>45107</v>
      </c>
      <c r="E533" s="7">
        <v>45142</v>
      </c>
      <c r="F533" s="8">
        <v>850</v>
      </c>
      <c r="G533" s="7">
        <v>45078</v>
      </c>
      <c r="H533" s="7">
        <v>45107</v>
      </c>
      <c r="I533" s="6">
        <f t="shared" ref="I533:I596" si="18">IF((YEAR(H533)-YEAR(G533))=1, ((MONTH(H533)-MONTH(G533))+1)+12, (IF((YEAR(H533)-YEAR(G533))=2, ((MONTH(H533)-MONTH(G533))+1)+24, (IF((YEAR(H533)-YEAR(G533))=3, ((MONTH(H533)-MONTH(G533))+1)+36, (MONTH(H533)-MONTH(G533))+1)))))</f>
        <v>1</v>
      </c>
      <c r="J533" s="8">
        <f t="shared" si="17"/>
        <v>850</v>
      </c>
      <c r="M533" s="9"/>
      <c r="N533" s="9"/>
      <c r="O533" s="9"/>
      <c r="P533" s="9"/>
      <c r="Q533" s="9"/>
    </row>
    <row r="534" spans="1:17" ht="15.75" x14ac:dyDescent="0.25">
      <c r="A534" s="6" t="s">
        <v>374</v>
      </c>
      <c r="B534" s="6" t="s">
        <v>296</v>
      </c>
      <c r="C534" s="6" t="s">
        <v>283</v>
      </c>
      <c r="D534" s="7">
        <v>44833</v>
      </c>
      <c r="E534" s="7">
        <v>44868</v>
      </c>
      <c r="F534" s="8">
        <v>1519.22</v>
      </c>
      <c r="G534" s="7">
        <v>44833</v>
      </c>
      <c r="H534" s="7">
        <v>44925</v>
      </c>
      <c r="I534" s="6">
        <f t="shared" si="18"/>
        <v>4</v>
      </c>
      <c r="J534" s="8">
        <f t="shared" si="17"/>
        <v>379.80500000000001</v>
      </c>
      <c r="M534" s="9"/>
      <c r="N534" s="9"/>
      <c r="O534" s="9"/>
      <c r="P534" s="9"/>
      <c r="Q534" s="9"/>
    </row>
    <row r="535" spans="1:17" ht="15.75" x14ac:dyDescent="0.25">
      <c r="A535" s="6" t="s">
        <v>374</v>
      </c>
      <c r="B535" s="6" t="s">
        <v>296</v>
      </c>
      <c r="C535" s="6" t="s">
        <v>283</v>
      </c>
      <c r="D535" s="7">
        <v>44940</v>
      </c>
      <c r="E535" s="7">
        <v>44947</v>
      </c>
      <c r="F535" s="8">
        <v>1551.56</v>
      </c>
      <c r="G535" s="7">
        <v>44926</v>
      </c>
      <c r="H535" s="7">
        <v>45016</v>
      </c>
      <c r="I535" s="6">
        <f t="shared" si="18"/>
        <v>4</v>
      </c>
      <c r="J535" s="8">
        <f t="shared" si="17"/>
        <v>387.89</v>
      </c>
      <c r="M535" s="9"/>
      <c r="N535" s="9"/>
      <c r="O535" s="9"/>
      <c r="P535" s="9"/>
      <c r="Q535" s="9"/>
    </row>
    <row r="536" spans="1:17" ht="15.75" x14ac:dyDescent="0.25">
      <c r="A536" s="6" t="s">
        <v>374</v>
      </c>
      <c r="B536" s="6" t="s">
        <v>296</v>
      </c>
      <c r="C536" s="6" t="s">
        <v>283</v>
      </c>
      <c r="D536" s="7">
        <v>45094</v>
      </c>
      <c r="E536" s="7">
        <v>45108</v>
      </c>
      <c r="F536" s="8">
        <v>1550.75</v>
      </c>
      <c r="G536" s="7">
        <v>45047</v>
      </c>
      <c r="H536" s="7">
        <v>45138</v>
      </c>
      <c r="I536" s="6">
        <f t="shared" si="18"/>
        <v>3</v>
      </c>
      <c r="J536" s="8">
        <f t="shared" si="17"/>
        <v>516.91666666666663</v>
      </c>
      <c r="M536" s="9"/>
      <c r="N536" s="9"/>
      <c r="O536" s="9"/>
      <c r="P536" s="9"/>
      <c r="Q536" s="9"/>
    </row>
    <row r="537" spans="1:17" ht="15.75" x14ac:dyDescent="0.25">
      <c r="A537" s="6" t="s">
        <v>374</v>
      </c>
      <c r="B537" s="6" t="s">
        <v>296</v>
      </c>
      <c r="C537" s="6" t="s">
        <v>283</v>
      </c>
      <c r="D537" s="7">
        <v>45165</v>
      </c>
      <c r="E537" s="7">
        <v>45169</v>
      </c>
      <c r="F537" s="8">
        <v>1550.75</v>
      </c>
      <c r="G537" s="7">
        <v>45139</v>
      </c>
      <c r="H537" s="7">
        <v>45230</v>
      </c>
      <c r="I537" s="6">
        <f t="shared" si="18"/>
        <v>3</v>
      </c>
      <c r="J537" s="8">
        <f t="shared" si="17"/>
        <v>516.91666666666663</v>
      </c>
      <c r="M537" s="9"/>
      <c r="N537" s="9"/>
      <c r="O537" s="9"/>
      <c r="P537" s="9"/>
      <c r="Q537" s="9"/>
    </row>
    <row r="538" spans="1:17" ht="15.75" x14ac:dyDescent="0.25">
      <c r="A538" s="6" t="s">
        <v>375</v>
      </c>
      <c r="B538" s="6" t="s">
        <v>288</v>
      </c>
      <c r="C538" s="6" t="s">
        <v>283</v>
      </c>
      <c r="D538" s="7">
        <v>43831</v>
      </c>
      <c r="E538" s="7">
        <v>44195</v>
      </c>
      <c r="F538" s="8">
        <v>3000</v>
      </c>
      <c r="G538" s="7">
        <v>43831</v>
      </c>
      <c r="H538" s="7">
        <v>43861</v>
      </c>
      <c r="I538" s="6">
        <f t="shared" si="18"/>
        <v>1</v>
      </c>
      <c r="J538" s="8">
        <f t="shared" si="17"/>
        <v>3000</v>
      </c>
      <c r="M538" s="9"/>
      <c r="N538" s="9"/>
      <c r="O538" s="9"/>
      <c r="P538" s="9"/>
      <c r="Q538" s="9"/>
    </row>
    <row r="539" spans="1:17" ht="15.75" x14ac:dyDescent="0.25">
      <c r="A539" s="6" t="s">
        <v>375</v>
      </c>
      <c r="B539" s="6" t="s">
        <v>288</v>
      </c>
      <c r="C539" s="6" t="s">
        <v>283</v>
      </c>
      <c r="D539" s="7">
        <v>43862</v>
      </c>
      <c r="E539" s="7">
        <v>44195</v>
      </c>
      <c r="F539" s="8">
        <v>3000</v>
      </c>
      <c r="G539" s="7">
        <v>43862</v>
      </c>
      <c r="H539" s="7">
        <v>43889</v>
      </c>
      <c r="I539" s="6">
        <f t="shared" si="18"/>
        <v>1</v>
      </c>
      <c r="J539" s="8">
        <f t="shared" si="17"/>
        <v>3000</v>
      </c>
      <c r="M539" s="9"/>
      <c r="N539" s="9"/>
      <c r="O539" s="9"/>
      <c r="P539" s="9"/>
      <c r="Q539" s="9"/>
    </row>
    <row r="540" spans="1:17" ht="15.75" x14ac:dyDescent="0.25">
      <c r="A540" s="6" t="s">
        <v>375</v>
      </c>
      <c r="B540" s="6" t="s">
        <v>288</v>
      </c>
      <c r="C540" s="6" t="s">
        <v>283</v>
      </c>
      <c r="D540" s="7">
        <v>43890</v>
      </c>
      <c r="E540" s="7">
        <v>44195</v>
      </c>
      <c r="F540" s="8">
        <v>3000</v>
      </c>
      <c r="G540" s="7">
        <v>43890</v>
      </c>
      <c r="H540" s="7">
        <v>43920</v>
      </c>
      <c r="I540" s="6">
        <f t="shared" si="18"/>
        <v>2</v>
      </c>
      <c r="J540" s="8">
        <f t="shared" si="17"/>
        <v>1500</v>
      </c>
      <c r="M540" s="9"/>
      <c r="N540" s="9"/>
      <c r="O540" s="9"/>
      <c r="P540" s="9"/>
      <c r="Q540" s="9"/>
    </row>
    <row r="541" spans="1:17" ht="15.75" x14ac:dyDescent="0.25">
      <c r="A541" s="6" t="s">
        <v>375</v>
      </c>
      <c r="B541" s="6" t="s">
        <v>288</v>
      </c>
      <c r="C541" s="6" t="s">
        <v>283</v>
      </c>
      <c r="D541" s="7">
        <v>43921</v>
      </c>
      <c r="E541" s="7">
        <v>44195</v>
      </c>
      <c r="F541" s="8">
        <v>3000</v>
      </c>
      <c r="G541" s="7">
        <v>43921</v>
      </c>
      <c r="H541" s="7">
        <v>43950</v>
      </c>
      <c r="I541" s="6">
        <f t="shared" si="18"/>
        <v>2</v>
      </c>
      <c r="J541" s="8">
        <f t="shared" si="17"/>
        <v>1500</v>
      </c>
      <c r="M541" s="9"/>
      <c r="N541" s="9"/>
      <c r="O541" s="9"/>
      <c r="P541" s="9"/>
      <c r="Q541" s="9"/>
    </row>
    <row r="542" spans="1:17" ht="15.75" x14ac:dyDescent="0.25">
      <c r="A542" s="6" t="s">
        <v>375</v>
      </c>
      <c r="B542" s="6" t="s">
        <v>288</v>
      </c>
      <c r="C542" s="6" t="s">
        <v>283</v>
      </c>
      <c r="D542" s="7">
        <v>43951</v>
      </c>
      <c r="E542" s="7">
        <v>44195</v>
      </c>
      <c r="F542" s="8">
        <v>3000</v>
      </c>
      <c r="G542" s="7">
        <v>43951</v>
      </c>
      <c r="H542" s="7">
        <v>43981</v>
      </c>
      <c r="I542" s="6">
        <f t="shared" si="18"/>
        <v>2</v>
      </c>
      <c r="J542" s="8">
        <f t="shared" si="17"/>
        <v>1500</v>
      </c>
      <c r="M542" s="9"/>
      <c r="N542" s="9"/>
      <c r="O542" s="9"/>
      <c r="P542" s="9"/>
      <c r="Q542" s="9"/>
    </row>
    <row r="543" spans="1:17" ht="15.75" x14ac:dyDescent="0.25">
      <c r="A543" s="6" t="s">
        <v>375</v>
      </c>
      <c r="B543" s="6" t="s">
        <v>288</v>
      </c>
      <c r="C543" s="6" t="s">
        <v>283</v>
      </c>
      <c r="D543" s="7">
        <v>43951</v>
      </c>
      <c r="E543" s="7">
        <v>44195</v>
      </c>
      <c r="F543" s="8">
        <v>300</v>
      </c>
      <c r="G543" s="7">
        <v>43951</v>
      </c>
      <c r="H543" s="7">
        <v>43981</v>
      </c>
      <c r="I543" s="6">
        <f t="shared" si="18"/>
        <v>2</v>
      </c>
      <c r="J543" s="8">
        <f t="shared" si="17"/>
        <v>150</v>
      </c>
      <c r="M543" s="9"/>
      <c r="N543" s="9"/>
      <c r="O543" s="9"/>
      <c r="P543" s="9"/>
      <c r="Q543" s="9"/>
    </row>
    <row r="544" spans="1:17" ht="15.75" x14ac:dyDescent="0.25">
      <c r="A544" s="6" t="s">
        <v>375</v>
      </c>
      <c r="B544" s="6" t="s">
        <v>288</v>
      </c>
      <c r="C544" s="6" t="s">
        <v>283</v>
      </c>
      <c r="D544" s="7">
        <v>43982</v>
      </c>
      <c r="E544" s="7">
        <v>44195</v>
      </c>
      <c r="F544" s="8">
        <v>3300</v>
      </c>
      <c r="G544" s="7">
        <v>43982</v>
      </c>
      <c r="H544" s="7">
        <v>44011</v>
      </c>
      <c r="I544" s="6">
        <f t="shared" si="18"/>
        <v>2</v>
      </c>
      <c r="J544" s="8">
        <f t="shared" si="17"/>
        <v>1650</v>
      </c>
      <c r="M544" s="9"/>
      <c r="N544" s="9"/>
      <c r="O544" s="9"/>
      <c r="P544" s="9"/>
      <c r="Q544" s="9"/>
    </row>
    <row r="545" spans="1:17" ht="15.75" x14ac:dyDescent="0.25">
      <c r="A545" s="6" t="s">
        <v>375</v>
      </c>
      <c r="B545" s="6" t="s">
        <v>288</v>
      </c>
      <c r="C545" s="6" t="s">
        <v>283</v>
      </c>
      <c r="D545" s="7">
        <v>44012</v>
      </c>
      <c r="E545" s="7">
        <v>44195</v>
      </c>
      <c r="F545" s="8">
        <v>3300</v>
      </c>
      <c r="G545" s="7">
        <v>44012</v>
      </c>
      <c r="H545" s="7">
        <v>44042</v>
      </c>
      <c r="I545" s="6">
        <f t="shared" si="18"/>
        <v>2</v>
      </c>
      <c r="J545" s="8">
        <f t="shared" si="17"/>
        <v>1650</v>
      </c>
      <c r="M545" s="9"/>
      <c r="N545" s="9"/>
      <c r="O545" s="9"/>
      <c r="P545" s="9"/>
      <c r="Q545" s="9"/>
    </row>
    <row r="546" spans="1:17" ht="15.75" x14ac:dyDescent="0.25">
      <c r="A546" s="6" t="s">
        <v>375</v>
      </c>
      <c r="B546" s="6" t="s">
        <v>288</v>
      </c>
      <c r="C546" s="6" t="s">
        <v>283</v>
      </c>
      <c r="D546" s="7">
        <v>44043</v>
      </c>
      <c r="E546" s="7">
        <v>44195</v>
      </c>
      <c r="F546" s="8">
        <v>3300</v>
      </c>
      <c r="G546" s="7">
        <v>44043</v>
      </c>
      <c r="H546" s="7">
        <v>44073</v>
      </c>
      <c r="I546" s="6">
        <f t="shared" si="18"/>
        <v>2</v>
      </c>
      <c r="J546" s="8">
        <f t="shared" si="17"/>
        <v>1650</v>
      </c>
      <c r="M546" s="9"/>
      <c r="N546" s="9"/>
      <c r="O546" s="9"/>
      <c r="P546" s="9"/>
      <c r="Q546" s="9"/>
    </row>
    <row r="547" spans="1:17" ht="15.75" x14ac:dyDescent="0.25">
      <c r="A547" s="6" t="s">
        <v>375</v>
      </c>
      <c r="B547" s="6" t="s">
        <v>288</v>
      </c>
      <c r="C547" s="6" t="s">
        <v>283</v>
      </c>
      <c r="D547" s="7">
        <v>44074</v>
      </c>
      <c r="E547" s="7">
        <v>44195</v>
      </c>
      <c r="F547" s="8">
        <v>3300</v>
      </c>
      <c r="G547" s="7">
        <v>44074</v>
      </c>
      <c r="H547" s="7">
        <v>44103</v>
      </c>
      <c r="I547" s="6">
        <f t="shared" si="18"/>
        <v>2</v>
      </c>
      <c r="J547" s="8">
        <f t="shared" si="17"/>
        <v>1650</v>
      </c>
      <c r="M547" s="9"/>
      <c r="N547" s="9"/>
      <c r="O547" s="9"/>
      <c r="P547" s="9"/>
      <c r="Q547" s="9"/>
    </row>
    <row r="548" spans="1:17" ht="15.75" x14ac:dyDescent="0.25">
      <c r="A548" s="6" t="s">
        <v>375</v>
      </c>
      <c r="B548" s="6" t="s">
        <v>288</v>
      </c>
      <c r="C548" s="6" t="s">
        <v>283</v>
      </c>
      <c r="D548" s="7">
        <v>44104</v>
      </c>
      <c r="E548" s="7">
        <v>44195</v>
      </c>
      <c r="F548" s="8">
        <v>3300</v>
      </c>
      <c r="G548" s="7">
        <v>44104</v>
      </c>
      <c r="H548" s="7">
        <v>44134</v>
      </c>
      <c r="I548" s="6">
        <f t="shared" si="18"/>
        <v>2</v>
      </c>
      <c r="J548" s="8">
        <f t="shared" si="17"/>
        <v>1650</v>
      </c>
      <c r="M548" s="9"/>
      <c r="N548" s="9"/>
      <c r="O548" s="9"/>
      <c r="P548" s="9"/>
      <c r="Q548" s="9"/>
    </row>
    <row r="549" spans="1:17" ht="15.75" x14ac:dyDescent="0.25">
      <c r="A549" s="6" t="s">
        <v>375</v>
      </c>
      <c r="B549" s="6" t="s">
        <v>288</v>
      </c>
      <c r="C549" s="6" t="s">
        <v>283</v>
      </c>
      <c r="D549" s="7">
        <v>44135</v>
      </c>
      <c r="E549" s="7">
        <v>44195</v>
      </c>
      <c r="F549" s="8">
        <v>3300</v>
      </c>
      <c r="G549" s="7">
        <v>44135</v>
      </c>
      <c r="H549" s="7">
        <v>44164</v>
      </c>
      <c r="I549" s="6">
        <f t="shared" si="18"/>
        <v>2</v>
      </c>
      <c r="J549" s="8">
        <f t="shared" si="17"/>
        <v>1650</v>
      </c>
      <c r="M549" s="9"/>
      <c r="N549" s="9"/>
      <c r="O549" s="9"/>
      <c r="P549" s="9"/>
      <c r="Q549" s="9"/>
    </row>
    <row r="550" spans="1:17" ht="15.75" x14ac:dyDescent="0.25">
      <c r="A550" s="6" t="s">
        <v>375</v>
      </c>
      <c r="B550" s="6" t="s">
        <v>288</v>
      </c>
      <c r="C550" s="6" t="s">
        <v>283</v>
      </c>
      <c r="D550" s="7">
        <v>44165</v>
      </c>
      <c r="E550" s="7">
        <v>44560</v>
      </c>
      <c r="F550" s="8">
        <v>3300</v>
      </c>
      <c r="G550" s="7">
        <v>44165</v>
      </c>
      <c r="H550" s="7">
        <v>44195</v>
      </c>
      <c r="I550" s="6">
        <f t="shared" si="18"/>
        <v>2</v>
      </c>
      <c r="J550" s="8">
        <f t="shared" si="17"/>
        <v>1650</v>
      </c>
      <c r="M550" s="9"/>
      <c r="N550" s="9"/>
      <c r="O550" s="9"/>
      <c r="P550" s="9"/>
      <c r="Q550" s="9"/>
    </row>
    <row r="551" spans="1:17" ht="15.75" x14ac:dyDescent="0.25">
      <c r="A551" s="6" t="s">
        <v>375</v>
      </c>
      <c r="B551" s="6" t="s">
        <v>288</v>
      </c>
      <c r="C551" s="6" t="s">
        <v>283</v>
      </c>
      <c r="D551" s="7">
        <v>44196</v>
      </c>
      <c r="E551" s="7">
        <v>44242</v>
      </c>
      <c r="F551" s="8">
        <v>3300</v>
      </c>
      <c r="G551" s="7">
        <v>44196</v>
      </c>
      <c r="H551" s="7">
        <v>44226</v>
      </c>
      <c r="I551" s="6">
        <f t="shared" si="18"/>
        <v>2</v>
      </c>
      <c r="J551" s="8">
        <f t="shared" si="17"/>
        <v>1650</v>
      </c>
      <c r="M551" s="9"/>
      <c r="N551" s="9"/>
      <c r="O551" s="9"/>
      <c r="P551" s="9"/>
      <c r="Q551" s="9"/>
    </row>
    <row r="552" spans="1:17" ht="15.75" x14ac:dyDescent="0.25">
      <c r="A552" s="6" t="s">
        <v>375</v>
      </c>
      <c r="B552" s="6" t="s">
        <v>288</v>
      </c>
      <c r="C552" s="6" t="s">
        <v>283</v>
      </c>
      <c r="D552" s="7">
        <v>44227</v>
      </c>
      <c r="E552" s="7">
        <v>44273</v>
      </c>
      <c r="F552" s="8">
        <v>3300</v>
      </c>
      <c r="G552" s="7">
        <v>44227</v>
      </c>
      <c r="H552" s="7">
        <v>44254</v>
      </c>
      <c r="I552" s="6">
        <f t="shared" si="18"/>
        <v>2</v>
      </c>
      <c r="J552" s="8">
        <f t="shared" si="17"/>
        <v>1650</v>
      </c>
      <c r="M552" s="9"/>
      <c r="N552" s="9"/>
      <c r="O552" s="9"/>
      <c r="P552" s="9"/>
      <c r="Q552" s="9"/>
    </row>
    <row r="553" spans="1:17" ht="15.75" x14ac:dyDescent="0.25">
      <c r="A553" s="6" t="s">
        <v>375</v>
      </c>
      <c r="B553" s="6" t="s">
        <v>288</v>
      </c>
      <c r="C553" s="6" t="s">
        <v>283</v>
      </c>
      <c r="D553" s="7">
        <v>44255</v>
      </c>
      <c r="E553" s="7">
        <v>44298</v>
      </c>
      <c r="F553" s="8">
        <v>3300</v>
      </c>
      <c r="G553" s="7">
        <v>44255</v>
      </c>
      <c r="H553" s="7">
        <v>44285</v>
      </c>
      <c r="I553" s="6">
        <f t="shared" si="18"/>
        <v>2</v>
      </c>
      <c r="J553" s="8">
        <f t="shared" si="17"/>
        <v>1650</v>
      </c>
      <c r="M553" s="9"/>
      <c r="N553" s="9"/>
      <c r="O553" s="9"/>
      <c r="P553" s="9"/>
      <c r="Q553" s="9"/>
    </row>
    <row r="554" spans="1:17" ht="15.75" x14ac:dyDescent="0.25">
      <c r="A554" s="6" t="s">
        <v>375</v>
      </c>
      <c r="B554" s="6" t="s">
        <v>288</v>
      </c>
      <c r="C554" s="6" t="s">
        <v>283</v>
      </c>
      <c r="D554" s="7">
        <v>44286</v>
      </c>
      <c r="E554" s="7">
        <v>44333</v>
      </c>
      <c r="F554" s="8">
        <v>3300</v>
      </c>
      <c r="G554" s="7">
        <v>44286</v>
      </c>
      <c r="H554" s="7">
        <v>44315</v>
      </c>
      <c r="I554" s="6">
        <f t="shared" si="18"/>
        <v>2</v>
      </c>
      <c r="J554" s="8">
        <f t="shared" si="17"/>
        <v>1650</v>
      </c>
      <c r="M554" s="9"/>
      <c r="N554" s="9"/>
      <c r="O554" s="9"/>
      <c r="P554" s="9"/>
      <c r="Q554" s="9"/>
    </row>
    <row r="555" spans="1:17" ht="15.75" x14ac:dyDescent="0.25">
      <c r="A555" s="6" t="s">
        <v>376</v>
      </c>
      <c r="B555" s="6" t="s">
        <v>292</v>
      </c>
      <c r="C555" s="6" t="s">
        <v>283</v>
      </c>
      <c r="D555" s="7">
        <v>43831</v>
      </c>
      <c r="E555" s="7">
        <v>44195</v>
      </c>
      <c r="F555" s="8">
        <v>2500</v>
      </c>
      <c r="G555" s="7">
        <v>43831</v>
      </c>
      <c r="H555" s="7">
        <v>43861</v>
      </c>
      <c r="I555" s="6">
        <f t="shared" si="18"/>
        <v>1</v>
      </c>
      <c r="J555" s="8">
        <f t="shared" si="17"/>
        <v>2500</v>
      </c>
      <c r="M555" s="9"/>
      <c r="N555" s="9"/>
      <c r="O555" s="9"/>
      <c r="P555" s="9"/>
      <c r="Q555" s="9"/>
    </row>
    <row r="556" spans="1:17" ht="15.75" x14ac:dyDescent="0.25">
      <c r="A556" s="6" t="s">
        <v>376</v>
      </c>
      <c r="B556" s="6" t="s">
        <v>292</v>
      </c>
      <c r="C556" s="6" t="s">
        <v>283</v>
      </c>
      <c r="D556" s="7">
        <v>43862</v>
      </c>
      <c r="E556" s="7">
        <v>44195</v>
      </c>
      <c r="F556" s="8">
        <v>2500</v>
      </c>
      <c r="G556" s="7">
        <v>43862</v>
      </c>
      <c r="H556" s="7">
        <v>43889</v>
      </c>
      <c r="I556" s="6">
        <f t="shared" si="18"/>
        <v>1</v>
      </c>
      <c r="J556" s="8">
        <f t="shared" si="17"/>
        <v>2500</v>
      </c>
      <c r="M556" s="9"/>
      <c r="N556" s="9"/>
      <c r="O556" s="9"/>
      <c r="P556" s="9"/>
      <c r="Q556" s="9"/>
    </row>
    <row r="557" spans="1:17" ht="15.75" x14ac:dyDescent="0.25">
      <c r="A557" s="6" t="s">
        <v>376</v>
      </c>
      <c r="B557" s="6" t="s">
        <v>292</v>
      </c>
      <c r="C557" s="6" t="s">
        <v>283</v>
      </c>
      <c r="D557" s="7">
        <v>43890</v>
      </c>
      <c r="E557" s="7">
        <v>44195</v>
      </c>
      <c r="F557" s="8">
        <v>2500</v>
      </c>
      <c r="G557" s="7">
        <v>43890</v>
      </c>
      <c r="H557" s="7">
        <v>43920</v>
      </c>
      <c r="I557" s="6">
        <f t="shared" si="18"/>
        <v>2</v>
      </c>
      <c r="J557" s="8">
        <f t="shared" si="17"/>
        <v>1250</v>
      </c>
      <c r="M557" s="9"/>
      <c r="N557" s="9"/>
      <c r="O557" s="9"/>
      <c r="P557" s="9"/>
      <c r="Q557" s="9"/>
    </row>
    <row r="558" spans="1:17" ht="15.75" x14ac:dyDescent="0.25">
      <c r="A558" s="6" t="s">
        <v>376</v>
      </c>
      <c r="B558" s="6" t="s">
        <v>292</v>
      </c>
      <c r="C558" s="6" t="s">
        <v>283</v>
      </c>
      <c r="D558" s="7">
        <v>43921</v>
      </c>
      <c r="E558" s="7">
        <v>44195</v>
      </c>
      <c r="F558" s="8">
        <v>2500</v>
      </c>
      <c r="G558" s="7">
        <v>43921</v>
      </c>
      <c r="H558" s="7">
        <v>43950</v>
      </c>
      <c r="I558" s="6">
        <f t="shared" si="18"/>
        <v>2</v>
      </c>
      <c r="J558" s="8">
        <f t="shared" si="17"/>
        <v>1250</v>
      </c>
      <c r="M558" s="9"/>
      <c r="N558" s="9"/>
      <c r="O558" s="9"/>
      <c r="P558" s="9"/>
      <c r="Q558" s="9"/>
    </row>
    <row r="559" spans="1:17" ht="15.75" x14ac:dyDescent="0.25">
      <c r="A559" s="6" t="s">
        <v>376</v>
      </c>
      <c r="B559" s="6" t="s">
        <v>292</v>
      </c>
      <c r="C559" s="6" t="s">
        <v>283</v>
      </c>
      <c r="D559" s="7">
        <v>43951</v>
      </c>
      <c r="E559" s="7">
        <v>44195</v>
      </c>
      <c r="F559" s="8">
        <v>2500</v>
      </c>
      <c r="G559" s="7">
        <v>43951</v>
      </c>
      <c r="H559" s="7">
        <v>43981</v>
      </c>
      <c r="I559" s="6">
        <f t="shared" si="18"/>
        <v>2</v>
      </c>
      <c r="J559" s="8">
        <f t="shared" si="17"/>
        <v>1250</v>
      </c>
      <c r="M559" s="9"/>
      <c r="N559" s="9"/>
      <c r="O559" s="9"/>
      <c r="P559" s="9"/>
      <c r="Q559" s="9"/>
    </row>
    <row r="560" spans="1:17" ht="15.75" x14ac:dyDescent="0.25">
      <c r="A560" s="6" t="s">
        <v>376</v>
      </c>
      <c r="B560" s="6" t="s">
        <v>292</v>
      </c>
      <c r="C560" s="6" t="s">
        <v>283</v>
      </c>
      <c r="D560" s="7">
        <v>43982</v>
      </c>
      <c r="E560" s="7">
        <v>44195</v>
      </c>
      <c r="F560" s="8">
        <v>2500</v>
      </c>
      <c r="G560" s="7">
        <v>43982</v>
      </c>
      <c r="H560" s="7">
        <v>44011</v>
      </c>
      <c r="I560" s="6">
        <f t="shared" si="18"/>
        <v>2</v>
      </c>
      <c r="J560" s="8">
        <f t="shared" si="17"/>
        <v>1250</v>
      </c>
      <c r="M560" s="9"/>
      <c r="N560" s="9"/>
      <c r="O560" s="9"/>
      <c r="P560" s="9"/>
      <c r="Q560" s="9"/>
    </row>
    <row r="561" spans="1:17" ht="15.75" x14ac:dyDescent="0.25">
      <c r="A561" s="6" t="s">
        <v>376</v>
      </c>
      <c r="B561" s="6" t="s">
        <v>292</v>
      </c>
      <c r="C561" s="6" t="s">
        <v>283</v>
      </c>
      <c r="D561" s="7">
        <v>44012</v>
      </c>
      <c r="E561" s="7">
        <v>44195</v>
      </c>
      <c r="F561" s="8">
        <v>2500</v>
      </c>
      <c r="G561" s="7">
        <v>44012</v>
      </c>
      <c r="H561" s="7">
        <v>44042</v>
      </c>
      <c r="I561" s="6">
        <f t="shared" si="18"/>
        <v>2</v>
      </c>
      <c r="J561" s="8">
        <f t="shared" si="17"/>
        <v>1250</v>
      </c>
      <c r="M561" s="9"/>
      <c r="N561" s="9"/>
      <c r="O561" s="9"/>
      <c r="P561" s="9"/>
      <c r="Q561" s="9"/>
    </row>
    <row r="562" spans="1:17" ht="15.75" x14ac:dyDescent="0.25">
      <c r="A562" s="6" t="s">
        <v>376</v>
      </c>
      <c r="B562" s="6" t="s">
        <v>292</v>
      </c>
      <c r="C562" s="6" t="s">
        <v>283</v>
      </c>
      <c r="D562" s="7">
        <v>44043</v>
      </c>
      <c r="E562" s="7">
        <v>44195</v>
      </c>
      <c r="F562" s="8">
        <v>2500</v>
      </c>
      <c r="G562" s="7">
        <v>44043</v>
      </c>
      <c r="H562" s="7">
        <v>44073</v>
      </c>
      <c r="I562" s="6">
        <f t="shared" si="18"/>
        <v>2</v>
      </c>
      <c r="J562" s="8">
        <f t="shared" si="17"/>
        <v>1250</v>
      </c>
      <c r="M562" s="9"/>
      <c r="N562" s="9"/>
      <c r="O562" s="9"/>
      <c r="P562" s="9"/>
      <c r="Q562" s="9"/>
    </row>
    <row r="563" spans="1:17" ht="15.75" x14ac:dyDescent="0.25">
      <c r="A563" s="6" t="s">
        <v>376</v>
      </c>
      <c r="B563" s="6" t="s">
        <v>292</v>
      </c>
      <c r="C563" s="6" t="s">
        <v>283</v>
      </c>
      <c r="D563" s="7">
        <v>44074</v>
      </c>
      <c r="E563" s="7">
        <v>44195</v>
      </c>
      <c r="F563" s="8">
        <v>2500</v>
      </c>
      <c r="G563" s="7">
        <v>44074</v>
      </c>
      <c r="H563" s="7">
        <v>44103</v>
      </c>
      <c r="I563" s="6">
        <f t="shared" si="18"/>
        <v>2</v>
      </c>
      <c r="J563" s="8">
        <f t="shared" si="17"/>
        <v>1250</v>
      </c>
      <c r="M563" s="9"/>
      <c r="N563" s="9"/>
      <c r="O563" s="9"/>
      <c r="P563" s="9"/>
      <c r="Q563" s="9"/>
    </row>
    <row r="564" spans="1:17" ht="15.75" x14ac:dyDescent="0.25">
      <c r="A564" s="6" t="s">
        <v>376</v>
      </c>
      <c r="B564" s="6" t="s">
        <v>292</v>
      </c>
      <c r="C564" s="6" t="s">
        <v>283</v>
      </c>
      <c r="D564" s="7">
        <v>44104</v>
      </c>
      <c r="E564" s="7">
        <v>44195</v>
      </c>
      <c r="F564" s="8">
        <v>2500</v>
      </c>
      <c r="G564" s="7">
        <v>44104</v>
      </c>
      <c r="H564" s="7">
        <v>44134</v>
      </c>
      <c r="I564" s="6">
        <f t="shared" si="18"/>
        <v>2</v>
      </c>
      <c r="J564" s="8">
        <f t="shared" si="17"/>
        <v>1250</v>
      </c>
      <c r="M564" s="9"/>
      <c r="N564" s="9"/>
      <c r="O564" s="9"/>
      <c r="P564" s="9"/>
      <c r="Q564" s="9"/>
    </row>
    <row r="565" spans="1:17" ht="15.75" x14ac:dyDescent="0.25">
      <c r="A565" s="6" t="s">
        <v>376</v>
      </c>
      <c r="B565" s="6" t="s">
        <v>292</v>
      </c>
      <c r="C565" s="6" t="s">
        <v>283</v>
      </c>
      <c r="D565" s="7">
        <v>44135</v>
      </c>
      <c r="E565" s="7">
        <v>44195</v>
      </c>
      <c r="F565" s="8">
        <v>2500</v>
      </c>
      <c r="G565" s="7">
        <v>44135</v>
      </c>
      <c r="H565" s="7">
        <v>44164</v>
      </c>
      <c r="I565" s="6">
        <f t="shared" si="18"/>
        <v>2</v>
      </c>
      <c r="J565" s="8">
        <f t="shared" si="17"/>
        <v>1250</v>
      </c>
      <c r="M565" s="9"/>
      <c r="N565" s="9"/>
      <c r="O565" s="9"/>
      <c r="P565" s="9"/>
      <c r="Q565" s="9"/>
    </row>
    <row r="566" spans="1:17" ht="15.75" x14ac:dyDescent="0.25">
      <c r="A566" s="6" t="s">
        <v>376</v>
      </c>
      <c r="B566" s="6" t="s">
        <v>292</v>
      </c>
      <c r="C566" s="6" t="s">
        <v>283</v>
      </c>
      <c r="D566" s="7">
        <v>44165</v>
      </c>
      <c r="E566" s="7">
        <v>44195</v>
      </c>
      <c r="F566" s="8">
        <v>2500</v>
      </c>
      <c r="G566" s="7">
        <v>44165</v>
      </c>
      <c r="H566" s="7">
        <v>44195</v>
      </c>
      <c r="I566" s="6">
        <f t="shared" si="18"/>
        <v>2</v>
      </c>
      <c r="J566" s="8">
        <f t="shared" si="17"/>
        <v>1250</v>
      </c>
      <c r="M566" s="9"/>
      <c r="N566" s="9"/>
      <c r="O566" s="9"/>
      <c r="P566" s="9"/>
      <c r="Q566" s="9"/>
    </row>
    <row r="567" spans="1:17" ht="15.75" x14ac:dyDescent="0.25">
      <c r="A567" s="6" t="s">
        <v>376</v>
      </c>
      <c r="B567" s="6" t="s">
        <v>292</v>
      </c>
      <c r="C567" s="6" t="s">
        <v>283</v>
      </c>
      <c r="D567" s="7">
        <v>44196</v>
      </c>
      <c r="E567" s="7">
        <v>44227</v>
      </c>
      <c r="F567" s="8">
        <v>2500</v>
      </c>
      <c r="G567" s="7">
        <v>44196</v>
      </c>
      <c r="H567" s="7">
        <v>44226</v>
      </c>
      <c r="I567" s="6">
        <f t="shared" si="18"/>
        <v>2</v>
      </c>
      <c r="J567" s="8">
        <f t="shared" si="17"/>
        <v>1250</v>
      </c>
      <c r="M567" s="9"/>
      <c r="N567" s="9"/>
      <c r="O567" s="9"/>
      <c r="P567" s="9"/>
      <c r="Q567" s="9"/>
    </row>
    <row r="568" spans="1:17" ht="15.75" x14ac:dyDescent="0.25">
      <c r="A568" s="6" t="s">
        <v>376</v>
      </c>
      <c r="B568" s="6" t="s">
        <v>292</v>
      </c>
      <c r="C568" s="6" t="s">
        <v>283</v>
      </c>
      <c r="D568" s="7">
        <v>44227</v>
      </c>
      <c r="E568" s="7">
        <v>44277</v>
      </c>
      <c r="F568" s="8">
        <v>2500</v>
      </c>
      <c r="G568" s="7">
        <v>44227</v>
      </c>
      <c r="H568" s="7">
        <v>44254</v>
      </c>
      <c r="I568" s="6">
        <f t="shared" si="18"/>
        <v>2</v>
      </c>
      <c r="J568" s="8">
        <f t="shared" si="17"/>
        <v>1250</v>
      </c>
      <c r="M568" s="9"/>
      <c r="N568" s="9"/>
      <c r="O568" s="9"/>
      <c r="P568" s="9"/>
      <c r="Q568" s="9"/>
    </row>
    <row r="569" spans="1:17" ht="15.75" x14ac:dyDescent="0.25">
      <c r="A569" s="6" t="s">
        <v>376</v>
      </c>
      <c r="B569" s="6" t="s">
        <v>292</v>
      </c>
      <c r="C569" s="6" t="s">
        <v>283</v>
      </c>
      <c r="D569" s="7">
        <v>44255</v>
      </c>
      <c r="E569" s="7">
        <v>44290</v>
      </c>
      <c r="F569" s="8">
        <v>2500</v>
      </c>
      <c r="G569" s="7">
        <v>44255</v>
      </c>
      <c r="H569" s="7">
        <v>44285</v>
      </c>
      <c r="I569" s="6">
        <f t="shared" si="18"/>
        <v>2</v>
      </c>
      <c r="J569" s="8">
        <f t="shared" si="17"/>
        <v>1250</v>
      </c>
      <c r="M569" s="9"/>
      <c r="N569" s="9"/>
      <c r="O569" s="9"/>
      <c r="P569" s="9"/>
      <c r="Q569" s="9"/>
    </row>
    <row r="570" spans="1:17" ht="15.75" x14ac:dyDescent="0.25">
      <c r="A570" s="6" t="s">
        <v>376</v>
      </c>
      <c r="B570" s="6" t="s">
        <v>292</v>
      </c>
      <c r="C570" s="6" t="s">
        <v>283</v>
      </c>
      <c r="D570" s="7">
        <v>44286</v>
      </c>
      <c r="E570" s="7">
        <v>44290</v>
      </c>
      <c r="F570" s="8">
        <v>2500</v>
      </c>
      <c r="G570" s="7">
        <v>44286</v>
      </c>
      <c r="H570" s="7">
        <v>44315</v>
      </c>
      <c r="I570" s="6">
        <f t="shared" si="18"/>
        <v>2</v>
      </c>
      <c r="J570" s="8">
        <f t="shared" si="17"/>
        <v>1250</v>
      </c>
      <c r="M570" s="9"/>
      <c r="N570" s="9"/>
      <c r="O570" s="9"/>
      <c r="P570" s="9"/>
      <c r="Q570" s="9"/>
    </row>
    <row r="571" spans="1:17" ht="15.75" x14ac:dyDescent="0.25">
      <c r="A571" s="6" t="s">
        <v>376</v>
      </c>
      <c r="B571" s="6" t="s">
        <v>292</v>
      </c>
      <c r="C571" s="6" t="s">
        <v>283</v>
      </c>
      <c r="D571" s="7">
        <v>44316</v>
      </c>
      <c r="E571" s="7">
        <v>44318</v>
      </c>
      <c r="F571" s="8">
        <v>2500</v>
      </c>
      <c r="G571" s="7">
        <v>44316</v>
      </c>
      <c r="H571" s="7">
        <v>44346</v>
      </c>
      <c r="I571" s="6">
        <f t="shared" si="18"/>
        <v>2</v>
      </c>
      <c r="J571" s="8">
        <f t="shared" si="17"/>
        <v>1250</v>
      </c>
      <c r="M571" s="9"/>
      <c r="N571" s="9"/>
      <c r="O571" s="9"/>
      <c r="P571" s="9"/>
      <c r="Q571" s="9"/>
    </row>
    <row r="572" spans="1:17" ht="15.75" x14ac:dyDescent="0.25">
      <c r="A572" s="6" t="s">
        <v>376</v>
      </c>
      <c r="B572" s="6" t="s">
        <v>292</v>
      </c>
      <c r="C572" s="6" t="s">
        <v>283</v>
      </c>
      <c r="D572" s="7">
        <v>44347</v>
      </c>
      <c r="E572" s="7">
        <v>44378</v>
      </c>
      <c r="F572" s="8">
        <v>2500</v>
      </c>
      <c r="G572" s="7">
        <v>44347</v>
      </c>
      <c r="H572" s="7">
        <v>44376</v>
      </c>
      <c r="I572" s="6">
        <f t="shared" si="18"/>
        <v>2</v>
      </c>
      <c r="J572" s="8">
        <f t="shared" si="17"/>
        <v>1250</v>
      </c>
      <c r="M572" s="9"/>
      <c r="N572" s="9"/>
      <c r="O572" s="9"/>
      <c r="P572" s="9"/>
      <c r="Q572" s="9"/>
    </row>
    <row r="573" spans="1:17" ht="15.75" x14ac:dyDescent="0.25">
      <c r="A573" s="6" t="s">
        <v>376</v>
      </c>
      <c r="B573" s="6" t="s">
        <v>292</v>
      </c>
      <c r="C573" s="6" t="s">
        <v>283</v>
      </c>
      <c r="D573" s="7">
        <v>44429</v>
      </c>
      <c r="E573" s="7">
        <v>44469</v>
      </c>
      <c r="F573" s="8">
        <v>27000</v>
      </c>
      <c r="G573" s="7">
        <v>44377</v>
      </c>
      <c r="H573" s="7">
        <v>44741</v>
      </c>
      <c r="I573" s="6">
        <f t="shared" si="18"/>
        <v>13</v>
      </c>
      <c r="J573" s="8">
        <f t="shared" si="17"/>
        <v>2076.9230769230771</v>
      </c>
      <c r="M573" s="9"/>
      <c r="N573" s="9"/>
      <c r="O573" s="9"/>
      <c r="P573" s="9"/>
      <c r="Q573" s="9"/>
    </row>
    <row r="574" spans="1:17" ht="15.75" x14ac:dyDescent="0.25">
      <c r="A574" s="6" t="s">
        <v>376</v>
      </c>
      <c r="B574" s="6" t="s">
        <v>292</v>
      </c>
      <c r="C574" s="6" t="s">
        <v>283</v>
      </c>
      <c r="D574" s="7">
        <v>44800</v>
      </c>
      <c r="E574" s="7">
        <v>44822</v>
      </c>
      <c r="F574" s="8">
        <v>13500</v>
      </c>
      <c r="G574" s="7">
        <v>44742</v>
      </c>
      <c r="H574" s="7">
        <v>44925</v>
      </c>
      <c r="I574" s="6">
        <f t="shared" si="18"/>
        <v>7</v>
      </c>
      <c r="J574" s="8">
        <f t="shared" si="17"/>
        <v>1928.5714285714287</v>
      </c>
      <c r="M574" s="9"/>
      <c r="N574" s="9"/>
      <c r="O574" s="9"/>
      <c r="P574" s="9"/>
      <c r="Q574" s="9"/>
    </row>
    <row r="575" spans="1:17" ht="15.75" x14ac:dyDescent="0.25">
      <c r="A575" s="6" t="s">
        <v>376</v>
      </c>
      <c r="B575" s="6" t="s">
        <v>292</v>
      </c>
      <c r="C575" s="6" t="s">
        <v>283</v>
      </c>
      <c r="D575" s="7">
        <v>44925</v>
      </c>
      <c r="E575" s="7">
        <v>44963</v>
      </c>
      <c r="F575" s="8">
        <v>13500</v>
      </c>
      <c r="G575" s="7">
        <v>44926</v>
      </c>
      <c r="H575" s="7">
        <v>45107</v>
      </c>
      <c r="I575" s="6">
        <f t="shared" si="18"/>
        <v>7</v>
      </c>
      <c r="J575" s="8">
        <f t="shared" si="17"/>
        <v>1928.5714285714287</v>
      </c>
      <c r="M575" s="9"/>
      <c r="N575" s="9"/>
      <c r="O575" s="9"/>
      <c r="P575" s="9"/>
      <c r="Q575" s="9"/>
    </row>
    <row r="576" spans="1:17" ht="15.75" x14ac:dyDescent="0.25">
      <c r="A576" s="6" t="s">
        <v>376</v>
      </c>
      <c r="B576" s="6" t="s">
        <v>292</v>
      </c>
      <c r="C576" s="6" t="s">
        <v>283</v>
      </c>
      <c r="D576" s="7">
        <v>45120</v>
      </c>
      <c r="E576" s="7">
        <v>45141</v>
      </c>
      <c r="F576" s="8">
        <v>6750</v>
      </c>
      <c r="G576" s="7">
        <v>45108</v>
      </c>
      <c r="H576" s="7">
        <v>45199</v>
      </c>
      <c r="I576" s="6">
        <f t="shared" si="18"/>
        <v>3</v>
      </c>
      <c r="J576" s="8">
        <f t="shared" si="17"/>
        <v>2250</v>
      </c>
      <c r="M576" s="9"/>
      <c r="N576" s="9"/>
      <c r="O576" s="9"/>
      <c r="P576" s="9"/>
      <c r="Q576" s="9"/>
    </row>
    <row r="577" spans="1:17" ht="15.75" x14ac:dyDescent="0.25">
      <c r="A577" s="6" t="s">
        <v>376</v>
      </c>
      <c r="B577" s="6" t="s">
        <v>292</v>
      </c>
      <c r="C577" s="6" t="s">
        <v>283</v>
      </c>
      <c r="D577" s="7">
        <v>45200</v>
      </c>
      <c r="E577" s="7">
        <v>45227</v>
      </c>
      <c r="F577" s="8">
        <v>6750</v>
      </c>
      <c r="G577" s="7">
        <v>45200</v>
      </c>
      <c r="H577" s="7">
        <v>45291</v>
      </c>
      <c r="I577" s="6">
        <f t="shared" si="18"/>
        <v>3</v>
      </c>
      <c r="J577" s="8">
        <f t="shared" si="17"/>
        <v>2250</v>
      </c>
      <c r="M577" s="9"/>
      <c r="N577" s="9"/>
      <c r="O577" s="9"/>
      <c r="P577" s="9"/>
      <c r="Q577" s="9"/>
    </row>
    <row r="578" spans="1:17" ht="15.75" x14ac:dyDescent="0.25">
      <c r="A578" s="6" t="s">
        <v>376</v>
      </c>
      <c r="B578" s="6" t="s">
        <v>292</v>
      </c>
      <c r="C578" s="6" t="s">
        <v>283</v>
      </c>
      <c r="D578" s="7">
        <v>45246</v>
      </c>
      <c r="E578" s="7">
        <v>45246</v>
      </c>
      <c r="F578" s="8">
        <v>6750</v>
      </c>
      <c r="G578" s="7">
        <v>45292</v>
      </c>
      <c r="H578" s="7">
        <v>45381</v>
      </c>
      <c r="I578" s="6">
        <f t="shared" si="18"/>
        <v>3</v>
      </c>
      <c r="J578" s="8">
        <f t="shared" si="17"/>
        <v>2250</v>
      </c>
      <c r="M578" s="9"/>
      <c r="N578" s="9"/>
      <c r="O578" s="9"/>
      <c r="P578" s="9"/>
      <c r="Q578" s="9"/>
    </row>
    <row r="579" spans="1:17" ht="15.75" x14ac:dyDescent="0.25">
      <c r="A579" s="6" t="s">
        <v>376</v>
      </c>
      <c r="B579" s="6" t="s">
        <v>292</v>
      </c>
      <c r="C579" s="6" t="s">
        <v>283</v>
      </c>
      <c r="D579" s="7">
        <v>45253</v>
      </c>
      <c r="E579" s="7">
        <v>45253</v>
      </c>
      <c r="F579" s="8">
        <v>6750</v>
      </c>
      <c r="G579" s="7">
        <v>45382</v>
      </c>
      <c r="H579" s="7">
        <v>45472</v>
      </c>
      <c r="I579" s="6">
        <f t="shared" si="18"/>
        <v>4</v>
      </c>
      <c r="J579" s="8">
        <f t="shared" ref="J579:J642" si="19">F579/I579</f>
        <v>1687.5</v>
      </c>
      <c r="M579" s="9"/>
      <c r="N579" s="9"/>
      <c r="O579" s="9"/>
      <c r="P579" s="9"/>
      <c r="Q579" s="9"/>
    </row>
    <row r="580" spans="1:17" ht="15.75" x14ac:dyDescent="0.25">
      <c r="A580" s="6" t="s">
        <v>376</v>
      </c>
      <c r="B580" s="6" t="s">
        <v>282</v>
      </c>
      <c r="C580" s="6" t="s">
        <v>283</v>
      </c>
      <c r="D580" s="7">
        <v>45120</v>
      </c>
      <c r="E580" s="7">
        <v>45141</v>
      </c>
      <c r="F580" s="8">
        <f>9500/4</f>
        <v>2375</v>
      </c>
      <c r="G580" s="7">
        <v>45108</v>
      </c>
      <c r="H580" s="7">
        <v>45199</v>
      </c>
      <c r="I580" s="6">
        <f t="shared" si="18"/>
        <v>3</v>
      </c>
      <c r="J580" s="8">
        <f t="shared" si="19"/>
        <v>791.66666666666663</v>
      </c>
      <c r="M580" s="9"/>
      <c r="N580" s="9"/>
      <c r="O580" s="9"/>
      <c r="P580" s="9"/>
      <c r="Q580" s="9"/>
    </row>
    <row r="581" spans="1:17" ht="15.75" x14ac:dyDescent="0.25">
      <c r="A581" s="6" t="s">
        <v>376</v>
      </c>
      <c r="B581" s="6" t="s">
        <v>282</v>
      </c>
      <c r="C581" s="6" t="s">
        <v>283</v>
      </c>
      <c r="D581" s="7">
        <v>45200</v>
      </c>
      <c r="E581" s="7">
        <v>45227</v>
      </c>
      <c r="F581" s="8">
        <v>2375</v>
      </c>
      <c r="G581" s="7">
        <v>45200</v>
      </c>
      <c r="H581" s="7">
        <v>45291</v>
      </c>
      <c r="I581" s="6">
        <f t="shared" si="18"/>
        <v>3</v>
      </c>
      <c r="J581" s="8">
        <f t="shared" si="19"/>
        <v>791.66666666666663</v>
      </c>
      <c r="M581" s="9"/>
      <c r="N581" s="9"/>
      <c r="O581" s="9"/>
      <c r="P581" s="9"/>
      <c r="Q581" s="9"/>
    </row>
    <row r="582" spans="1:17" ht="15.75" x14ac:dyDescent="0.25">
      <c r="A582" s="6" t="s">
        <v>376</v>
      </c>
      <c r="B582" s="6" t="s">
        <v>282</v>
      </c>
      <c r="C582" s="6" t="s">
        <v>283</v>
      </c>
      <c r="D582" s="7">
        <v>45246</v>
      </c>
      <c r="E582" s="7">
        <v>45246</v>
      </c>
      <c r="F582" s="8">
        <v>2375</v>
      </c>
      <c r="G582" s="7">
        <v>45292</v>
      </c>
      <c r="H582" s="7">
        <v>45381</v>
      </c>
      <c r="I582" s="6">
        <f t="shared" si="18"/>
        <v>3</v>
      </c>
      <c r="J582" s="8">
        <f t="shared" si="19"/>
        <v>791.66666666666663</v>
      </c>
      <c r="M582" s="9"/>
      <c r="N582" s="9"/>
      <c r="O582" s="9"/>
      <c r="P582" s="9"/>
      <c r="Q582" s="9"/>
    </row>
    <row r="583" spans="1:17" ht="15.75" x14ac:dyDescent="0.25">
      <c r="A583" s="6" t="s">
        <v>376</v>
      </c>
      <c r="B583" s="6" t="s">
        <v>282</v>
      </c>
      <c r="C583" s="6" t="s">
        <v>283</v>
      </c>
      <c r="D583" s="7">
        <v>45253</v>
      </c>
      <c r="E583" s="7">
        <v>45253</v>
      </c>
      <c r="F583" s="8">
        <v>2375</v>
      </c>
      <c r="G583" s="7">
        <v>45382</v>
      </c>
      <c r="H583" s="7">
        <v>45472</v>
      </c>
      <c r="I583" s="6">
        <f t="shared" si="18"/>
        <v>4</v>
      </c>
      <c r="J583" s="8">
        <f t="shared" si="19"/>
        <v>593.75</v>
      </c>
      <c r="M583" s="9"/>
      <c r="N583" s="9"/>
      <c r="O583" s="9"/>
      <c r="P583" s="9"/>
      <c r="Q583" s="9"/>
    </row>
    <row r="584" spans="1:17" ht="15.75" x14ac:dyDescent="0.25">
      <c r="A584" s="6" t="s">
        <v>377</v>
      </c>
      <c r="B584" s="6" t="s">
        <v>288</v>
      </c>
      <c r="C584" s="6" t="s">
        <v>283</v>
      </c>
      <c r="D584" s="7">
        <v>44484</v>
      </c>
      <c r="E584" s="7">
        <v>44501</v>
      </c>
      <c r="F584" s="8">
        <v>8260.81</v>
      </c>
      <c r="G584" s="7">
        <v>44439</v>
      </c>
      <c r="H584" s="7">
        <v>44529</v>
      </c>
      <c r="I584" s="6">
        <f t="shared" si="18"/>
        <v>4</v>
      </c>
      <c r="J584" s="8">
        <f t="shared" si="19"/>
        <v>2065.2024999999999</v>
      </c>
      <c r="M584" s="9"/>
      <c r="N584" s="9"/>
      <c r="O584" s="9"/>
      <c r="P584" s="9"/>
      <c r="Q584" s="9"/>
    </row>
    <row r="585" spans="1:17" ht="15.75" x14ac:dyDescent="0.25">
      <c r="A585" s="6" t="s">
        <v>377</v>
      </c>
      <c r="B585" s="6" t="s">
        <v>288</v>
      </c>
      <c r="C585" s="6" t="s">
        <v>283</v>
      </c>
      <c r="D585" s="7">
        <v>44530</v>
      </c>
      <c r="E585" s="7">
        <v>44536</v>
      </c>
      <c r="F585" s="8">
        <v>7976.26</v>
      </c>
      <c r="G585" s="7">
        <v>44530</v>
      </c>
      <c r="H585" s="7">
        <v>44619</v>
      </c>
      <c r="I585" s="6">
        <f t="shared" si="18"/>
        <v>4</v>
      </c>
      <c r="J585" s="8">
        <f t="shared" si="19"/>
        <v>1994.0650000000001</v>
      </c>
      <c r="M585" s="9"/>
      <c r="N585" s="9"/>
      <c r="O585" s="9"/>
      <c r="P585" s="9"/>
      <c r="Q585" s="9"/>
    </row>
    <row r="586" spans="1:17" ht="15.75" x14ac:dyDescent="0.25">
      <c r="A586" s="6" t="s">
        <v>377</v>
      </c>
      <c r="B586" s="6" t="s">
        <v>288</v>
      </c>
      <c r="C586" s="6" t="s">
        <v>283</v>
      </c>
      <c r="D586" s="7">
        <v>44620</v>
      </c>
      <c r="E586" s="7">
        <v>44646</v>
      </c>
      <c r="F586" s="8">
        <v>8285.2800000000007</v>
      </c>
      <c r="G586" s="7">
        <v>44620</v>
      </c>
      <c r="H586" s="7">
        <v>44711</v>
      </c>
      <c r="I586" s="6">
        <f t="shared" si="18"/>
        <v>4</v>
      </c>
      <c r="J586" s="8">
        <f t="shared" si="19"/>
        <v>2071.3200000000002</v>
      </c>
      <c r="M586" s="9"/>
      <c r="N586" s="9"/>
      <c r="O586" s="9"/>
      <c r="P586" s="9"/>
      <c r="Q586" s="9"/>
    </row>
    <row r="587" spans="1:17" ht="15.75" x14ac:dyDescent="0.25">
      <c r="A587" s="6" t="s">
        <v>377</v>
      </c>
      <c r="B587" s="6" t="s">
        <v>288</v>
      </c>
      <c r="C587" s="6" t="s">
        <v>283</v>
      </c>
      <c r="D587" s="7">
        <v>44712</v>
      </c>
      <c r="E587" s="7">
        <v>44718</v>
      </c>
      <c r="F587" s="8">
        <v>7898.74</v>
      </c>
      <c r="G587" s="7">
        <v>44712</v>
      </c>
      <c r="H587" s="7">
        <v>44803</v>
      </c>
      <c r="I587" s="6">
        <f t="shared" si="18"/>
        <v>4</v>
      </c>
      <c r="J587" s="8">
        <f t="shared" si="19"/>
        <v>1974.6849999999999</v>
      </c>
      <c r="M587" s="9"/>
      <c r="N587" s="9"/>
      <c r="O587" s="9"/>
      <c r="P587" s="9"/>
      <c r="Q587" s="9"/>
    </row>
    <row r="588" spans="1:17" ht="15.75" x14ac:dyDescent="0.25">
      <c r="A588" s="6" t="s">
        <v>377</v>
      </c>
      <c r="B588" s="6" t="s">
        <v>288</v>
      </c>
      <c r="C588" s="6" t="s">
        <v>283</v>
      </c>
      <c r="D588" s="7">
        <v>44926</v>
      </c>
      <c r="E588" s="7">
        <v>44942</v>
      </c>
      <c r="F588" s="8">
        <v>12780.66</v>
      </c>
      <c r="G588" s="7">
        <v>44849</v>
      </c>
      <c r="H588" s="7">
        <v>45199</v>
      </c>
      <c r="I588" s="6">
        <f t="shared" si="18"/>
        <v>12</v>
      </c>
      <c r="J588" s="8">
        <f t="shared" si="19"/>
        <v>1065.0550000000001</v>
      </c>
      <c r="M588" s="9"/>
      <c r="N588" s="9"/>
      <c r="O588" s="9"/>
      <c r="P588" s="9"/>
      <c r="Q588" s="9"/>
    </row>
    <row r="589" spans="1:17" ht="15.75" x14ac:dyDescent="0.25">
      <c r="A589" s="6" t="s">
        <v>377</v>
      </c>
      <c r="B589" s="6" t="s">
        <v>288</v>
      </c>
      <c r="C589" s="6" t="s">
        <v>283</v>
      </c>
      <c r="D589" s="7">
        <v>45292</v>
      </c>
      <c r="E589" s="7">
        <v>1095</v>
      </c>
      <c r="F589" s="8">
        <v>13673</v>
      </c>
      <c r="G589" s="7">
        <v>45292</v>
      </c>
      <c r="H589" s="7">
        <v>45381</v>
      </c>
      <c r="I589" s="6">
        <f t="shared" si="18"/>
        <v>3</v>
      </c>
      <c r="J589" s="8">
        <f t="shared" si="19"/>
        <v>4557.666666666667</v>
      </c>
      <c r="M589" s="9"/>
      <c r="N589" s="9"/>
      <c r="O589" s="9"/>
      <c r="P589" s="9"/>
      <c r="Q589" s="9"/>
    </row>
    <row r="590" spans="1:17" ht="15.75" x14ac:dyDescent="0.25">
      <c r="A590" s="6" t="s">
        <v>377</v>
      </c>
      <c r="B590" s="6" t="s">
        <v>296</v>
      </c>
      <c r="C590" s="6" t="s">
        <v>283</v>
      </c>
      <c r="D590" s="7">
        <v>44634</v>
      </c>
      <c r="E590" s="7">
        <v>44646</v>
      </c>
      <c r="F590" s="8">
        <v>7271.91</v>
      </c>
      <c r="G590" s="7">
        <v>44620</v>
      </c>
      <c r="H590" s="7">
        <v>44864</v>
      </c>
      <c r="I590" s="6">
        <f t="shared" si="18"/>
        <v>9</v>
      </c>
      <c r="J590" s="8">
        <f t="shared" si="19"/>
        <v>807.99</v>
      </c>
      <c r="M590" s="9"/>
      <c r="N590" s="9"/>
      <c r="O590" s="9"/>
      <c r="P590" s="9"/>
      <c r="Q590" s="9"/>
    </row>
    <row r="591" spans="1:17" ht="15.75" x14ac:dyDescent="0.25">
      <c r="A591" s="6" t="s">
        <v>377</v>
      </c>
      <c r="B591" s="6" t="s">
        <v>296</v>
      </c>
      <c r="C591" s="6" t="s">
        <v>283</v>
      </c>
      <c r="D591" s="7">
        <v>44849</v>
      </c>
      <c r="E591" s="7">
        <v>44886</v>
      </c>
      <c r="F591" s="8">
        <v>13310.38</v>
      </c>
      <c r="G591" s="7">
        <v>44865</v>
      </c>
      <c r="H591" s="7">
        <v>45199</v>
      </c>
      <c r="I591" s="6">
        <f t="shared" si="18"/>
        <v>12</v>
      </c>
      <c r="J591" s="8">
        <f t="shared" si="19"/>
        <v>1109.1983333333333</v>
      </c>
      <c r="M591" s="9"/>
      <c r="N591" s="9"/>
      <c r="O591" s="9"/>
      <c r="P591" s="9"/>
      <c r="Q591" s="9"/>
    </row>
    <row r="592" spans="1:17" ht="15.75" x14ac:dyDescent="0.25">
      <c r="A592" s="6" t="s">
        <v>377</v>
      </c>
      <c r="B592" s="6" t="s">
        <v>296</v>
      </c>
      <c r="C592" s="6" t="s">
        <v>283</v>
      </c>
      <c r="D592" s="7">
        <v>45215</v>
      </c>
      <c r="E592" s="7">
        <v>1095</v>
      </c>
      <c r="F592" s="8">
        <v>13193.71</v>
      </c>
      <c r="G592" s="7">
        <v>45200</v>
      </c>
      <c r="H592" s="7">
        <v>45291</v>
      </c>
      <c r="I592" s="6">
        <f t="shared" si="18"/>
        <v>3</v>
      </c>
      <c r="J592" s="8">
        <f t="shared" si="19"/>
        <v>4397.9033333333327</v>
      </c>
      <c r="M592" s="9"/>
      <c r="N592" s="9"/>
      <c r="O592" s="9"/>
      <c r="P592" s="9"/>
      <c r="Q592" s="9"/>
    </row>
    <row r="593" spans="1:17" ht="15.75" x14ac:dyDescent="0.25">
      <c r="A593" s="6" t="s">
        <v>378</v>
      </c>
      <c r="B593" s="6" t="s">
        <v>296</v>
      </c>
      <c r="C593" s="6" t="s">
        <v>283</v>
      </c>
      <c r="D593" s="7">
        <v>43988</v>
      </c>
      <c r="E593" s="7">
        <v>44195</v>
      </c>
      <c r="F593" s="8">
        <v>8100</v>
      </c>
      <c r="G593" s="7">
        <v>43982</v>
      </c>
      <c r="H593" s="7">
        <v>44042</v>
      </c>
      <c r="I593" s="6">
        <f t="shared" si="18"/>
        <v>3</v>
      </c>
      <c r="J593" s="8">
        <f t="shared" si="19"/>
        <v>2700</v>
      </c>
      <c r="M593" s="9"/>
      <c r="N593" s="9"/>
      <c r="O593" s="9"/>
      <c r="P593" s="9"/>
      <c r="Q593" s="9"/>
    </row>
    <row r="594" spans="1:17" ht="15.75" x14ac:dyDescent="0.25">
      <c r="A594" s="6" t="s">
        <v>378</v>
      </c>
      <c r="B594" s="6" t="s">
        <v>296</v>
      </c>
      <c r="C594" s="6" t="s">
        <v>283</v>
      </c>
      <c r="D594" s="7">
        <v>44046</v>
      </c>
      <c r="E594" s="7">
        <v>44195</v>
      </c>
      <c r="F594" s="8">
        <v>10000</v>
      </c>
      <c r="G594" s="7">
        <v>44043</v>
      </c>
      <c r="H594" s="7">
        <v>44103</v>
      </c>
      <c r="I594" s="6">
        <f t="shared" si="18"/>
        <v>3</v>
      </c>
      <c r="J594" s="8">
        <f t="shared" si="19"/>
        <v>3333.3333333333335</v>
      </c>
      <c r="M594" s="9"/>
      <c r="N594" s="9"/>
      <c r="O594" s="9"/>
      <c r="P594" s="9"/>
      <c r="Q594" s="9"/>
    </row>
    <row r="595" spans="1:17" ht="15.75" x14ac:dyDescent="0.25">
      <c r="A595" s="6" t="s">
        <v>378</v>
      </c>
      <c r="B595" s="6" t="s">
        <v>296</v>
      </c>
      <c r="C595" s="6" t="s">
        <v>283</v>
      </c>
      <c r="D595" s="7">
        <v>44050</v>
      </c>
      <c r="E595" s="7">
        <v>44195</v>
      </c>
      <c r="F595" s="8">
        <v>9600</v>
      </c>
      <c r="G595" s="7">
        <v>44104</v>
      </c>
      <c r="H595" s="7">
        <v>44195</v>
      </c>
      <c r="I595" s="6">
        <f t="shared" si="18"/>
        <v>4</v>
      </c>
      <c r="J595" s="8">
        <f t="shared" si="19"/>
        <v>2400</v>
      </c>
      <c r="M595" s="9"/>
      <c r="N595" s="9"/>
      <c r="O595" s="9"/>
      <c r="P595" s="9"/>
      <c r="Q595" s="9"/>
    </row>
    <row r="596" spans="1:17" ht="15.75" x14ac:dyDescent="0.25">
      <c r="A596" s="6" t="s">
        <v>378</v>
      </c>
      <c r="B596" s="6" t="s">
        <v>296</v>
      </c>
      <c r="C596" s="6" t="s">
        <v>283</v>
      </c>
      <c r="D596" s="7">
        <v>44220</v>
      </c>
      <c r="E596" s="7">
        <v>44242</v>
      </c>
      <c r="F596" s="8">
        <v>709.52</v>
      </c>
      <c r="G596" s="7">
        <v>44196</v>
      </c>
      <c r="H596" s="7">
        <v>44226</v>
      </c>
      <c r="I596" s="6">
        <f t="shared" si="18"/>
        <v>2</v>
      </c>
      <c r="J596" s="8">
        <f t="shared" si="19"/>
        <v>354.76</v>
      </c>
      <c r="M596" s="9"/>
      <c r="N596" s="9"/>
      <c r="O596" s="9"/>
      <c r="P596" s="9"/>
      <c r="Q596" s="9"/>
    </row>
    <row r="597" spans="1:17" ht="15.75" x14ac:dyDescent="0.25">
      <c r="A597" s="6" t="s">
        <v>379</v>
      </c>
      <c r="B597" s="6" t="s">
        <v>292</v>
      </c>
      <c r="C597" s="6" t="s">
        <v>283</v>
      </c>
      <c r="D597" s="7">
        <v>44088</v>
      </c>
      <c r="E597" s="7">
        <v>44571</v>
      </c>
      <c r="F597" s="8">
        <v>26250</v>
      </c>
      <c r="G597" s="7">
        <v>43465</v>
      </c>
      <c r="H597" s="7">
        <v>43677</v>
      </c>
      <c r="I597" s="6">
        <f t="shared" ref="I597:I657" si="20">IF((YEAR(H597)-YEAR(G597))=1, ((MONTH(H597)-MONTH(G597))+1)+12, (IF((YEAR(H597)-YEAR(G597))=2, ((MONTH(H597)-MONTH(G597))+1)+24, (IF((YEAR(H597)-YEAR(G597))=3, ((MONTH(H597)-MONTH(G597))+1)+36, (MONTH(H597)-MONTH(G597))+1)))))</f>
        <v>8</v>
      </c>
      <c r="J597" s="8">
        <f t="shared" si="19"/>
        <v>3281.25</v>
      </c>
      <c r="M597" s="9"/>
      <c r="N597" s="9"/>
      <c r="O597" s="9"/>
      <c r="P597" s="9"/>
      <c r="Q597" s="9"/>
    </row>
    <row r="598" spans="1:17" ht="15.75" x14ac:dyDescent="0.25">
      <c r="A598" s="6" t="s">
        <v>379</v>
      </c>
      <c r="B598" s="6" t="s">
        <v>292</v>
      </c>
      <c r="C598" s="6" t="s">
        <v>283</v>
      </c>
      <c r="D598" s="7">
        <v>43958</v>
      </c>
      <c r="E598" s="7">
        <v>44195</v>
      </c>
      <c r="F598" s="8">
        <v>15000</v>
      </c>
      <c r="G598" s="7">
        <v>43800</v>
      </c>
      <c r="H598" s="7">
        <v>43981</v>
      </c>
      <c r="I598" s="6">
        <f t="shared" si="20"/>
        <v>6</v>
      </c>
      <c r="J598" s="8">
        <f t="shared" si="19"/>
        <v>2500</v>
      </c>
      <c r="M598" s="9"/>
      <c r="N598" s="9"/>
      <c r="O598" s="9"/>
      <c r="P598" s="9"/>
      <c r="Q598" s="9"/>
    </row>
    <row r="599" spans="1:17" ht="15.75" x14ac:dyDescent="0.25">
      <c r="A599" s="6" t="s">
        <v>379</v>
      </c>
      <c r="B599" s="6" t="s">
        <v>292</v>
      </c>
      <c r="C599" s="6" t="s">
        <v>283</v>
      </c>
      <c r="D599" s="7">
        <v>43982</v>
      </c>
      <c r="E599" s="7">
        <v>44195</v>
      </c>
      <c r="F599" s="8">
        <v>15000</v>
      </c>
      <c r="G599" s="7">
        <v>43982</v>
      </c>
      <c r="H599" s="7">
        <v>44164</v>
      </c>
      <c r="I599" s="6">
        <f t="shared" si="20"/>
        <v>7</v>
      </c>
      <c r="J599" s="8">
        <f t="shared" si="19"/>
        <v>2142.8571428571427</v>
      </c>
      <c r="M599" s="9"/>
      <c r="N599" s="9"/>
      <c r="O599" s="9"/>
      <c r="P599" s="9"/>
      <c r="Q599" s="9"/>
    </row>
    <row r="600" spans="1:17" ht="15.75" x14ac:dyDescent="0.25">
      <c r="A600" s="6" t="s">
        <v>379</v>
      </c>
      <c r="B600" s="6" t="s">
        <v>292</v>
      </c>
      <c r="C600" s="6" t="s">
        <v>283</v>
      </c>
      <c r="D600" s="7">
        <v>44196</v>
      </c>
      <c r="E600" s="7">
        <v>44560</v>
      </c>
      <c r="F600" s="8">
        <v>2500</v>
      </c>
      <c r="G600" s="7">
        <v>44165</v>
      </c>
      <c r="H600" s="7">
        <v>44195</v>
      </c>
      <c r="I600" s="6">
        <f t="shared" si="20"/>
        <v>2</v>
      </c>
      <c r="J600" s="8">
        <f t="shared" si="19"/>
        <v>1250</v>
      </c>
      <c r="M600" s="9"/>
      <c r="N600" s="9"/>
      <c r="O600" s="9"/>
      <c r="P600" s="9"/>
      <c r="Q600" s="9"/>
    </row>
    <row r="601" spans="1:17" ht="15.75" x14ac:dyDescent="0.25">
      <c r="A601" s="6" t="s">
        <v>380</v>
      </c>
      <c r="B601" s="6" t="s">
        <v>282</v>
      </c>
      <c r="C601" s="6" t="s">
        <v>283</v>
      </c>
      <c r="D601" s="7">
        <v>44437</v>
      </c>
      <c r="E601" s="7">
        <v>44497</v>
      </c>
      <c r="F601" s="8">
        <v>50000</v>
      </c>
      <c r="G601" s="7">
        <v>44408</v>
      </c>
      <c r="H601" s="7">
        <v>44619</v>
      </c>
      <c r="I601" s="6">
        <f t="shared" si="20"/>
        <v>8</v>
      </c>
      <c r="J601" s="8">
        <f t="shared" si="19"/>
        <v>6250</v>
      </c>
      <c r="M601" s="9"/>
      <c r="N601" s="9"/>
      <c r="O601" s="9"/>
      <c r="P601" s="9"/>
      <c r="Q601" s="9"/>
    </row>
    <row r="602" spans="1:17" ht="15.75" x14ac:dyDescent="0.25">
      <c r="A602" s="6" t="s">
        <v>380</v>
      </c>
      <c r="B602" s="6" t="s">
        <v>282</v>
      </c>
      <c r="C602" s="6" t="s">
        <v>283</v>
      </c>
      <c r="D602" s="7">
        <v>44786</v>
      </c>
      <c r="E602" s="7">
        <v>44842</v>
      </c>
      <c r="F602" s="8">
        <v>6000</v>
      </c>
      <c r="G602" s="7">
        <v>44773</v>
      </c>
      <c r="H602" s="7">
        <v>45138</v>
      </c>
      <c r="I602" s="6">
        <f t="shared" si="20"/>
        <v>13</v>
      </c>
      <c r="J602" s="8">
        <f t="shared" si="19"/>
        <v>461.53846153846155</v>
      </c>
      <c r="M602" s="9"/>
      <c r="N602" s="9"/>
      <c r="O602" s="9"/>
      <c r="P602" s="9"/>
      <c r="Q602" s="9"/>
    </row>
    <row r="603" spans="1:17" ht="15.75" x14ac:dyDescent="0.25">
      <c r="A603" s="6" t="s">
        <v>381</v>
      </c>
      <c r="B603" s="6" t="s">
        <v>292</v>
      </c>
      <c r="C603" s="6" t="s">
        <v>283</v>
      </c>
      <c r="D603" s="7">
        <v>44184</v>
      </c>
      <c r="E603" s="7">
        <v>44560</v>
      </c>
      <c r="F603" s="8">
        <v>7359.71</v>
      </c>
      <c r="G603" s="7">
        <v>44074</v>
      </c>
      <c r="H603" s="7">
        <v>44164</v>
      </c>
      <c r="I603" s="6">
        <f t="shared" si="20"/>
        <v>4</v>
      </c>
      <c r="J603" s="8">
        <f t="shared" si="19"/>
        <v>1839.9275</v>
      </c>
      <c r="M603" s="9"/>
      <c r="N603" s="9"/>
      <c r="O603" s="9"/>
      <c r="P603" s="9"/>
      <c r="Q603" s="9"/>
    </row>
    <row r="604" spans="1:17" ht="15.75" x14ac:dyDescent="0.25">
      <c r="A604" s="6" t="s">
        <v>381</v>
      </c>
      <c r="B604" s="6" t="s">
        <v>292</v>
      </c>
      <c r="C604" s="6" t="s">
        <v>283</v>
      </c>
      <c r="D604" s="7">
        <v>44303</v>
      </c>
      <c r="E604" s="7">
        <v>44305</v>
      </c>
      <c r="F604" s="8">
        <v>5838.44</v>
      </c>
      <c r="G604" s="7">
        <v>44286</v>
      </c>
      <c r="H604" s="7">
        <v>44376</v>
      </c>
      <c r="I604" s="6">
        <f t="shared" si="20"/>
        <v>4</v>
      </c>
      <c r="J604" s="8">
        <f t="shared" si="19"/>
        <v>1459.61</v>
      </c>
      <c r="M604" s="9"/>
      <c r="N604" s="9"/>
      <c r="O604" s="9"/>
      <c r="P604" s="9"/>
      <c r="Q604" s="9"/>
    </row>
    <row r="605" spans="1:17" ht="15.75" x14ac:dyDescent="0.25">
      <c r="A605" s="6" t="s">
        <v>381</v>
      </c>
      <c r="B605" s="6" t="s">
        <v>292</v>
      </c>
      <c r="C605" s="6" t="s">
        <v>283</v>
      </c>
      <c r="D605" s="7">
        <v>44377</v>
      </c>
      <c r="E605" s="7">
        <v>44382</v>
      </c>
      <c r="F605" s="8">
        <v>5553.5</v>
      </c>
      <c r="G605" s="7">
        <v>44377</v>
      </c>
      <c r="H605" s="7">
        <v>44468</v>
      </c>
      <c r="I605" s="6">
        <f t="shared" si="20"/>
        <v>4</v>
      </c>
      <c r="J605" s="8">
        <f t="shared" si="19"/>
        <v>1388.375</v>
      </c>
      <c r="M605" s="9"/>
      <c r="N605" s="9"/>
      <c r="O605" s="9"/>
      <c r="P605" s="9"/>
      <c r="Q605" s="9"/>
    </row>
    <row r="606" spans="1:17" ht="15.75" x14ac:dyDescent="0.25">
      <c r="A606" s="6" t="s">
        <v>381</v>
      </c>
      <c r="B606" s="6" t="s">
        <v>292</v>
      </c>
      <c r="C606" s="6" t="s">
        <v>283</v>
      </c>
      <c r="D606" s="7">
        <v>44469</v>
      </c>
      <c r="E606" s="7">
        <v>44472</v>
      </c>
      <c r="F606" s="8">
        <v>5407.26</v>
      </c>
      <c r="G606" s="7">
        <v>44469</v>
      </c>
      <c r="H606" s="7">
        <v>44560</v>
      </c>
      <c r="I606" s="6">
        <f t="shared" si="20"/>
        <v>4</v>
      </c>
      <c r="J606" s="8">
        <f t="shared" si="19"/>
        <v>1351.8150000000001</v>
      </c>
      <c r="M606" s="9"/>
      <c r="N606" s="9"/>
      <c r="O606" s="9"/>
      <c r="P606" s="9"/>
      <c r="Q606" s="9"/>
    </row>
    <row r="607" spans="1:17" ht="15.75" x14ac:dyDescent="0.25">
      <c r="A607" s="6" t="s">
        <v>381</v>
      </c>
      <c r="B607" s="6" t="s">
        <v>292</v>
      </c>
      <c r="C607" s="6" t="s">
        <v>283</v>
      </c>
      <c r="D607" s="7">
        <v>44561</v>
      </c>
      <c r="E607" s="7">
        <v>44569</v>
      </c>
      <c r="F607" s="8">
        <v>5278.72</v>
      </c>
      <c r="G607" s="7">
        <v>44561</v>
      </c>
      <c r="H607" s="7">
        <v>44650</v>
      </c>
      <c r="I607" s="6">
        <f t="shared" si="20"/>
        <v>4</v>
      </c>
      <c r="J607" s="8">
        <f t="shared" si="19"/>
        <v>1319.68</v>
      </c>
      <c r="M607" s="9"/>
      <c r="N607" s="9"/>
      <c r="O607" s="9"/>
      <c r="P607" s="9"/>
      <c r="Q607" s="9"/>
    </row>
    <row r="608" spans="1:17" ht="15.75" x14ac:dyDescent="0.25">
      <c r="A608" s="6" t="s">
        <v>381</v>
      </c>
      <c r="B608" s="6" t="s">
        <v>292</v>
      </c>
      <c r="C608" s="6" t="s">
        <v>283</v>
      </c>
      <c r="D608" s="7">
        <v>44651</v>
      </c>
      <c r="E608" s="7">
        <v>44652</v>
      </c>
      <c r="F608" s="8">
        <v>5310.71</v>
      </c>
      <c r="G608" s="7">
        <v>44651</v>
      </c>
      <c r="H608" s="7">
        <v>44741</v>
      </c>
      <c r="I608" s="6">
        <f t="shared" si="20"/>
        <v>4</v>
      </c>
      <c r="J608" s="8">
        <f t="shared" si="19"/>
        <v>1327.6775</v>
      </c>
      <c r="M608" s="9"/>
      <c r="N608" s="9"/>
      <c r="O608" s="9"/>
      <c r="P608" s="9"/>
      <c r="Q608" s="9"/>
    </row>
    <row r="609" spans="1:17" ht="15.75" x14ac:dyDescent="0.25">
      <c r="A609" s="6" t="s">
        <v>381</v>
      </c>
      <c r="B609" s="6" t="s">
        <v>292</v>
      </c>
      <c r="C609" s="6" t="s">
        <v>283</v>
      </c>
      <c r="D609" s="7">
        <v>44712</v>
      </c>
      <c r="E609" s="7">
        <v>44715</v>
      </c>
      <c r="F609" s="8">
        <v>5214.45</v>
      </c>
      <c r="G609" s="7">
        <v>44742</v>
      </c>
      <c r="H609" s="7">
        <v>44833</v>
      </c>
      <c r="I609" s="6">
        <f t="shared" si="20"/>
        <v>4</v>
      </c>
      <c r="J609" s="8">
        <f t="shared" si="19"/>
        <v>1303.6125</v>
      </c>
      <c r="M609" s="9"/>
      <c r="N609" s="9"/>
      <c r="O609" s="9"/>
      <c r="P609" s="9"/>
      <c r="Q609" s="9"/>
    </row>
    <row r="610" spans="1:17" ht="15.75" x14ac:dyDescent="0.25">
      <c r="A610" s="6" t="s">
        <v>381</v>
      </c>
      <c r="B610" s="6" t="s">
        <v>292</v>
      </c>
      <c r="C610" s="6" t="s">
        <v>283</v>
      </c>
      <c r="D610" s="7">
        <v>44834</v>
      </c>
      <c r="E610" s="7">
        <v>44834</v>
      </c>
      <c r="F610" s="8">
        <v>5034.6099999999997</v>
      </c>
      <c r="G610" s="7">
        <v>44834</v>
      </c>
      <c r="H610" s="7">
        <v>44925</v>
      </c>
      <c r="I610" s="6">
        <f t="shared" si="20"/>
        <v>4</v>
      </c>
      <c r="J610" s="8">
        <f t="shared" si="19"/>
        <v>1258.6524999999999</v>
      </c>
      <c r="M610" s="9"/>
      <c r="N610" s="9"/>
      <c r="O610" s="9"/>
      <c r="P610" s="9"/>
      <c r="Q610" s="9"/>
    </row>
    <row r="611" spans="1:17" ht="15.75" x14ac:dyDescent="0.25">
      <c r="A611" s="6" t="s">
        <v>381</v>
      </c>
      <c r="B611" s="6" t="s">
        <v>292</v>
      </c>
      <c r="C611" s="6" t="s">
        <v>283</v>
      </c>
      <c r="D611" s="7">
        <v>44926</v>
      </c>
      <c r="E611" s="7">
        <v>44954</v>
      </c>
      <c r="F611" s="8">
        <v>5073.75</v>
      </c>
      <c r="G611" s="7">
        <v>44926</v>
      </c>
      <c r="H611" s="7">
        <v>45016</v>
      </c>
      <c r="I611" s="6">
        <f t="shared" si="20"/>
        <v>4</v>
      </c>
      <c r="J611" s="8">
        <f t="shared" si="19"/>
        <v>1268.4375</v>
      </c>
      <c r="M611" s="9"/>
      <c r="N611" s="9"/>
      <c r="O611" s="9"/>
      <c r="P611" s="9"/>
      <c r="Q611" s="9"/>
    </row>
    <row r="612" spans="1:17" ht="15.75" x14ac:dyDescent="0.25">
      <c r="A612" s="6" t="s">
        <v>382</v>
      </c>
      <c r="B612" s="6" t="s">
        <v>282</v>
      </c>
      <c r="C612" s="6" t="s">
        <v>283</v>
      </c>
      <c r="D612" s="7">
        <v>43611</v>
      </c>
      <c r="E612" s="7">
        <v>43830</v>
      </c>
      <c r="F612" s="8">
        <v>31578.95</v>
      </c>
      <c r="G612" s="7">
        <v>43525</v>
      </c>
      <c r="H612" s="7">
        <v>43889</v>
      </c>
      <c r="I612" s="6">
        <f t="shared" si="20"/>
        <v>12</v>
      </c>
      <c r="J612" s="8">
        <f t="shared" si="19"/>
        <v>2631.5791666666669</v>
      </c>
      <c r="M612" s="9"/>
      <c r="N612" s="9"/>
      <c r="O612" s="9"/>
      <c r="P612" s="9"/>
      <c r="Q612" s="9"/>
    </row>
    <row r="613" spans="1:17" ht="15.75" x14ac:dyDescent="0.25">
      <c r="A613" s="6" t="s">
        <v>382</v>
      </c>
      <c r="B613" s="6" t="s">
        <v>282</v>
      </c>
      <c r="C613" s="6" t="s">
        <v>283</v>
      </c>
      <c r="D613" s="7">
        <v>43890</v>
      </c>
      <c r="E613" s="7">
        <v>44195</v>
      </c>
      <c r="F613" s="8">
        <v>45000</v>
      </c>
      <c r="G613" s="7">
        <v>43890</v>
      </c>
      <c r="H613" s="7">
        <v>44254</v>
      </c>
      <c r="I613" s="6">
        <f t="shared" si="20"/>
        <v>13</v>
      </c>
      <c r="J613" s="8">
        <f t="shared" si="19"/>
        <v>3461.5384615384614</v>
      </c>
      <c r="M613" s="9"/>
      <c r="N613" s="9"/>
      <c r="O613" s="9"/>
      <c r="P613" s="9"/>
      <c r="Q613" s="9"/>
    </row>
    <row r="614" spans="1:17" ht="15.75" x14ac:dyDescent="0.25">
      <c r="A614" s="6" t="s">
        <v>382</v>
      </c>
      <c r="B614" s="6" t="s">
        <v>282</v>
      </c>
      <c r="C614" s="6" t="s">
        <v>283</v>
      </c>
      <c r="D614" s="7">
        <v>44462</v>
      </c>
      <c r="E614" s="7">
        <v>44539</v>
      </c>
      <c r="F614" s="8">
        <v>17046.900000000001</v>
      </c>
      <c r="G614" s="7">
        <v>44255</v>
      </c>
      <c r="H614" s="7">
        <v>44619</v>
      </c>
      <c r="I614" s="6">
        <f t="shared" si="20"/>
        <v>13</v>
      </c>
      <c r="J614" s="8">
        <f t="shared" si="19"/>
        <v>1311.3000000000002</v>
      </c>
      <c r="M614" s="9"/>
      <c r="N614" s="9"/>
      <c r="O614" s="9"/>
      <c r="P614" s="9"/>
      <c r="Q614" s="9"/>
    </row>
    <row r="615" spans="1:17" ht="15.75" x14ac:dyDescent="0.25">
      <c r="A615" s="6" t="s">
        <v>383</v>
      </c>
      <c r="B615" s="6" t="s">
        <v>285</v>
      </c>
      <c r="C615" s="6" t="s">
        <v>283</v>
      </c>
      <c r="D615" s="7">
        <v>44925</v>
      </c>
      <c r="E615" s="7">
        <v>44970</v>
      </c>
      <c r="F615" s="8">
        <v>12000</v>
      </c>
      <c r="G615" s="7">
        <v>44926</v>
      </c>
      <c r="H615" s="7">
        <v>45291</v>
      </c>
      <c r="I615" s="6">
        <f t="shared" si="20"/>
        <v>13</v>
      </c>
      <c r="J615" s="8">
        <f t="shared" si="19"/>
        <v>923.07692307692309</v>
      </c>
      <c r="M615" s="9"/>
      <c r="N615" s="9"/>
      <c r="O615" s="9"/>
      <c r="P615" s="9"/>
      <c r="Q615" s="9"/>
    </row>
    <row r="616" spans="1:17" ht="15.75" x14ac:dyDescent="0.25">
      <c r="A616" s="6" t="s">
        <v>384</v>
      </c>
      <c r="B616" s="6" t="s">
        <v>288</v>
      </c>
      <c r="C616" s="6" t="s">
        <v>283</v>
      </c>
      <c r="D616" s="7">
        <v>45426</v>
      </c>
      <c r="E616" s="7">
        <v>1095</v>
      </c>
      <c r="F616" s="8">
        <v>8750</v>
      </c>
      <c r="G616" s="7">
        <v>45412</v>
      </c>
      <c r="H616" s="7">
        <v>45503</v>
      </c>
      <c r="I616" s="6">
        <f t="shared" si="20"/>
        <v>4</v>
      </c>
      <c r="J616" s="8">
        <f t="shared" si="19"/>
        <v>2187.5</v>
      </c>
      <c r="M616" s="9"/>
      <c r="N616" s="9"/>
      <c r="O616" s="9"/>
      <c r="P616" s="9"/>
      <c r="Q616" s="9"/>
    </row>
    <row r="617" spans="1:17" ht="15.75" x14ac:dyDescent="0.25">
      <c r="A617" s="6" t="s">
        <v>384</v>
      </c>
      <c r="B617" s="6" t="s">
        <v>288</v>
      </c>
      <c r="C617" s="6" t="s">
        <v>283</v>
      </c>
      <c r="D617" s="7">
        <v>45518</v>
      </c>
      <c r="E617" s="7">
        <v>1095</v>
      </c>
      <c r="F617" s="8">
        <v>8750</v>
      </c>
      <c r="G617" s="7">
        <v>45504</v>
      </c>
      <c r="H617" s="7">
        <v>45595</v>
      </c>
      <c r="I617" s="6">
        <f t="shared" si="20"/>
        <v>4</v>
      </c>
      <c r="J617" s="8">
        <f t="shared" si="19"/>
        <v>2187.5</v>
      </c>
      <c r="M617" s="9"/>
      <c r="N617" s="9"/>
      <c r="O617" s="9"/>
      <c r="P617" s="9"/>
      <c r="Q617" s="9"/>
    </row>
    <row r="618" spans="1:17" ht="15.75" x14ac:dyDescent="0.25">
      <c r="A618" s="6" t="s">
        <v>384</v>
      </c>
      <c r="B618" s="6" t="s">
        <v>288</v>
      </c>
      <c r="C618" s="6" t="s">
        <v>283</v>
      </c>
      <c r="D618" s="7">
        <v>45610</v>
      </c>
      <c r="E618" s="7">
        <v>1095</v>
      </c>
      <c r="F618" s="8">
        <v>8750</v>
      </c>
      <c r="G618" s="7">
        <v>45596</v>
      </c>
      <c r="H618" s="7">
        <v>45687</v>
      </c>
      <c r="I618" s="6">
        <f t="shared" si="20"/>
        <v>4</v>
      </c>
      <c r="J618" s="8">
        <f t="shared" si="19"/>
        <v>2187.5</v>
      </c>
      <c r="M618" s="9"/>
      <c r="N618" s="9"/>
      <c r="O618" s="9"/>
      <c r="P618" s="9"/>
      <c r="Q618" s="9"/>
    </row>
    <row r="619" spans="1:17" ht="15.75" x14ac:dyDescent="0.25">
      <c r="A619" s="6" t="s">
        <v>384</v>
      </c>
      <c r="B619" s="6" t="s">
        <v>288</v>
      </c>
      <c r="C619" s="6" t="s">
        <v>283</v>
      </c>
      <c r="D619" s="7">
        <v>45702</v>
      </c>
      <c r="E619" s="7">
        <v>1095</v>
      </c>
      <c r="F619" s="8">
        <v>8750</v>
      </c>
      <c r="G619" s="7">
        <v>45688</v>
      </c>
      <c r="H619" s="7">
        <v>45776</v>
      </c>
      <c r="I619" s="6">
        <f t="shared" si="20"/>
        <v>4</v>
      </c>
      <c r="J619" s="8">
        <f t="shared" si="19"/>
        <v>2187.5</v>
      </c>
      <c r="M619" s="9"/>
      <c r="N619" s="9"/>
      <c r="O619" s="9"/>
      <c r="P619" s="9"/>
      <c r="Q619" s="9"/>
    </row>
    <row r="620" spans="1:17" ht="15.75" x14ac:dyDescent="0.25">
      <c r="A620" s="13" t="s">
        <v>385</v>
      </c>
      <c r="B620" s="13" t="s">
        <v>285</v>
      </c>
      <c r="C620" s="6" t="s">
        <v>283</v>
      </c>
      <c r="D620" s="7">
        <v>44651</v>
      </c>
      <c r="E620" s="7">
        <v>44778</v>
      </c>
      <c r="F620" s="8">
        <v>24945.66</v>
      </c>
      <c r="G620" s="7">
        <v>44286</v>
      </c>
      <c r="H620" s="7">
        <v>44650</v>
      </c>
      <c r="I620" s="6">
        <f t="shared" si="20"/>
        <v>13</v>
      </c>
      <c r="J620" s="8">
        <f t="shared" si="19"/>
        <v>1918.896923076923</v>
      </c>
      <c r="M620" s="9"/>
      <c r="N620" s="9"/>
      <c r="O620" s="9"/>
      <c r="P620" s="9"/>
      <c r="Q620" s="9"/>
    </row>
    <row r="621" spans="1:17" ht="15.75" x14ac:dyDescent="0.25">
      <c r="A621" s="13" t="s">
        <v>385</v>
      </c>
      <c r="B621" s="13" t="s">
        <v>285</v>
      </c>
      <c r="C621" s="6" t="s">
        <v>283</v>
      </c>
      <c r="D621" s="7">
        <v>45047</v>
      </c>
      <c r="E621" s="7">
        <v>45099</v>
      </c>
      <c r="F621" s="8">
        <v>5318.21</v>
      </c>
      <c r="G621" s="7">
        <v>44651</v>
      </c>
      <c r="H621" s="7">
        <v>45016</v>
      </c>
      <c r="I621" s="6">
        <f t="shared" si="20"/>
        <v>13</v>
      </c>
      <c r="J621" s="8">
        <f t="shared" si="19"/>
        <v>409.09307692307692</v>
      </c>
      <c r="M621" s="9"/>
      <c r="N621" s="9"/>
      <c r="O621" s="9"/>
      <c r="P621" s="9"/>
      <c r="Q621" s="9"/>
    </row>
    <row r="622" spans="1:17" ht="15.75" x14ac:dyDescent="0.25">
      <c r="A622" s="13" t="s">
        <v>385</v>
      </c>
      <c r="B622" s="13" t="s">
        <v>285</v>
      </c>
      <c r="C622" s="6" t="s">
        <v>283</v>
      </c>
      <c r="D622" s="7">
        <v>45139</v>
      </c>
      <c r="E622" s="7">
        <v>45232</v>
      </c>
      <c r="F622" s="8">
        <v>2083.63</v>
      </c>
      <c r="G622" s="7">
        <v>45017</v>
      </c>
      <c r="H622" s="7">
        <v>45381</v>
      </c>
      <c r="I622" s="6">
        <f t="shared" si="20"/>
        <v>12</v>
      </c>
      <c r="J622" s="8">
        <f t="shared" si="19"/>
        <v>173.63583333333335</v>
      </c>
      <c r="M622" s="9"/>
      <c r="N622" s="9"/>
      <c r="O622" s="9"/>
      <c r="P622" s="9"/>
      <c r="Q622" s="9"/>
    </row>
    <row r="623" spans="1:17" ht="15.75" x14ac:dyDescent="0.25">
      <c r="A623" s="6" t="s">
        <v>385</v>
      </c>
      <c r="B623" s="6" t="s">
        <v>282</v>
      </c>
      <c r="C623" s="6" t="s">
        <v>283</v>
      </c>
      <c r="D623" s="7">
        <v>44184</v>
      </c>
      <c r="E623" s="7">
        <v>44560</v>
      </c>
      <c r="F623" s="8">
        <v>7359.71</v>
      </c>
      <c r="G623" s="7">
        <v>44043</v>
      </c>
      <c r="H623" s="7">
        <v>44134</v>
      </c>
      <c r="I623" s="6">
        <f t="shared" si="20"/>
        <v>4</v>
      </c>
      <c r="J623" s="8">
        <f t="shared" si="19"/>
        <v>1839.9275</v>
      </c>
      <c r="M623" s="9"/>
      <c r="N623" s="9"/>
      <c r="O623" s="9"/>
      <c r="P623" s="9"/>
      <c r="Q623" s="9"/>
    </row>
    <row r="624" spans="1:17" ht="15.75" x14ac:dyDescent="0.25">
      <c r="A624" s="13" t="s">
        <v>385</v>
      </c>
      <c r="B624" s="13" t="s">
        <v>282</v>
      </c>
      <c r="C624" s="6" t="s">
        <v>283</v>
      </c>
      <c r="D624" s="7">
        <v>44323</v>
      </c>
      <c r="E624" s="7">
        <v>44353</v>
      </c>
      <c r="F624" s="8">
        <v>26037.97</v>
      </c>
      <c r="G624" s="7">
        <v>44286</v>
      </c>
      <c r="H624" s="7">
        <v>44650</v>
      </c>
      <c r="I624" s="6">
        <f t="shared" si="20"/>
        <v>13</v>
      </c>
      <c r="J624" s="8">
        <f t="shared" si="19"/>
        <v>2002.9207692307693</v>
      </c>
      <c r="M624" s="9"/>
      <c r="N624" s="9"/>
      <c r="O624" s="9"/>
      <c r="P624" s="9"/>
      <c r="Q624" s="9"/>
    </row>
    <row r="625" spans="1:17" ht="15.75" x14ac:dyDescent="0.25">
      <c r="A625" s="13" t="s">
        <v>385</v>
      </c>
      <c r="B625" s="13" t="s">
        <v>282</v>
      </c>
      <c r="C625" s="6" t="s">
        <v>283</v>
      </c>
      <c r="D625" s="7">
        <v>45017</v>
      </c>
      <c r="E625" s="7">
        <v>45047</v>
      </c>
      <c r="F625" s="8">
        <v>21272.83</v>
      </c>
      <c r="G625" s="7">
        <v>44651</v>
      </c>
      <c r="H625" s="7">
        <v>45016</v>
      </c>
      <c r="I625" s="6">
        <f t="shared" si="20"/>
        <v>13</v>
      </c>
      <c r="J625" s="8">
        <f t="shared" si="19"/>
        <v>1636.3715384615386</v>
      </c>
      <c r="M625" s="9"/>
      <c r="N625" s="9"/>
      <c r="O625" s="9"/>
      <c r="P625" s="9"/>
      <c r="Q625" s="9"/>
    </row>
    <row r="626" spans="1:17" ht="15.75" x14ac:dyDescent="0.25">
      <c r="A626" s="13" t="s">
        <v>385</v>
      </c>
      <c r="B626" s="13" t="s">
        <v>282</v>
      </c>
      <c r="C626" s="6" t="s">
        <v>283</v>
      </c>
      <c r="D626" s="7">
        <v>45108</v>
      </c>
      <c r="E626" s="7">
        <v>45163</v>
      </c>
      <c r="F626" s="8">
        <v>1772.74</v>
      </c>
      <c r="G626" s="7">
        <v>45017</v>
      </c>
      <c r="H626" s="7">
        <v>45381</v>
      </c>
      <c r="I626" s="6">
        <f t="shared" si="20"/>
        <v>12</v>
      </c>
      <c r="J626" s="8">
        <f t="shared" si="19"/>
        <v>147.72833333333332</v>
      </c>
      <c r="M626" s="9"/>
      <c r="N626" s="9"/>
      <c r="O626" s="9"/>
      <c r="P626" s="9"/>
      <c r="Q626" s="9"/>
    </row>
    <row r="627" spans="1:17" ht="15.75" x14ac:dyDescent="0.25">
      <c r="A627" s="6" t="s">
        <v>386</v>
      </c>
      <c r="B627" s="6" t="s">
        <v>296</v>
      </c>
      <c r="C627" s="6" t="s">
        <v>283</v>
      </c>
      <c r="D627" s="7">
        <v>45281</v>
      </c>
      <c r="E627" s="7">
        <v>1095</v>
      </c>
      <c r="F627" s="8">
        <v>25000</v>
      </c>
      <c r="G627" s="7">
        <v>45292</v>
      </c>
      <c r="H627" s="7">
        <v>45656</v>
      </c>
      <c r="I627" s="6">
        <f t="shared" si="20"/>
        <v>12</v>
      </c>
      <c r="J627" s="8">
        <f t="shared" si="19"/>
        <v>2083.3333333333335</v>
      </c>
      <c r="M627" s="9"/>
      <c r="N627" s="9"/>
      <c r="O627" s="9"/>
      <c r="P627" s="9"/>
      <c r="Q627" s="9"/>
    </row>
    <row r="628" spans="1:17" ht="15.75" x14ac:dyDescent="0.25">
      <c r="A628" s="6" t="s">
        <v>387</v>
      </c>
      <c r="B628" s="6" t="s">
        <v>285</v>
      </c>
      <c r="C628" s="6" t="s">
        <v>283</v>
      </c>
      <c r="D628" s="7">
        <v>44574</v>
      </c>
      <c r="E628" s="7">
        <v>44582</v>
      </c>
      <c r="F628" s="8">
        <v>5000</v>
      </c>
      <c r="G628" s="7">
        <v>44561</v>
      </c>
      <c r="H628" s="7">
        <v>44925</v>
      </c>
      <c r="I628" s="6">
        <f t="shared" si="20"/>
        <v>13</v>
      </c>
      <c r="J628" s="8">
        <f t="shared" si="19"/>
        <v>384.61538461538464</v>
      </c>
      <c r="M628" s="9"/>
      <c r="N628" s="9"/>
      <c r="O628" s="9"/>
      <c r="P628" s="9"/>
      <c r="Q628" s="9"/>
    </row>
    <row r="629" spans="1:17" ht="15.75" x14ac:dyDescent="0.25">
      <c r="A629" s="6" t="s">
        <v>388</v>
      </c>
      <c r="B629" s="6" t="s">
        <v>282</v>
      </c>
      <c r="C629" s="6" t="s">
        <v>283</v>
      </c>
      <c r="D629" s="7">
        <v>44911</v>
      </c>
      <c r="E629" s="7">
        <v>44994</v>
      </c>
      <c r="F629" s="8">
        <v>23000</v>
      </c>
      <c r="G629" s="7">
        <v>44895</v>
      </c>
      <c r="H629" s="7">
        <v>45260</v>
      </c>
      <c r="I629" s="6">
        <f t="shared" si="20"/>
        <v>13</v>
      </c>
      <c r="J629" s="8">
        <f t="shared" si="19"/>
        <v>1769.2307692307693</v>
      </c>
      <c r="M629" s="9"/>
      <c r="N629" s="9"/>
      <c r="O629" s="9"/>
      <c r="P629" s="9"/>
      <c r="Q629" s="9"/>
    </row>
    <row r="630" spans="1:17" ht="15.75" x14ac:dyDescent="0.25">
      <c r="A630" s="6" t="s">
        <v>388</v>
      </c>
      <c r="B630" s="6" t="s">
        <v>282</v>
      </c>
      <c r="C630" s="6" t="s">
        <v>283</v>
      </c>
      <c r="D630" s="7">
        <v>45261</v>
      </c>
      <c r="E630" s="7">
        <v>1095</v>
      </c>
      <c r="F630" s="8">
        <v>23000</v>
      </c>
      <c r="G630" s="7">
        <v>45261</v>
      </c>
      <c r="H630" s="7">
        <v>45625</v>
      </c>
      <c r="I630" s="6">
        <f t="shared" si="20"/>
        <v>12</v>
      </c>
      <c r="J630" s="8">
        <f t="shared" si="19"/>
        <v>1916.6666666666667</v>
      </c>
      <c r="M630" s="9"/>
      <c r="N630" s="9"/>
      <c r="O630" s="9"/>
      <c r="P630" s="9"/>
      <c r="Q630" s="9"/>
    </row>
    <row r="631" spans="1:17" ht="15.75" x14ac:dyDescent="0.25">
      <c r="A631" s="6" t="s">
        <v>389</v>
      </c>
      <c r="B631" s="6" t="s">
        <v>285</v>
      </c>
      <c r="C631" s="6" t="s">
        <v>283</v>
      </c>
      <c r="D631" s="7">
        <v>43544</v>
      </c>
      <c r="E631" s="7">
        <v>44560</v>
      </c>
      <c r="F631" s="8">
        <v>5000</v>
      </c>
      <c r="G631" s="7">
        <v>43525</v>
      </c>
      <c r="H631" s="7">
        <v>43889</v>
      </c>
      <c r="I631" s="6">
        <f t="shared" si="20"/>
        <v>12</v>
      </c>
      <c r="J631" s="8">
        <f t="shared" si="19"/>
        <v>416.66666666666669</v>
      </c>
      <c r="M631" s="9"/>
      <c r="N631" s="9"/>
      <c r="O631" s="9"/>
      <c r="P631" s="9"/>
      <c r="Q631" s="9"/>
    </row>
    <row r="632" spans="1:17" ht="15.75" x14ac:dyDescent="0.25">
      <c r="A632" s="6" t="s">
        <v>390</v>
      </c>
      <c r="B632" s="6" t="s">
        <v>282</v>
      </c>
      <c r="C632" s="6" t="s">
        <v>283</v>
      </c>
      <c r="D632" s="7">
        <v>44618</v>
      </c>
      <c r="E632" s="7">
        <v>44653</v>
      </c>
      <c r="F632" s="8">
        <v>25000</v>
      </c>
      <c r="G632" s="7">
        <v>44592</v>
      </c>
      <c r="H632" s="7">
        <v>44956</v>
      </c>
      <c r="I632" s="6">
        <f t="shared" si="20"/>
        <v>13</v>
      </c>
      <c r="J632" s="8">
        <f t="shared" si="19"/>
        <v>1923.0769230769231</v>
      </c>
      <c r="M632" s="9"/>
      <c r="N632" s="9"/>
      <c r="O632" s="9"/>
      <c r="P632" s="9"/>
      <c r="Q632" s="9"/>
    </row>
    <row r="633" spans="1:17" ht="15.75" x14ac:dyDescent="0.25">
      <c r="A633" s="6" t="s">
        <v>391</v>
      </c>
      <c r="B633" s="6" t="s">
        <v>285</v>
      </c>
      <c r="C633" s="6" t="s">
        <v>283</v>
      </c>
      <c r="D633" s="7">
        <v>44957</v>
      </c>
      <c r="E633" s="7">
        <v>45036</v>
      </c>
      <c r="F633" s="8">
        <v>19969.740000000002</v>
      </c>
      <c r="G633" s="7">
        <v>44530</v>
      </c>
      <c r="H633" s="7">
        <v>44711</v>
      </c>
      <c r="I633" s="6">
        <f t="shared" si="20"/>
        <v>7</v>
      </c>
      <c r="J633" s="8">
        <f t="shared" si="19"/>
        <v>2852.82</v>
      </c>
      <c r="M633" s="9"/>
      <c r="N633" s="9"/>
      <c r="O633" s="9"/>
      <c r="P633" s="9"/>
      <c r="Q633" s="9"/>
    </row>
    <row r="634" spans="1:17" ht="15.75" x14ac:dyDescent="0.25">
      <c r="A634" s="6" t="s">
        <v>391</v>
      </c>
      <c r="B634" s="6" t="s">
        <v>285</v>
      </c>
      <c r="C634" s="6" t="s">
        <v>283</v>
      </c>
      <c r="D634" s="7">
        <v>45303</v>
      </c>
      <c r="E634" s="7">
        <v>1095</v>
      </c>
      <c r="F634" s="8">
        <v>21881.7</v>
      </c>
      <c r="G634" s="7">
        <v>44895</v>
      </c>
      <c r="H634" s="7">
        <v>45077</v>
      </c>
      <c r="I634" s="6">
        <f t="shared" si="20"/>
        <v>7</v>
      </c>
      <c r="J634" s="8">
        <f t="shared" si="19"/>
        <v>3125.957142857143</v>
      </c>
      <c r="M634" s="9"/>
      <c r="N634" s="9"/>
      <c r="O634" s="9"/>
      <c r="P634" s="9"/>
      <c r="Q634" s="9"/>
    </row>
    <row r="635" spans="1:17" ht="15.75" x14ac:dyDescent="0.25">
      <c r="A635" s="6" t="s">
        <v>391</v>
      </c>
      <c r="B635" s="6" t="s">
        <v>285</v>
      </c>
      <c r="C635" s="6" t="s">
        <v>283</v>
      </c>
      <c r="D635" s="7">
        <v>45657</v>
      </c>
      <c r="E635" s="7">
        <v>1095</v>
      </c>
      <c r="F635" s="8">
        <v>30434.93</v>
      </c>
      <c r="G635" s="7">
        <v>45261</v>
      </c>
      <c r="H635" s="7">
        <v>45442</v>
      </c>
      <c r="I635" s="6">
        <f t="shared" si="20"/>
        <v>6</v>
      </c>
      <c r="J635" s="8">
        <f t="shared" si="19"/>
        <v>5072.4883333333337</v>
      </c>
      <c r="M635" s="9"/>
      <c r="N635" s="9"/>
      <c r="O635" s="9"/>
      <c r="P635" s="9"/>
      <c r="Q635" s="9"/>
    </row>
    <row r="636" spans="1:17" ht="15.75" x14ac:dyDescent="0.25">
      <c r="A636" s="6" t="s">
        <v>391</v>
      </c>
      <c r="B636" s="6" t="s">
        <v>285</v>
      </c>
      <c r="C636" s="6" t="s">
        <v>283</v>
      </c>
      <c r="D636" s="7">
        <v>46203</v>
      </c>
      <c r="E636" s="7">
        <v>1095</v>
      </c>
      <c r="F636" s="8">
        <v>30434.93</v>
      </c>
      <c r="G636" s="7">
        <v>45626</v>
      </c>
      <c r="H636" s="7">
        <v>45807</v>
      </c>
      <c r="I636" s="6">
        <f t="shared" si="20"/>
        <v>7</v>
      </c>
      <c r="J636" s="8">
        <f t="shared" si="19"/>
        <v>4347.8471428571429</v>
      </c>
      <c r="M636" s="9"/>
      <c r="N636" s="9"/>
      <c r="O636" s="9"/>
      <c r="P636" s="9"/>
      <c r="Q636" s="9"/>
    </row>
    <row r="637" spans="1:17" ht="15.75" x14ac:dyDescent="0.25">
      <c r="A637" s="6" t="s">
        <v>391</v>
      </c>
      <c r="B637" s="6" t="s">
        <v>296</v>
      </c>
      <c r="C637" s="6" t="s">
        <v>283</v>
      </c>
      <c r="D637" s="7">
        <v>45269</v>
      </c>
      <c r="E637" s="7">
        <v>1095</v>
      </c>
      <c r="F637" s="8">
        <v>38121.58</v>
      </c>
      <c r="G637" s="7">
        <v>44895</v>
      </c>
      <c r="H637" s="7">
        <v>45077</v>
      </c>
      <c r="I637" s="6">
        <f t="shared" si="20"/>
        <v>7</v>
      </c>
      <c r="J637" s="8">
        <f t="shared" si="19"/>
        <v>5445.9400000000005</v>
      </c>
      <c r="M637" s="9"/>
      <c r="N637" s="9"/>
      <c r="O637" s="9"/>
      <c r="P637" s="9"/>
      <c r="Q637" s="9"/>
    </row>
    <row r="638" spans="1:17" ht="15.75" x14ac:dyDescent="0.25">
      <c r="A638" s="6" t="s">
        <v>391</v>
      </c>
      <c r="B638" s="6" t="s">
        <v>296</v>
      </c>
      <c r="C638" s="6" t="s">
        <v>283</v>
      </c>
      <c r="D638" s="7">
        <v>45473</v>
      </c>
      <c r="E638" s="7">
        <v>1095</v>
      </c>
      <c r="F638" s="8">
        <v>30434.93</v>
      </c>
      <c r="G638" s="7">
        <v>45261</v>
      </c>
      <c r="H638" s="7">
        <v>45442</v>
      </c>
      <c r="I638" s="6">
        <f t="shared" si="20"/>
        <v>6</v>
      </c>
      <c r="J638" s="8">
        <f t="shared" si="19"/>
        <v>5072.4883333333337</v>
      </c>
      <c r="M638" s="9"/>
      <c r="N638" s="9"/>
      <c r="O638" s="9"/>
      <c r="P638" s="9"/>
      <c r="Q638" s="9"/>
    </row>
    <row r="639" spans="1:17" ht="15.75" x14ac:dyDescent="0.25">
      <c r="A639" s="6" t="s">
        <v>391</v>
      </c>
      <c r="B639" s="6" t="s">
        <v>296</v>
      </c>
      <c r="C639" s="6" t="s">
        <v>283</v>
      </c>
      <c r="D639" s="7">
        <v>46022</v>
      </c>
      <c r="E639" s="7">
        <v>1095</v>
      </c>
      <c r="F639" s="8">
        <v>30434.93</v>
      </c>
      <c r="G639" s="7">
        <v>45626</v>
      </c>
      <c r="H639" s="7">
        <v>45807</v>
      </c>
      <c r="I639" s="6">
        <f t="shared" si="20"/>
        <v>7</v>
      </c>
      <c r="J639" s="8">
        <f t="shared" si="19"/>
        <v>4347.8471428571429</v>
      </c>
      <c r="M639" s="9"/>
      <c r="N639" s="9"/>
      <c r="O639" s="9"/>
      <c r="P639" s="9"/>
      <c r="Q639" s="9"/>
    </row>
    <row r="640" spans="1:17" ht="15.75" x14ac:dyDescent="0.25">
      <c r="A640" s="6" t="s">
        <v>391</v>
      </c>
      <c r="B640" s="6" t="s">
        <v>282</v>
      </c>
      <c r="C640" s="6" t="s">
        <v>283</v>
      </c>
      <c r="D640" s="7">
        <v>44942</v>
      </c>
      <c r="E640" s="7">
        <v>45003</v>
      </c>
      <c r="F640" s="8">
        <v>6867</v>
      </c>
      <c r="G640" s="7">
        <v>44530</v>
      </c>
      <c r="H640" s="7">
        <v>44711</v>
      </c>
      <c r="I640" s="6">
        <f t="shared" si="20"/>
        <v>7</v>
      </c>
      <c r="J640" s="8">
        <f t="shared" si="19"/>
        <v>981</v>
      </c>
      <c r="M640" s="9"/>
      <c r="N640" s="9"/>
      <c r="O640" s="9"/>
      <c r="P640" s="9"/>
      <c r="Q640" s="9"/>
    </row>
    <row r="641" spans="1:17" ht="15.75" x14ac:dyDescent="0.25">
      <c r="A641" s="6" t="s">
        <v>391</v>
      </c>
      <c r="B641" s="6" t="s">
        <v>282</v>
      </c>
      <c r="C641" s="6" t="s">
        <v>283</v>
      </c>
      <c r="D641" s="7">
        <v>45077</v>
      </c>
      <c r="E641" s="7">
        <v>45242</v>
      </c>
      <c r="F641" s="8">
        <v>22174.15</v>
      </c>
      <c r="G641" s="7">
        <v>44895</v>
      </c>
      <c r="H641" s="7">
        <v>45077</v>
      </c>
      <c r="I641" s="6">
        <f t="shared" si="20"/>
        <v>7</v>
      </c>
      <c r="J641" s="8">
        <f t="shared" si="19"/>
        <v>3167.7357142857145</v>
      </c>
      <c r="M641" s="9"/>
      <c r="N641" s="9"/>
      <c r="O641" s="9"/>
      <c r="P641" s="9"/>
      <c r="Q641" s="9"/>
    </row>
    <row r="642" spans="1:17" ht="15.75" x14ac:dyDescent="0.25">
      <c r="A642" s="6" t="s">
        <v>391</v>
      </c>
      <c r="B642" s="6" t="s">
        <v>282</v>
      </c>
      <c r="C642" s="6" t="s">
        <v>283</v>
      </c>
      <c r="D642" s="7">
        <v>45312</v>
      </c>
      <c r="E642" s="7">
        <v>1095</v>
      </c>
      <c r="F642" s="8">
        <v>30434.93</v>
      </c>
      <c r="G642" s="7">
        <v>45261</v>
      </c>
      <c r="H642" s="7">
        <v>45442</v>
      </c>
      <c r="I642" s="6">
        <f t="shared" si="20"/>
        <v>6</v>
      </c>
      <c r="J642" s="8">
        <f t="shared" si="19"/>
        <v>5072.4883333333337</v>
      </c>
      <c r="M642" s="9"/>
      <c r="N642" s="9"/>
      <c r="O642" s="9"/>
      <c r="P642" s="9"/>
      <c r="Q642" s="9"/>
    </row>
    <row r="643" spans="1:17" ht="15.75" x14ac:dyDescent="0.25">
      <c r="A643" s="6" t="s">
        <v>391</v>
      </c>
      <c r="B643" s="6" t="s">
        <v>282</v>
      </c>
      <c r="C643" s="6" t="s">
        <v>283</v>
      </c>
      <c r="D643" s="7">
        <v>45838</v>
      </c>
      <c r="E643" s="7">
        <v>1095</v>
      </c>
      <c r="F643" s="8">
        <v>30434.93</v>
      </c>
      <c r="G643" s="7">
        <v>45626</v>
      </c>
      <c r="H643" s="7">
        <v>45807</v>
      </c>
      <c r="I643" s="6">
        <f t="shared" si="20"/>
        <v>7</v>
      </c>
      <c r="J643" s="8">
        <f t="shared" ref="J643:J706" si="21">F643/I643</f>
        <v>4347.8471428571429</v>
      </c>
      <c r="M643" s="9"/>
      <c r="N643" s="9"/>
      <c r="O643" s="9"/>
      <c r="P643" s="9"/>
      <c r="Q643" s="9"/>
    </row>
    <row r="644" spans="1:17" ht="15.75" x14ac:dyDescent="0.25">
      <c r="A644" s="6" t="s">
        <v>392</v>
      </c>
      <c r="B644" s="6" t="s">
        <v>285</v>
      </c>
      <c r="C644" s="6" t="s">
        <v>283</v>
      </c>
      <c r="D644" s="7">
        <v>44651</v>
      </c>
      <c r="E644" s="7">
        <v>44673</v>
      </c>
      <c r="F644" s="8">
        <v>14453.12</v>
      </c>
      <c r="G644" s="7">
        <v>44592</v>
      </c>
      <c r="H644" s="7">
        <v>44956</v>
      </c>
      <c r="I644" s="6">
        <f t="shared" si="20"/>
        <v>13</v>
      </c>
      <c r="J644" s="8">
        <f t="shared" si="21"/>
        <v>1111.7784615384617</v>
      </c>
      <c r="M644" s="9"/>
      <c r="N644" s="9"/>
      <c r="O644" s="9"/>
      <c r="P644" s="9"/>
      <c r="Q644" s="9"/>
    </row>
    <row r="645" spans="1:17" ht="15.75" x14ac:dyDescent="0.25">
      <c r="A645" s="6" t="s">
        <v>392</v>
      </c>
      <c r="B645" s="6" t="s">
        <v>285</v>
      </c>
      <c r="C645" s="6" t="s">
        <v>283</v>
      </c>
      <c r="D645" s="7">
        <v>44986</v>
      </c>
      <c r="E645" s="7">
        <v>45022</v>
      </c>
      <c r="F645" s="8">
        <v>9465.6</v>
      </c>
      <c r="G645" s="7">
        <v>44957</v>
      </c>
      <c r="H645" s="7">
        <v>45046</v>
      </c>
      <c r="I645" s="6">
        <f t="shared" si="20"/>
        <v>4</v>
      </c>
      <c r="J645" s="8">
        <f t="shared" si="21"/>
        <v>2366.4</v>
      </c>
      <c r="M645" s="9"/>
      <c r="N645" s="9"/>
      <c r="O645" s="9"/>
      <c r="P645" s="9"/>
      <c r="Q645" s="9"/>
    </row>
    <row r="646" spans="1:17" ht="15.75" x14ac:dyDescent="0.25">
      <c r="A646" s="6" t="s">
        <v>392</v>
      </c>
      <c r="B646" s="6" t="s">
        <v>285</v>
      </c>
      <c r="C646" s="6" t="s">
        <v>283</v>
      </c>
      <c r="D646" s="7">
        <v>45047</v>
      </c>
      <c r="E646" s="7">
        <v>45078</v>
      </c>
      <c r="F646" s="8">
        <v>9352.5</v>
      </c>
      <c r="G646" s="7">
        <v>45047</v>
      </c>
      <c r="H646" s="7">
        <v>45138</v>
      </c>
      <c r="I646" s="6">
        <f t="shared" si="20"/>
        <v>3</v>
      </c>
      <c r="J646" s="8">
        <f t="shared" si="21"/>
        <v>3117.5</v>
      </c>
      <c r="M646" s="9"/>
      <c r="N646" s="9"/>
      <c r="O646" s="9"/>
      <c r="P646" s="9"/>
      <c r="Q646" s="9"/>
    </row>
    <row r="647" spans="1:17" ht="15.75" x14ac:dyDescent="0.25">
      <c r="A647" s="6" t="s">
        <v>392</v>
      </c>
      <c r="B647" s="6" t="s">
        <v>285</v>
      </c>
      <c r="C647" s="6" t="s">
        <v>283</v>
      </c>
      <c r="D647" s="7">
        <v>45139</v>
      </c>
      <c r="E647" s="7">
        <v>45246</v>
      </c>
      <c r="F647" s="8">
        <v>10358.58</v>
      </c>
      <c r="G647" s="7">
        <v>45139</v>
      </c>
      <c r="H647" s="7">
        <v>45230</v>
      </c>
      <c r="I647" s="6">
        <f t="shared" si="20"/>
        <v>3</v>
      </c>
      <c r="J647" s="8">
        <f t="shared" si="21"/>
        <v>3452.86</v>
      </c>
      <c r="M647" s="9"/>
      <c r="N647" s="9"/>
      <c r="O647" s="9"/>
      <c r="P647" s="9"/>
      <c r="Q647" s="9"/>
    </row>
    <row r="648" spans="1:17" ht="15.75" x14ac:dyDescent="0.25">
      <c r="A648" s="6" t="s">
        <v>392</v>
      </c>
      <c r="B648" s="6" t="s">
        <v>285</v>
      </c>
      <c r="C648" s="6" t="s">
        <v>283</v>
      </c>
      <c r="D648" s="7">
        <v>45231</v>
      </c>
      <c r="E648" s="7">
        <v>45267</v>
      </c>
      <c r="F648" s="8">
        <v>10192.049999999999</v>
      </c>
      <c r="G648" s="7">
        <v>45231</v>
      </c>
      <c r="H648" s="7">
        <v>45322</v>
      </c>
      <c r="I648" s="6">
        <f t="shared" si="20"/>
        <v>3</v>
      </c>
      <c r="J648" s="8">
        <f t="shared" si="21"/>
        <v>3397.35</v>
      </c>
      <c r="M648" s="9"/>
      <c r="N648" s="9"/>
      <c r="O648" s="9"/>
      <c r="P648" s="9"/>
      <c r="Q648" s="9"/>
    </row>
    <row r="649" spans="1:17" ht="15.75" x14ac:dyDescent="0.25">
      <c r="A649" s="6" t="s">
        <v>392</v>
      </c>
      <c r="B649" s="6" t="s">
        <v>285</v>
      </c>
      <c r="C649" s="6" t="s">
        <v>283</v>
      </c>
      <c r="D649" s="7">
        <v>45350</v>
      </c>
      <c r="E649" s="7">
        <v>1095</v>
      </c>
      <c r="F649" s="8">
        <v>7753.89</v>
      </c>
      <c r="G649" s="7">
        <v>45323</v>
      </c>
      <c r="H649" s="7">
        <v>45411</v>
      </c>
      <c r="I649" s="6">
        <f t="shared" si="20"/>
        <v>3</v>
      </c>
      <c r="J649" s="8">
        <f t="shared" si="21"/>
        <v>2584.63</v>
      </c>
      <c r="M649" s="9"/>
      <c r="N649" s="9"/>
      <c r="O649" s="9"/>
      <c r="P649" s="9"/>
      <c r="Q649" s="9"/>
    </row>
    <row r="650" spans="1:17" ht="15.75" x14ac:dyDescent="0.25">
      <c r="A650" s="6" t="s">
        <v>392</v>
      </c>
      <c r="B650" s="6" t="s">
        <v>285</v>
      </c>
      <c r="C650" s="6" t="s">
        <v>283</v>
      </c>
      <c r="D650" s="7">
        <v>45412</v>
      </c>
      <c r="E650" s="7">
        <v>1095</v>
      </c>
      <c r="F650" s="8">
        <v>7753.89</v>
      </c>
      <c r="G650" s="7">
        <v>45412</v>
      </c>
      <c r="H650" s="7">
        <v>45503</v>
      </c>
      <c r="I650" s="6">
        <f t="shared" si="20"/>
        <v>4</v>
      </c>
      <c r="J650" s="8">
        <f t="shared" si="21"/>
        <v>1938.4725000000001</v>
      </c>
      <c r="M650" s="9"/>
      <c r="N650" s="9"/>
      <c r="O650" s="9"/>
      <c r="P650" s="9"/>
      <c r="Q650" s="9"/>
    </row>
    <row r="651" spans="1:17" ht="15.75" x14ac:dyDescent="0.25">
      <c r="A651" s="6" t="s">
        <v>392</v>
      </c>
      <c r="B651" s="6" t="s">
        <v>285</v>
      </c>
      <c r="C651" s="6" t="s">
        <v>283</v>
      </c>
      <c r="D651" s="7">
        <v>45504</v>
      </c>
      <c r="E651" s="7">
        <v>1095</v>
      </c>
      <c r="F651" s="8">
        <v>7753.89</v>
      </c>
      <c r="G651" s="7">
        <v>45504</v>
      </c>
      <c r="H651" s="7">
        <v>45595</v>
      </c>
      <c r="I651" s="6">
        <f t="shared" si="20"/>
        <v>4</v>
      </c>
      <c r="J651" s="8">
        <f t="shared" si="21"/>
        <v>1938.4725000000001</v>
      </c>
      <c r="M651" s="9"/>
      <c r="N651" s="9"/>
      <c r="O651" s="9"/>
      <c r="P651" s="9"/>
      <c r="Q651" s="9"/>
    </row>
    <row r="652" spans="1:17" ht="15.75" x14ac:dyDescent="0.25">
      <c r="A652" s="6" t="s">
        <v>392</v>
      </c>
      <c r="B652" s="6" t="s">
        <v>285</v>
      </c>
      <c r="C652" s="6" t="s">
        <v>283</v>
      </c>
      <c r="D652" s="7">
        <v>45596</v>
      </c>
      <c r="E652" s="7">
        <v>1095</v>
      </c>
      <c r="F652" s="8">
        <v>7753.89</v>
      </c>
      <c r="G652" s="7">
        <v>45596</v>
      </c>
      <c r="H652" s="7">
        <v>45687</v>
      </c>
      <c r="I652" s="6">
        <f t="shared" si="20"/>
        <v>4</v>
      </c>
      <c r="J652" s="8">
        <f t="shared" si="21"/>
        <v>1938.4725000000001</v>
      </c>
      <c r="M652" s="9"/>
      <c r="N652" s="9"/>
      <c r="O652" s="9"/>
      <c r="P652" s="9"/>
      <c r="Q652" s="9"/>
    </row>
    <row r="653" spans="1:17" ht="15.75" x14ac:dyDescent="0.25">
      <c r="A653" s="6" t="s">
        <v>393</v>
      </c>
      <c r="B653" s="6" t="s">
        <v>292</v>
      </c>
      <c r="C653" s="6" t="s">
        <v>283</v>
      </c>
      <c r="D653" s="7">
        <v>44012</v>
      </c>
      <c r="E653" s="7">
        <v>44195</v>
      </c>
      <c r="F653" s="8">
        <v>3750</v>
      </c>
      <c r="G653" s="7">
        <v>44012</v>
      </c>
      <c r="H653" s="7">
        <v>44195</v>
      </c>
      <c r="I653" s="6">
        <f t="shared" si="20"/>
        <v>7</v>
      </c>
      <c r="J653" s="8">
        <f t="shared" si="21"/>
        <v>535.71428571428567</v>
      </c>
      <c r="M653" s="9"/>
      <c r="N653" s="9"/>
      <c r="O653" s="9"/>
      <c r="P653" s="9"/>
      <c r="Q653" s="9"/>
    </row>
    <row r="654" spans="1:17" ht="15.75" x14ac:dyDescent="0.25">
      <c r="A654" s="6" t="s">
        <v>393</v>
      </c>
      <c r="B654" s="6" t="s">
        <v>292</v>
      </c>
      <c r="C654" s="6" t="s">
        <v>283</v>
      </c>
      <c r="D654" s="7">
        <v>44074</v>
      </c>
      <c r="E654" s="7">
        <v>44195</v>
      </c>
      <c r="F654" s="8">
        <v>3750</v>
      </c>
      <c r="G654" s="7">
        <v>44012</v>
      </c>
      <c r="H654" s="7">
        <v>44195</v>
      </c>
      <c r="I654" s="6">
        <f t="shared" si="20"/>
        <v>7</v>
      </c>
      <c r="J654" s="8">
        <f t="shared" si="21"/>
        <v>535.71428571428567</v>
      </c>
      <c r="M654" s="9"/>
      <c r="N654" s="9"/>
      <c r="O654" s="9"/>
      <c r="P654" s="9"/>
      <c r="Q654" s="9"/>
    </row>
    <row r="655" spans="1:17" ht="15.75" x14ac:dyDescent="0.25">
      <c r="A655" s="6" t="s">
        <v>393</v>
      </c>
      <c r="B655" s="6" t="s">
        <v>292</v>
      </c>
      <c r="C655" s="6" t="s">
        <v>283</v>
      </c>
      <c r="D655" s="7">
        <v>44104</v>
      </c>
      <c r="E655" s="7">
        <v>44195</v>
      </c>
      <c r="F655" s="8">
        <v>7500</v>
      </c>
      <c r="G655" s="7">
        <v>44012</v>
      </c>
      <c r="H655" s="7">
        <v>44195</v>
      </c>
      <c r="I655" s="6">
        <f t="shared" si="20"/>
        <v>7</v>
      </c>
      <c r="J655" s="8">
        <f t="shared" si="21"/>
        <v>1071.4285714285713</v>
      </c>
      <c r="M655" s="9"/>
      <c r="N655" s="9"/>
      <c r="O655" s="9"/>
      <c r="P655" s="9"/>
      <c r="Q655" s="9"/>
    </row>
    <row r="656" spans="1:17" ht="15.75" x14ac:dyDescent="0.25">
      <c r="A656" s="6" t="s">
        <v>393</v>
      </c>
      <c r="B656" s="6" t="s">
        <v>292</v>
      </c>
      <c r="C656" s="6" t="s">
        <v>283</v>
      </c>
      <c r="D656" s="7">
        <v>44196</v>
      </c>
      <c r="E656" s="7">
        <v>44254</v>
      </c>
      <c r="F656" s="8">
        <v>7500</v>
      </c>
      <c r="G656" s="7">
        <v>44196</v>
      </c>
      <c r="H656" s="7">
        <v>44285</v>
      </c>
      <c r="I656" s="6">
        <f t="shared" si="20"/>
        <v>4</v>
      </c>
      <c r="J656" s="8">
        <f t="shared" si="21"/>
        <v>1875</v>
      </c>
      <c r="M656" s="9"/>
      <c r="N656" s="9"/>
      <c r="O656" s="9"/>
      <c r="P656" s="9"/>
      <c r="Q656" s="9"/>
    </row>
    <row r="657" spans="1:17" ht="15.75" x14ac:dyDescent="0.25">
      <c r="A657" s="6" t="s">
        <v>393</v>
      </c>
      <c r="B657" s="6" t="s">
        <v>292</v>
      </c>
      <c r="C657" s="6" t="s">
        <v>283</v>
      </c>
      <c r="D657" s="7">
        <v>44286</v>
      </c>
      <c r="E657" s="7">
        <v>44560</v>
      </c>
      <c r="F657" s="8">
        <v>7500</v>
      </c>
      <c r="G657" s="7">
        <v>44286</v>
      </c>
      <c r="H657" s="7">
        <v>44376</v>
      </c>
      <c r="I657" s="6">
        <f t="shared" si="20"/>
        <v>4</v>
      </c>
      <c r="J657" s="8">
        <f t="shared" si="21"/>
        <v>1875</v>
      </c>
      <c r="M657" s="9"/>
      <c r="N657" s="9"/>
      <c r="O657" s="9"/>
      <c r="P657" s="9"/>
      <c r="Q657" s="9"/>
    </row>
    <row r="658" spans="1:17" ht="15.75" x14ac:dyDescent="0.25">
      <c r="A658" s="6" t="s">
        <v>394</v>
      </c>
      <c r="B658" s="6" t="s">
        <v>285</v>
      </c>
      <c r="C658" s="6" t="s">
        <v>283</v>
      </c>
      <c r="D658" s="7">
        <v>45344</v>
      </c>
      <c r="E658" s="7">
        <v>1095</v>
      </c>
      <c r="F658" s="8">
        <v>3000</v>
      </c>
      <c r="G658" s="7">
        <v>45298</v>
      </c>
      <c r="H658" s="7">
        <v>45656</v>
      </c>
      <c r="I658" s="6">
        <f>IF((YEAR(H658)-YEAR(G658))=1, ((MONTH(H658)-MONTH(G658))+1)+12, (IF((YEAR(H658)-YEAR(G658))=2, ((MONTH(H658)-MONTH(G658))+1)+24, (MONTH(H658)-MONTH(G658))+1)))</f>
        <v>12</v>
      </c>
      <c r="J658" s="8">
        <f t="shared" si="21"/>
        <v>250</v>
      </c>
      <c r="M658" s="9"/>
      <c r="N658" s="9"/>
      <c r="O658" s="9"/>
      <c r="P658" s="9"/>
      <c r="Q658" s="9"/>
    </row>
    <row r="659" spans="1:17" ht="15.75" x14ac:dyDescent="0.25">
      <c r="A659" s="6" t="s">
        <v>395</v>
      </c>
      <c r="B659" s="6" t="s">
        <v>288</v>
      </c>
      <c r="C659" s="6" t="s">
        <v>283</v>
      </c>
      <c r="D659" s="7">
        <v>43647</v>
      </c>
      <c r="E659" s="7">
        <v>44925</v>
      </c>
      <c r="F659" s="8">
        <v>39900</v>
      </c>
      <c r="G659" s="7">
        <v>43678</v>
      </c>
      <c r="H659" s="7">
        <v>43861</v>
      </c>
      <c r="I659" s="6">
        <f t="shared" ref="I659:I722" si="22">IF((YEAR(H659)-YEAR(G659))=1, ((MONTH(H659)-MONTH(G659))+1)+12, (IF((YEAR(H659)-YEAR(G659))=2, ((MONTH(H659)-MONTH(G659))+1)+24, (IF((YEAR(H659)-YEAR(G659))=3, ((MONTH(H659)-MONTH(G659))+1)+36, (MONTH(H659)-MONTH(G659))+1)))))</f>
        <v>6</v>
      </c>
      <c r="J659" s="8">
        <f t="shared" si="21"/>
        <v>6650</v>
      </c>
      <c r="M659" s="9"/>
      <c r="N659" s="9"/>
      <c r="O659" s="9"/>
      <c r="P659" s="9"/>
      <c r="Q659" s="9"/>
    </row>
    <row r="660" spans="1:17" ht="15.75" x14ac:dyDescent="0.25">
      <c r="A660" s="6" t="s">
        <v>395</v>
      </c>
      <c r="B660" s="6" t="s">
        <v>288</v>
      </c>
      <c r="C660" s="6" t="s">
        <v>283</v>
      </c>
      <c r="D660" s="7">
        <v>43831</v>
      </c>
      <c r="E660" s="7">
        <v>44925</v>
      </c>
      <c r="F660" s="8">
        <v>39900</v>
      </c>
      <c r="G660" s="7">
        <v>43862</v>
      </c>
      <c r="H660" s="7">
        <v>44042</v>
      </c>
      <c r="I660" s="6">
        <f t="shared" si="22"/>
        <v>6</v>
      </c>
      <c r="J660" s="8">
        <f t="shared" si="21"/>
        <v>6650</v>
      </c>
      <c r="M660" s="9"/>
      <c r="N660" s="9"/>
      <c r="O660" s="9"/>
      <c r="P660" s="9"/>
      <c r="Q660" s="9"/>
    </row>
    <row r="661" spans="1:17" ht="15.75" x14ac:dyDescent="0.25">
      <c r="A661" s="6" t="s">
        <v>396</v>
      </c>
      <c r="B661" s="6" t="s">
        <v>296</v>
      </c>
      <c r="C661" s="6" t="s">
        <v>283</v>
      </c>
      <c r="D661" s="7">
        <v>44540</v>
      </c>
      <c r="E661" s="7">
        <v>44582</v>
      </c>
      <c r="F661" s="8">
        <v>39000</v>
      </c>
      <c r="G661" s="7">
        <v>44530</v>
      </c>
      <c r="H661" s="7">
        <v>44894</v>
      </c>
      <c r="I661" s="6">
        <f t="shared" si="22"/>
        <v>13</v>
      </c>
      <c r="J661" s="8">
        <f t="shared" si="21"/>
        <v>3000</v>
      </c>
      <c r="M661" s="9"/>
      <c r="N661" s="9"/>
      <c r="O661" s="9"/>
      <c r="P661" s="9"/>
      <c r="Q661" s="9"/>
    </row>
    <row r="662" spans="1:17" ht="15.75" x14ac:dyDescent="0.25">
      <c r="A662" s="6" t="s">
        <v>397</v>
      </c>
      <c r="B662" s="6" t="s">
        <v>296</v>
      </c>
      <c r="C662" s="6" t="s">
        <v>283</v>
      </c>
      <c r="D662" s="7">
        <v>43831</v>
      </c>
      <c r="E662" s="7">
        <v>44195</v>
      </c>
      <c r="F662" s="8">
        <v>67051</v>
      </c>
      <c r="G662" s="7">
        <v>43831</v>
      </c>
      <c r="H662" s="7">
        <v>43920</v>
      </c>
      <c r="I662" s="6">
        <f t="shared" si="22"/>
        <v>3</v>
      </c>
      <c r="J662" s="8">
        <f t="shared" si="21"/>
        <v>22350.333333333332</v>
      </c>
      <c r="M662" s="9"/>
      <c r="N662" s="9"/>
      <c r="O662" s="9"/>
      <c r="P662" s="9"/>
      <c r="Q662" s="9"/>
    </row>
    <row r="663" spans="1:17" ht="15.75" x14ac:dyDescent="0.25">
      <c r="A663" s="6" t="s">
        <v>397</v>
      </c>
      <c r="B663" s="6" t="s">
        <v>296</v>
      </c>
      <c r="C663" s="6" t="s">
        <v>283</v>
      </c>
      <c r="D663" s="7">
        <v>43897</v>
      </c>
      <c r="E663" s="7">
        <v>44195</v>
      </c>
      <c r="F663" s="8">
        <v>16250</v>
      </c>
      <c r="G663" s="7">
        <v>43831</v>
      </c>
      <c r="H663" s="7">
        <v>43920</v>
      </c>
      <c r="I663" s="6">
        <f t="shared" si="22"/>
        <v>3</v>
      </c>
      <c r="J663" s="8">
        <f t="shared" si="21"/>
        <v>5416.666666666667</v>
      </c>
      <c r="M663" s="9"/>
      <c r="N663" s="9"/>
      <c r="O663" s="9"/>
      <c r="P663" s="9"/>
      <c r="Q663" s="9"/>
    </row>
    <row r="664" spans="1:17" ht="15.75" x14ac:dyDescent="0.25">
      <c r="A664" s="6" t="s">
        <v>397</v>
      </c>
      <c r="B664" s="6" t="s">
        <v>296</v>
      </c>
      <c r="C664" s="6" t="s">
        <v>283</v>
      </c>
      <c r="D664" s="7">
        <v>43920</v>
      </c>
      <c r="E664" s="7">
        <v>44195</v>
      </c>
      <c r="F664" s="8">
        <v>83301</v>
      </c>
      <c r="G664" s="7">
        <v>43921</v>
      </c>
      <c r="H664" s="7">
        <v>44011</v>
      </c>
      <c r="I664" s="6">
        <f t="shared" si="22"/>
        <v>4</v>
      </c>
      <c r="J664" s="8">
        <f t="shared" si="21"/>
        <v>20825.25</v>
      </c>
      <c r="M664" s="9"/>
      <c r="N664" s="9"/>
      <c r="O664" s="9"/>
      <c r="P664" s="9"/>
      <c r="Q664" s="9"/>
    </row>
    <row r="665" spans="1:17" ht="15.75" x14ac:dyDescent="0.25">
      <c r="A665" s="6" t="s">
        <v>397</v>
      </c>
      <c r="B665" s="6" t="s">
        <v>296</v>
      </c>
      <c r="C665" s="6" t="s">
        <v>283</v>
      </c>
      <c r="D665" s="7">
        <v>44012</v>
      </c>
      <c r="E665" s="7">
        <v>44195</v>
      </c>
      <c r="F665" s="8">
        <v>83301</v>
      </c>
      <c r="G665" s="7">
        <v>44012</v>
      </c>
      <c r="H665" s="7">
        <v>44103</v>
      </c>
      <c r="I665" s="6">
        <f t="shared" si="22"/>
        <v>4</v>
      </c>
      <c r="J665" s="8">
        <f t="shared" si="21"/>
        <v>20825.25</v>
      </c>
      <c r="M665" s="9"/>
      <c r="N665" s="9"/>
      <c r="O665" s="9"/>
      <c r="P665" s="9"/>
      <c r="Q665" s="9"/>
    </row>
    <row r="666" spans="1:17" ht="15.75" x14ac:dyDescent="0.25">
      <c r="A666" s="6" t="s">
        <v>397</v>
      </c>
      <c r="B666" s="6" t="s">
        <v>296</v>
      </c>
      <c r="C666" s="6" t="s">
        <v>283</v>
      </c>
      <c r="D666" s="7">
        <v>44104</v>
      </c>
      <c r="E666" s="7">
        <v>44195</v>
      </c>
      <c r="F666" s="8">
        <v>83301</v>
      </c>
      <c r="G666" s="7">
        <v>44104</v>
      </c>
      <c r="H666" s="7">
        <v>44195</v>
      </c>
      <c r="I666" s="6">
        <f t="shared" si="22"/>
        <v>4</v>
      </c>
      <c r="J666" s="8">
        <f t="shared" si="21"/>
        <v>20825.25</v>
      </c>
      <c r="M666" s="9"/>
      <c r="N666" s="9"/>
      <c r="O666" s="9"/>
      <c r="P666" s="9"/>
      <c r="Q666" s="9"/>
    </row>
    <row r="667" spans="1:17" ht="15.75" x14ac:dyDescent="0.25">
      <c r="A667" s="6" t="s">
        <v>397</v>
      </c>
      <c r="B667" s="6" t="s">
        <v>296</v>
      </c>
      <c r="C667" s="6" t="s">
        <v>283</v>
      </c>
      <c r="D667" s="7">
        <v>44196</v>
      </c>
      <c r="E667" s="7">
        <v>44203</v>
      </c>
      <c r="F667" s="8">
        <v>83301</v>
      </c>
      <c r="G667" s="7">
        <v>44196</v>
      </c>
      <c r="H667" s="7">
        <v>44285</v>
      </c>
      <c r="I667" s="6">
        <f t="shared" si="22"/>
        <v>4</v>
      </c>
      <c r="J667" s="8">
        <f t="shared" si="21"/>
        <v>20825.25</v>
      </c>
      <c r="M667" s="9"/>
      <c r="N667" s="9"/>
      <c r="O667" s="9"/>
      <c r="P667" s="9"/>
      <c r="Q667" s="9"/>
    </row>
    <row r="668" spans="1:17" ht="15.75" x14ac:dyDescent="0.25">
      <c r="A668" s="6" t="s">
        <v>397</v>
      </c>
      <c r="B668" s="6" t="s">
        <v>296</v>
      </c>
      <c r="C668" s="6" t="s">
        <v>283</v>
      </c>
      <c r="D668" s="7">
        <v>44286</v>
      </c>
      <c r="E668" s="7">
        <v>44925</v>
      </c>
      <c r="F668" s="8">
        <v>83301</v>
      </c>
      <c r="G668" s="7">
        <v>44286</v>
      </c>
      <c r="H668" s="7">
        <v>44376</v>
      </c>
      <c r="I668" s="6">
        <f t="shared" si="22"/>
        <v>4</v>
      </c>
      <c r="J668" s="8">
        <f t="shared" si="21"/>
        <v>20825.25</v>
      </c>
      <c r="M668" s="9"/>
      <c r="N668" s="9"/>
      <c r="O668" s="9"/>
      <c r="P668" s="9"/>
      <c r="Q668" s="9"/>
    </row>
    <row r="669" spans="1:17" ht="15.75" x14ac:dyDescent="0.25">
      <c r="A669" s="6" t="s">
        <v>397</v>
      </c>
      <c r="B669" s="6" t="s">
        <v>296</v>
      </c>
      <c r="C669" s="6" t="s">
        <v>283</v>
      </c>
      <c r="D669" s="7">
        <v>44468</v>
      </c>
      <c r="E669" s="7">
        <v>44925</v>
      </c>
      <c r="F669" s="8">
        <v>83301</v>
      </c>
      <c r="G669" s="7">
        <v>44377</v>
      </c>
      <c r="H669" s="7">
        <v>44468</v>
      </c>
      <c r="I669" s="6">
        <f t="shared" si="22"/>
        <v>4</v>
      </c>
      <c r="J669" s="8">
        <f t="shared" si="21"/>
        <v>20825.25</v>
      </c>
      <c r="M669" s="9"/>
      <c r="N669" s="9"/>
      <c r="O669" s="9"/>
      <c r="P669" s="9"/>
      <c r="Q669" s="9"/>
    </row>
    <row r="670" spans="1:17" ht="15.75" x14ac:dyDescent="0.25">
      <c r="A670" s="6" t="s">
        <v>397</v>
      </c>
      <c r="B670" s="6" t="s">
        <v>296</v>
      </c>
      <c r="C670" s="6" t="s">
        <v>283</v>
      </c>
      <c r="D670" s="7">
        <v>44560</v>
      </c>
      <c r="E670" s="7">
        <v>44925</v>
      </c>
      <c r="F670" s="8">
        <v>83301</v>
      </c>
      <c r="G670" s="7">
        <v>44469</v>
      </c>
      <c r="H670" s="7">
        <v>44560</v>
      </c>
      <c r="I670" s="6">
        <f t="shared" si="22"/>
        <v>4</v>
      </c>
      <c r="J670" s="8">
        <f t="shared" si="21"/>
        <v>20825.25</v>
      </c>
      <c r="M670" s="9"/>
      <c r="N670" s="9"/>
      <c r="O670" s="9"/>
      <c r="P670" s="9"/>
      <c r="Q670" s="9"/>
    </row>
    <row r="671" spans="1:17" ht="15.75" x14ac:dyDescent="0.25">
      <c r="A671" s="6" t="s">
        <v>398</v>
      </c>
      <c r="B671" s="6" t="s">
        <v>288</v>
      </c>
      <c r="C671" s="6" t="s">
        <v>283</v>
      </c>
      <c r="D671" s="7">
        <v>44172</v>
      </c>
      <c r="E671" s="7">
        <v>44560</v>
      </c>
      <c r="F671" s="8">
        <v>3697.68</v>
      </c>
      <c r="G671" s="7">
        <v>44104</v>
      </c>
      <c r="H671" s="7">
        <v>44195</v>
      </c>
      <c r="I671" s="6">
        <f t="shared" si="22"/>
        <v>4</v>
      </c>
      <c r="J671" s="8">
        <f t="shared" si="21"/>
        <v>924.42</v>
      </c>
      <c r="M671" s="9"/>
      <c r="N671" s="9"/>
      <c r="O671" s="9"/>
      <c r="P671" s="9"/>
      <c r="Q671" s="9"/>
    </row>
    <row r="672" spans="1:17" ht="15.75" x14ac:dyDescent="0.25">
      <c r="A672" s="6" t="s">
        <v>399</v>
      </c>
      <c r="B672" s="6" t="s">
        <v>288</v>
      </c>
      <c r="C672" s="6" t="s">
        <v>283</v>
      </c>
      <c r="D672" s="7">
        <v>45260</v>
      </c>
      <c r="E672" s="7">
        <v>45278</v>
      </c>
      <c r="F672" s="8">
        <v>2208.9899999999998</v>
      </c>
      <c r="G672" s="7">
        <v>45231</v>
      </c>
      <c r="H672" s="7">
        <v>45595</v>
      </c>
      <c r="I672" s="6">
        <f t="shared" si="22"/>
        <v>12</v>
      </c>
      <c r="J672" s="8">
        <f t="shared" si="21"/>
        <v>184.08249999999998</v>
      </c>
      <c r="M672" s="9"/>
      <c r="N672" s="9"/>
      <c r="O672" s="9"/>
      <c r="P672" s="9"/>
      <c r="Q672" s="9"/>
    </row>
    <row r="673" spans="1:17" ht="15.75" x14ac:dyDescent="0.25">
      <c r="A673" s="6" t="s">
        <v>399</v>
      </c>
      <c r="B673" s="6" t="s">
        <v>288</v>
      </c>
      <c r="C673" s="6" t="s">
        <v>283</v>
      </c>
      <c r="D673" s="7">
        <v>45535</v>
      </c>
      <c r="E673" s="7">
        <v>1095</v>
      </c>
      <c r="F673" s="8">
        <v>10980.75</v>
      </c>
      <c r="G673" s="7">
        <v>45596</v>
      </c>
      <c r="H673" s="7">
        <v>45899</v>
      </c>
      <c r="I673" s="6">
        <f t="shared" si="22"/>
        <v>11</v>
      </c>
      <c r="J673" s="8">
        <f t="shared" si="21"/>
        <v>998.25</v>
      </c>
      <c r="M673" s="9"/>
      <c r="N673" s="9"/>
      <c r="O673" s="9"/>
      <c r="P673" s="9"/>
      <c r="Q673" s="9"/>
    </row>
    <row r="674" spans="1:17" ht="15.75" x14ac:dyDescent="0.25">
      <c r="A674" s="6" t="s">
        <v>399</v>
      </c>
      <c r="B674" s="6" t="s">
        <v>296</v>
      </c>
      <c r="C674" s="6" t="s">
        <v>283</v>
      </c>
      <c r="D674" s="7">
        <v>44898</v>
      </c>
      <c r="E674" s="7">
        <v>44963</v>
      </c>
      <c r="F674" s="8">
        <v>8220.86</v>
      </c>
      <c r="G674" s="7">
        <v>44804</v>
      </c>
      <c r="H674" s="7">
        <v>45169</v>
      </c>
      <c r="I674" s="6">
        <f t="shared" si="22"/>
        <v>13</v>
      </c>
      <c r="J674" s="8">
        <f t="shared" si="21"/>
        <v>632.37384615384622</v>
      </c>
      <c r="M674" s="9"/>
      <c r="N674" s="9"/>
      <c r="O674" s="9"/>
      <c r="P674" s="9"/>
      <c r="Q674" s="9"/>
    </row>
    <row r="675" spans="1:17" ht="15.75" x14ac:dyDescent="0.25">
      <c r="A675" s="6" t="s">
        <v>399</v>
      </c>
      <c r="B675" s="6" t="s">
        <v>296</v>
      </c>
      <c r="C675" s="6" t="s">
        <v>283</v>
      </c>
      <c r="D675" s="7">
        <v>45171</v>
      </c>
      <c r="E675" s="7">
        <v>45197</v>
      </c>
      <c r="F675" s="8">
        <v>10980.75</v>
      </c>
      <c r="G675" s="7">
        <v>45170</v>
      </c>
      <c r="H675" s="7">
        <v>45534</v>
      </c>
      <c r="I675" s="6">
        <f t="shared" si="22"/>
        <v>12</v>
      </c>
      <c r="J675" s="8">
        <f t="shared" si="21"/>
        <v>915.0625</v>
      </c>
      <c r="M675" s="9"/>
      <c r="N675" s="9"/>
      <c r="O675" s="9"/>
      <c r="P675" s="9"/>
      <c r="Q675" s="9"/>
    </row>
    <row r="676" spans="1:17" ht="15.75" x14ac:dyDescent="0.25">
      <c r="A676" s="6" t="s">
        <v>400</v>
      </c>
      <c r="B676" s="6" t="s">
        <v>282</v>
      </c>
      <c r="C676" s="6" t="s">
        <v>283</v>
      </c>
      <c r="D676" s="7">
        <v>44648</v>
      </c>
      <c r="E676" s="7">
        <v>44665</v>
      </c>
      <c r="F676" s="8">
        <v>1500</v>
      </c>
      <c r="G676" s="7">
        <v>44651</v>
      </c>
      <c r="H676" s="7">
        <v>44741</v>
      </c>
      <c r="I676" s="6">
        <f t="shared" si="22"/>
        <v>4</v>
      </c>
      <c r="J676" s="8">
        <f t="shared" si="21"/>
        <v>375</v>
      </c>
      <c r="M676" s="9"/>
      <c r="N676" s="9"/>
      <c r="O676" s="9"/>
      <c r="P676" s="9"/>
      <c r="Q676" s="9"/>
    </row>
    <row r="677" spans="1:17" ht="15.75" x14ac:dyDescent="0.25">
      <c r="A677" s="6" t="s">
        <v>400</v>
      </c>
      <c r="B677" s="6" t="s">
        <v>282</v>
      </c>
      <c r="C677" s="6" t="s">
        <v>283</v>
      </c>
      <c r="D677" s="7">
        <v>44742</v>
      </c>
      <c r="E677" s="7">
        <v>44763</v>
      </c>
      <c r="F677" s="8">
        <v>1500</v>
      </c>
      <c r="G677" s="7">
        <v>44742</v>
      </c>
      <c r="H677" s="7">
        <v>44833</v>
      </c>
      <c r="I677" s="6">
        <f t="shared" si="22"/>
        <v>4</v>
      </c>
      <c r="J677" s="8">
        <f t="shared" si="21"/>
        <v>375</v>
      </c>
      <c r="M677" s="9"/>
      <c r="N677" s="9"/>
      <c r="O677" s="9"/>
      <c r="P677" s="9"/>
      <c r="Q677" s="9"/>
    </row>
    <row r="678" spans="1:17" ht="15.75" x14ac:dyDescent="0.25">
      <c r="A678" s="6" t="s">
        <v>400</v>
      </c>
      <c r="B678" s="6" t="s">
        <v>282</v>
      </c>
      <c r="C678" s="6" t="s">
        <v>283</v>
      </c>
      <c r="D678" s="7">
        <v>44834</v>
      </c>
      <c r="E678" s="7">
        <v>44851</v>
      </c>
      <c r="F678" s="8">
        <v>1500</v>
      </c>
      <c r="G678" s="7">
        <v>44834</v>
      </c>
      <c r="H678" s="7">
        <v>44925</v>
      </c>
      <c r="I678" s="6">
        <f t="shared" si="22"/>
        <v>4</v>
      </c>
      <c r="J678" s="8">
        <f t="shared" si="21"/>
        <v>375</v>
      </c>
      <c r="M678" s="9"/>
      <c r="N678" s="9"/>
      <c r="O678" s="9"/>
      <c r="P678" s="9"/>
      <c r="Q678" s="9"/>
    </row>
    <row r="679" spans="1:17" ht="15.75" x14ac:dyDescent="0.25">
      <c r="A679" s="6" t="s">
        <v>400</v>
      </c>
      <c r="B679" s="6" t="s">
        <v>282</v>
      </c>
      <c r="C679" s="6" t="s">
        <v>283</v>
      </c>
      <c r="D679" s="7">
        <v>44926</v>
      </c>
      <c r="E679" s="7">
        <v>44952</v>
      </c>
      <c r="F679" s="8">
        <v>1500</v>
      </c>
      <c r="G679" s="7">
        <v>44926</v>
      </c>
      <c r="H679" s="7">
        <v>45016</v>
      </c>
      <c r="I679" s="6">
        <f t="shared" si="22"/>
        <v>4</v>
      </c>
      <c r="J679" s="8">
        <f t="shared" si="21"/>
        <v>375</v>
      </c>
      <c r="M679" s="9"/>
      <c r="N679" s="9"/>
      <c r="O679" s="9"/>
      <c r="P679" s="9"/>
      <c r="Q679" s="9"/>
    </row>
    <row r="680" spans="1:17" ht="15.75" x14ac:dyDescent="0.25">
      <c r="A680" s="6" t="s">
        <v>400</v>
      </c>
      <c r="B680" s="6" t="s">
        <v>282</v>
      </c>
      <c r="C680" s="6" t="s">
        <v>283</v>
      </c>
      <c r="D680" s="7">
        <v>45017</v>
      </c>
      <c r="E680" s="7">
        <v>45253</v>
      </c>
      <c r="F680" s="8">
        <v>1500</v>
      </c>
      <c r="G680" s="7">
        <v>45017</v>
      </c>
      <c r="H680" s="7">
        <v>45107</v>
      </c>
      <c r="I680" s="6">
        <f t="shared" si="22"/>
        <v>3</v>
      </c>
      <c r="J680" s="8">
        <f t="shared" si="21"/>
        <v>500</v>
      </c>
      <c r="M680" s="9"/>
      <c r="N680" s="9"/>
      <c r="O680" s="9"/>
      <c r="P680" s="9"/>
      <c r="Q680" s="9"/>
    </row>
    <row r="681" spans="1:17" ht="15.75" x14ac:dyDescent="0.25">
      <c r="A681" s="6" t="s">
        <v>400</v>
      </c>
      <c r="B681" s="6" t="s">
        <v>282</v>
      </c>
      <c r="C681" s="6" t="s">
        <v>283</v>
      </c>
      <c r="D681" s="7">
        <v>45108</v>
      </c>
      <c r="E681" s="7">
        <v>45253</v>
      </c>
      <c r="F681" s="8">
        <v>1500</v>
      </c>
      <c r="G681" s="7">
        <v>45108</v>
      </c>
      <c r="H681" s="7">
        <v>45199</v>
      </c>
      <c r="I681" s="6">
        <f t="shared" si="22"/>
        <v>3</v>
      </c>
      <c r="J681" s="8">
        <f t="shared" si="21"/>
        <v>500</v>
      </c>
      <c r="M681" s="9"/>
      <c r="N681" s="9"/>
      <c r="O681" s="9"/>
      <c r="P681" s="9"/>
      <c r="Q681" s="9"/>
    </row>
    <row r="682" spans="1:17" ht="15.75" x14ac:dyDescent="0.25">
      <c r="A682" s="6" t="s">
        <v>400</v>
      </c>
      <c r="B682" s="6" t="s">
        <v>282</v>
      </c>
      <c r="C682" s="6" t="s">
        <v>283</v>
      </c>
      <c r="D682" s="7">
        <v>45200</v>
      </c>
      <c r="E682" s="7">
        <v>45253</v>
      </c>
      <c r="F682" s="8">
        <v>1000</v>
      </c>
      <c r="G682" s="7">
        <v>45200</v>
      </c>
      <c r="H682" s="7">
        <v>45381</v>
      </c>
      <c r="I682" s="6">
        <f t="shared" si="22"/>
        <v>6</v>
      </c>
      <c r="J682" s="8">
        <f t="shared" si="21"/>
        <v>166.66666666666666</v>
      </c>
      <c r="M682" s="9"/>
      <c r="N682" s="9"/>
      <c r="O682" s="9"/>
      <c r="P682" s="9"/>
      <c r="Q682" s="9"/>
    </row>
    <row r="683" spans="1:17" ht="15.75" x14ac:dyDescent="0.25">
      <c r="A683" s="6" t="s">
        <v>401</v>
      </c>
      <c r="B683" s="6" t="s">
        <v>285</v>
      </c>
      <c r="C683" s="6" t="s">
        <v>283</v>
      </c>
      <c r="D683" s="7">
        <v>43831</v>
      </c>
      <c r="E683" s="7">
        <v>44195</v>
      </c>
      <c r="F683" s="8">
        <v>2000</v>
      </c>
      <c r="G683" s="7">
        <v>43831</v>
      </c>
      <c r="H683" s="7">
        <v>43861</v>
      </c>
      <c r="I683" s="6">
        <f t="shared" si="22"/>
        <v>1</v>
      </c>
      <c r="J683" s="8">
        <f t="shared" si="21"/>
        <v>2000</v>
      </c>
      <c r="M683" s="9"/>
      <c r="N683" s="9"/>
      <c r="O683" s="9"/>
      <c r="P683" s="9"/>
      <c r="Q683" s="9"/>
    </row>
    <row r="684" spans="1:17" ht="15.75" x14ac:dyDescent="0.25">
      <c r="A684" s="6" t="s">
        <v>401</v>
      </c>
      <c r="B684" s="6" t="s">
        <v>285</v>
      </c>
      <c r="C684" s="6" t="s">
        <v>283</v>
      </c>
      <c r="D684" s="7">
        <v>43862</v>
      </c>
      <c r="E684" s="7">
        <v>44195</v>
      </c>
      <c r="F684" s="8">
        <v>2000</v>
      </c>
      <c r="G684" s="7">
        <v>43862</v>
      </c>
      <c r="H684" s="7">
        <v>43889</v>
      </c>
      <c r="I684" s="6">
        <f t="shared" si="22"/>
        <v>1</v>
      </c>
      <c r="J684" s="8">
        <f t="shared" si="21"/>
        <v>2000</v>
      </c>
      <c r="M684" s="9"/>
      <c r="N684" s="9"/>
      <c r="O684" s="9"/>
      <c r="P684" s="9"/>
      <c r="Q684" s="9"/>
    </row>
    <row r="685" spans="1:17" ht="15.75" x14ac:dyDescent="0.25">
      <c r="A685" s="6" t="s">
        <v>401</v>
      </c>
      <c r="B685" s="6" t="s">
        <v>285</v>
      </c>
      <c r="C685" s="6" t="s">
        <v>283</v>
      </c>
      <c r="D685" s="7">
        <v>43890</v>
      </c>
      <c r="E685" s="7">
        <v>44195</v>
      </c>
      <c r="F685" s="8">
        <v>2000</v>
      </c>
      <c r="G685" s="7">
        <v>43890</v>
      </c>
      <c r="H685" s="7">
        <v>43920</v>
      </c>
      <c r="I685" s="6">
        <f t="shared" si="22"/>
        <v>2</v>
      </c>
      <c r="J685" s="8">
        <f t="shared" si="21"/>
        <v>1000</v>
      </c>
      <c r="M685" s="9"/>
      <c r="N685" s="9"/>
      <c r="O685" s="9"/>
      <c r="P685" s="9"/>
      <c r="Q685" s="9"/>
    </row>
    <row r="686" spans="1:17" ht="15.75" x14ac:dyDescent="0.25">
      <c r="A686" s="6" t="s">
        <v>401</v>
      </c>
      <c r="B686" s="6" t="s">
        <v>285</v>
      </c>
      <c r="C686" s="6" t="s">
        <v>283</v>
      </c>
      <c r="D686" s="7">
        <v>43921</v>
      </c>
      <c r="E686" s="7">
        <v>44195</v>
      </c>
      <c r="F686" s="8">
        <v>2000</v>
      </c>
      <c r="G686" s="7">
        <v>43921</v>
      </c>
      <c r="H686" s="7">
        <v>43950</v>
      </c>
      <c r="I686" s="6">
        <f t="shared" si="22"/>
        <v>2</v>
      </c>
      <c r="J686" s="8">
        <f t="shared" si="21"/>
        <v>1000</v>
      </c>
      <c r="M686" s="9"/>
      <c r="N686" s="9"/>
      <c r="O686" s="9"/>
      <c r="P686" s="9"/>
      <c r="Q686" s="9"/>
    </row>
    <row r="687" spans="1:17" ht="15.75" x14ac:dyDescent="0.25">
      <c r="A687" s="6" t="s">
        <v>401</v>
      </c>
      <c r="B687" s="6" t="s">
        <v>285</v>
      </c>
      <c r="C687" s="6" t="s">
        <v>283</v>
      </c>
      <c r="D687" s="7">
        <v>43951</v>
      </c>
      <c r="E687" s="7">
        <v>44195</v>
      </c>
      <c r="F687" s="8">
        <v>2000</v>
      </c>
      <c r="G687" s="7">
        <v>43951</v>
      </c>
      <c r="H687" s="7">
        <v>43981</v>
      </c>
      <c r="I687" s="6">
        <f t="shared" si="22"/>
        <v>2</v>
      </c>
      <c r="J687" s="8">
        <f t="shared" si="21"/>
        <v>1000</v>
      </c>
      <c r="M687" s="9"/>
      <c r="N687" s="9"/>
      <c r="O687" s="9"/>
      <c r="P687" s="9"/>
      <c r="Q687" s="9"/>
    </row>
    <row r="688" spans="1:17" ht="15.75" x14ac:dyDescent="0.25">
      <c r="A688" s="6" t="s">
        <v>401</v>
      </c>
      <c r="B688" s="6" t="s">
        <v>285</v>
      </c>
      <c r="C688" s="6" t="s">
        <v>283</v>
      </c>
      <c r="D688" s="7">
        <v>43982</v>
      </c>
      <c r="E688" s="7">
        <v>44195</v>
      </c>
      <c r="F688" s="8">
        <v>2000</v>
      </c>
      <c r="G688" s="7">
        <v>43982</v>
      </c>
      <c r="H688" s="7">
        <v>44011</v>
      </c>
      <c r="I688" s="6">
        <f t="shared" si="22"/>
        <v>2</v>
      </c>
      <c r="J688" s="8">
        <f t="shared" si="21"/>
        <v>1000</v>
      </c>
      <c r="M688" s="9"/>
      <c r="N688" s="9"/>
      <c r="O688" s="9"/>
      <c r="P688" s="9"/>
      <c r="Q688" s="9"/>
    </row>
    <row r="689" spans="1:17" ht="15.75" x14ac:dyDescent="0.25">
      <c r="A689" s="6" t="s">
        <v>401</v>
      </c>
      <c r="B689" s="6" t="s">
        <v>285</v>
      </c>
      <c r="C689" s="6" t="s">
        <v>283</v>
      </c>
      <c r="D689" s="7">
        <v>44012</v>
      </c>
      <c r="E689" s="7">
        <v>44195</v>
      </c>
      <c r="F689" s="8">
        <v>2000</v>
      </c>
      <c r="G689" s="7">
        <v>44012</v>
      </c>
      <c r="H689" s="7">
        <v>44042</v>
      </c>
      <c r="I689" s="6">
        <f t="shared" si="22"/>
        <v>2</v>
      </c>
      <c r="J689" s="8">
        <f t="shared" si="21"/>
        <v>1000</v>
      </c>
      <c r="M689" s="9"/>
      <c r="N689" s="9"/>
      <c r="O689" s="9"/>
      <c r="P689" s="9"/>
      <c r="Q689" s="9"/>
    </row>
    <row r="690" spans="1:17" ht="15.75" x14ac:dyDescent="0.25">
      <c r="A690" s="6" t="s">
        <v>401</v>
      </c>
      <c r="B690" s="6" t="s">
        <v>285</v>
      </c>
      <c r="C690" s="6" t="s">
        <v>283</v>
      </c>
      <c r="D690" s="7">
        <v>44043</v>
      </c>
      <c r="E690" s="7">
        <v>44195</v>
      </c>
      <c r="F690" s="8">
        <v>2000</v>
      </c>
      <c r="G690" s="7">
        <v>44043</v>
      </c>
      <c r="H690" s="7">
        <v>44073</v>
      </c>
      <c r="I690" s="6">
        <f t="shared" si="22"/>
        <v>2</v>
      </c>
      <c r="J690" s="8">
        <f t="shared" si="21"/>
        <v>1000</v>
      </c>
      <c r="M690" s="9"/>
      <c r="N690" s="9"/>
      <c r="O690" s="9"/>
      <c r="P690" s="9"/>
      <c r="Q690" s="9"/>
    </row>
    <row r="691" spans="1:17" ht="15.75" x14ac:dyDescent="0.25">
      <c r="A691" s="6" t="s">
        <v>401</v>
      </c>
      <c r="B691" s="6" t="s">
        <v>285</v>
      </c>
      <c r="C691" s="6" t="s">
        <v>283</v>
      </c>
      <c r="D691" s="7">
        <v>44074</v>
      </c>
      <c r="E691" s="7">
        <v>44195</v>
      </c>
      <c r="F691" s="8">
        <v>2000</v>
      </c>
      <c r="G691" s="7">
        <v>44074</v>
      </c>
      <c r="H691" s="7">
        <v>44103</v>
      </c>
      <c r="I691" s="6">
        <f t="shared" si="22"/>
        <v>2</v>
      </c>
      <c r="J691" s="8">
        <f t="shared" si="21"/>
        <v>1000</v>
      </c>
      <c r="M691" s="9"/>
      <c r="N691" s="9"/>
      <c r="O691" s="9"/>
      <c r="P691" s="9"/>
      <c r="Q691" s="9"/>
    </row>
    <row r="692" spans="1:17" ht="15.75" x14ac:dyDescent="0.25">
      <c r="A692" s="6" t="s">
        <v>401</v>
      </c>
      <c r="B692" s="6" t="s">
        <v>285</v>
      </c>
      <c r="C692" s="6" t="s">
        <v>283</v>
      </c>
      <c r="D692" s="7">
        <v>44104</v>
      </c>
      <c r="E692" s="7">
        <v>44195</v>
      </c>
      <c r="F692" s="8">
        <v>2000</v>
      </c>
      <c r="G692" s="7">
        <v>44104</v>
      </c>
      <c r="H692" s="7">
        <v>44134</v>
      </c>
      <c r="I692" s="6">
        <f t="shared" si="22"/>
        <v>2</v>
      </c>
      <c r="J692" s="8">
        <f t="shared" si="21"/>
        <v>1000</v>
      </c>
      <c r="M692" s="9"/>
      <c r="N692" s="9"/>
      <c r="O692" s="9"/>
      <c r="P692" s="9"/>
      <c r="Q692" s="9"/>
    </row>
    <row r="693" spans="1:17" ht="15.75" x14ac:dyDescent="0.25">
      <c r="A693" s="6" t="s">
        <v>401</v>
      </c>
      <c r="B693" s="6" t="s">
        <v>285</v>
      </c>
      <c r="C693" s="6" t="s">
        <v>283</v>
      </c>
      <c r="D693" s="7">
        <v>44135</v>
      </c>
      <c r="E693" s="7">
        <v>44195</v>
      </c>
      <c r="F693" s="8">
        <v>2000</v>
      </c>
      <c r="G693" s="7">
        <v>44135</v>
      </c>
      <c r="H693" s="7">
        <v>44164</v>
      </c>
      <c r="I693" s="6">
        <f t="shared" si="22"/>
        <v>2</v>
      </c>
      <c r="J693" s="8">
        <f t="shared" si="21"/>
        <v>1000</v>
      </c>
      <c r="M693" s="9"/>
      <c r="N693" s="9"/>
      <c r="O693" s="9"/>
      <c r="P693" s="9"/>
      <c r="Q693" s="9"/>
    </row>
    <row r="694" spans="1:17" ht="15.75" x14ac:dyDescent="0.25">
      <c r="A694" s="6" t="s">
        <v>401</v>
      </c>
      <c r="B694" s="6" t="s">
        <v>285</v>
      </c>
      <c r="C694" s="6" t="s">
        <v>283</v>
      </c>
      <c r="D694" s="7">
        <v>44165</v>
      </c>
      <c r="E694" s="7">
        <v>44195</v>
      </c>
      <c r="F694" s="8">
        <v>2000</v>
      </c>
      <c r="G694" s="7">
        <v>44165</v>
      </c>
      <c r="H694" s="7">
        <v>44195</v>
      </c>
      <c r="I694" s="6">
        <f t="shared" si="22"/>
        <v>2</v>
      </c>
      <c r="J694" s="8">
        <f t="shared" si="21"/>
        <v>1000</v>
      </c>
      <c r="M694" s="9"/>
      <c r="N694" s="9"/>
      <c r="O694" s="9"/>
      <c r="P694" s="9"/>
      <c r="Q694" s="9"/>
    </row>
    <row r="695" spans="1:17" ht="15.75" x14ac:dyDescent="0.25">
      <c r="A695" s="6" t="s">
        <v>401</v>
      </c>
      <c r="B695" s="6" t="s">
        <v>285</v>
      </c>
      <c r="C695" s="6" t="s">
        <v>283</v>
      </c>
      <c r="D695" s="7">
        <v>44196</v>
      </c>
      <c r="E695" s="7">
        <v>44225</v>
      </c>
      <c r="F695" s="8">
        <v>2000</v>
      </c>
      <c r="G695" s="7">
        <v>44196</v>
      </c>
      <c r="H695" s="7">
        <v>44226</v>
      </c>
      <c r="I695" s="6">
        <f t="shared" si="22"/>
        <v>2</v>
      </c>
      <c r="J695" s="8">
        <f t="shared" si="21"/>
        <v>1000</v>
      </c>
      <c r="M695" s="9"/>
      <c r="N695" s="9"/>
      <c r="O695" s="9"/>
      <c r="P695" s="9"/>
      <c r="Q695" s="9"/>
    </row>
    <row r="696" spans="1:17" ht="15.75" x14ac:dyDescent="0.25">
      <c r="A696" s="6" t="s">
        <v>401</v>
      </c>
      <c r="B696" s="6" t="s">
        <v>285</v>
      </c>
      <c r="C696" s="6" t="s">
        <v>283</v>
      </c>
      <c r="D696" s="7">
        <v>44227</v>
      </c>
      <c r="E696" s="7">
        <v>44235</v>
      </c>
      <c r="F696" s="8">
        <v>2000</v>
      </c>
      <c r="G696" s="7">
        <v>44227</v>
      </c>
      <c r="H696" s="7">
        <v>44254</v>
      </c>
      <c r="I696" s="6">
        <f t="shared" si="22"/>
        <v>2</v>
      </c>
      <c r="J696" s="8">
        <f t="shared" si="21"/>
        <v>1000</v>
      </c>
      <c r="M696" s="9"/>
      <c r="N696" s="9"/>
      <c r="O696" s="9"/>
      <c r="P696" s="9"/>
      <c r="Q696" s="9"/>
    </row>
    <row r="697" spans="1:17" ht="15.75" x14ac:dyDescent="0.25">
      <c r="A697" s="6" t="s">
        <v>401</v>
      </c>
      <c r="B697" s="6" t="s">
        <v>285</v>
      </c>
      <c r="C697" s="6" t="s">
        <v>283</v>
      </c>
      <c r="D697" s="7">
        <v>44255</v>
      </c>
      <c r="E697" s="7">
        <v>44309</v>
      </c>
      <c r="F697" s="8">
        <v>2000</v>
      </c>
      <c r="G697" s="7">
        <v>44255</v>
      </c>
      <c r="H697" s="7">
        <v>44285</v>
      </c>
      <c r="I697" s="6">
        <f t="shared" si="22"/>
        <v>2</v>
      </c>
      <c r="J697" s="8">
        <f t="shared" si="21"/>
        <v>1000</v>
      </c>
      <c r="M697" s="9"/>
      <c r="N697" s="9"/>
      <c r="O697" s="9"/>
      <c r="P697" s="9"/>
      <c r="Q697" s="9"/>
    </row>
    <row r="698" spans="1:17" ht="15.75" x14ac:dyDescent="0.25">
      <c r="A698" s="6" t="s">
        <v>401</v>
      </c>
      <c r="B698" s="6" t="s">
        <v>285</v>
      </c>
      <c r="C698" s="6" t="s">
        <v>283</v>
      </c>
      <c r="D698" s="7">
        <v>44286</v>
      </c>
      <c r="E698" s="7">
        <v>44316</v>
      </c>
      <c r="F698" s="8">
        <v>2000</v>
      </c>
      <c r="G698" s="7">
        <v>44286</v>
      </c>
      <c r="H698" s="7">
        <v>44315</v>
      </c>
      <c r="I698" s="6">
        <f t="shared" si="22"/>
        <v>2</v>
      </c>
      <c r="J698" s="8">
        <f t="shared" si="21"/>
        <v>1000</v>
      </c>
      <c r="M698" s="9"/>
      <c r="N698" s="9"/>
      <c r="O698" s="9"/>
      <c r="P698" s="9"/>
      <c r="Q698" s="9"/>
    </row>
    <row r="699" spans="1:17" ht="15.75" x14ac:dyDescent="0.25">
      <c r="A699" s="6" t="s">
        <v>401</v>
      </c>
      <c r="B699" s="6" t="s">
        <v>285</v>
      </c>
      <c r="C699" s="6" t="s">
        <v>283</v>
      </c>
      <c r="D699" s="7">
        <v>44316</v>
      </c>
      <c r="E699" s="7">
        <v>44344</v>
      </c>
      <c r="F699" s="8">
        <v>2000</v>
      </c>
      <c r="G699" s="7">
        <v>44316</v>
      </c>
      <c r="H699" s="7">
        <v>44346</v>
      </c>
      <c r="I699" s="6">
        <f t="shared" si="22"/>
        <v>2</v>
      </c>
      <c r="J699" s="8">
        <f t="shared" si="21"/>
        <v>1000</v>
      </c>
      <c r="M699" s="9"/>
      <c r="N699" s="9"/>
      <c r="O699" s="9"/>
      <c r="P699" s="9"/>
      <c r="Q699" s="9"/>
    </row>
    <row r="700" spans="1:17" ht="15.75" x14ac:dyDescent="0.25">
      <c r="A700" s="6" t="s">
        <v>401</v>
      </c>
      <c r="B700" s="6" t="s">
        <v>285</v>
      </c>
      <c r="C700" s="6" t="s">
        <v>283</v>
      </c>
      <c r="D700" s="7">
        <v>44347</v>
      </c>
      <c r="E700" s="7">
        <v>44365</v>
      </c>
      <c r="F700" s="8">
        <v>2000</v>
      </c>
      <c r="G700" s="7">
        <v>44347</v>
      </c>
      <c r="H700" s="7">
        <v>44376</v>
      </c>
      <c r="I700" s="6">
        <f t="shared" si="22"/>
        <v>2</v>
      </c>
      <c r="J700" s="8">
        <f t="shared" si="21"/>
        <v>1000</v>
      </c>
      <c r="M700" s="9"/>
      <c r="N700" s="9"/>
      <c r="O700" s="9"/>
      <c r="P700" s="9"/>
      <c r="Q700" s="9"/>
    </row>
    <row r="701" spans="1:17" ht="15.75" x14ac:dyDescent="0.25">
      <c r="A701" s="6" t="s">
        <v>401</v>
      </c>
      <c r="B701" s="6" t="s">
        <v>285</v>
      </c>
      <c r="C701" s="6" t="s">
        <v>283</v>
      </c>
      <c r="D701" s="7">
        <v>44377</v>
      </c>
      <c r="E701" s="7">
        <v>44428</v>
      </c>
      <c r="F701" s="8">
        <v>2000</v>
      </c>
      <c r="G701" s="7">
        <v>44377</v>
      </c>
      <c r="H701" s="7">
        <v>44407</v>
      </c>
      <c r="I701" s="6">
        <f t="shared" si="22"/>
        <v>2</v>
      </c>
      <c r="J701" s="8">
        <f t="shared" si="21"/>
        <v>1000</v>
      </c>
      <c r="M701" s="9"/>
      <c r="N701" s="9"/>
      <c r="O701" s="9"/>
      <c r="P701" s="9"/>
      <c r="Q701" s="9"/>
    </row>
    <row r="702" spans="1:17" ht="15.75" x14ac:dyDescent="0.25">
      <c r="A702" s="6" t="s">
        <v>401</v>
      </c>
      <c r="B702" s="6" t="s">
        <v>285</v>
      </c>
      <c r="C702" s="6" t="s">
        <v>283</v>
      </c>
      <c r="D702" s="7">
        <v>44408</v>
      </c>
      <c r="E702" s="7">
        <v>44428</v>
      </c>
      <c r="F702" s="8">
        <v>2000</v>
      </c>
      <c r="G702" s="7">
        <v>44408</v>
      </c>
      <c r="H702" s="7">
        <v>44438</v>
      </c>
      <c r="I702" s="6">
        <f t="shared" si="22"/>
        <v>2</v>
      </c>
      <c r="J702" s="8">
        <f t="shared" si="21"/>
        <v>1000</v>
      </c>
      <c r="M702" s="9"/>
      <c r="N702" s="9"/>
      <c r="O702" s="9"/>
      <c r="P702" s="9"/>
      <c r="Q702" s="9"/>
    </row>
    <row r="703" spans="1:17" ht="15.75" x14ac:dyDescent="0.25">
      <c r="A703" s="6" t="s">
        <v>401</v>
      </c>
      <c r="B703" s="6" t="s">
        <v>285</v>
      </c>
      <c r="C703" s="6" t="s">
        <v>283</v>
      </c>
      <c r="D703" s="7">
        <v>44439</v>
      </c>
      <c r="E703" s="7">
        <v>44463</v>
      </c>
      <c r="F703" s="8">
        <v>2000</v>
      </c>
      <c r="G703" s="7">
        <v>44439</v>
      </c>
      <c r="H703" s="7">
        <v>44468</v>
      </c>
      <c r="I703" s="6">
        <f t="shared" si="22"/>
        <v>2</v>
      </c>
      <c r="J703" s="8">
        <f t="shared" si="21"/>
        <v>1000</v>
      </c>
      <c r="M703" s="9"/>
      <c r="N703" s="9"/>
      <c r="O703" s="9"/>
      <c r="P703" s="9"/>
      <c r="Q703" s="9"/>
    </row>
    <row r="704" spans="1:17" ht="15.75" x14ac:dyDescent="0.25">
      <c r="A704" s="6" t="s">
        <v>401</v>
      </c>
      <c r="B704" s="6" t="s">
        <v>285</v>
      </c>
      <c r="C704" s="6" t="s">
        <v>283</v>
      </c>
      <c r="D704" s="7">
        <v>44469</v>
      </c>
      <c r="E704" s="7">
        <v>44486</v>
      </c>
      <c r="F704" s="8">
        <v>2000</v>
      </c>
      <c r="G704" s="7">
        <v>44469</v>
      </c>
      <c r="H704" s="7">
        <v>44499</v>
      </c>
      <c r="I704" s="6">
        <f t="shared" si="22"/>
        <v>2</v>
      </c>
      <c r="J704" s="8">
        <f t="shared" si="21"/>
        <v>1000</v>
      </c>
      <c r="M704" s="9"/>
      <c r="N704" s="9"/>
      <c r="O704" s="9"/>
      <c r="P704" s="9"/>
      <c r="Q704" s="9"/>
    </row>
    <row r="705" spans="1:17" ht="15.75" x14ac:dyDescent="0.25">
      <c r="A705" s="6" t="s">
        <v>401</v>
      </c>
      <c r="B705" s="6" t="s">
        <v>285</v>
      </c>
      <c r="C705" s="6" t="s">
        <v>283</v>
      </c>
      <c r="D705" s="7">
        <v>44500</v>
      </c>
      <c r="E705" s="7">
        <v>44589</v>
      </c>
      <c r="F705" s="8">
        <v>2000</v>
      </c>
      <c r="G705" s="7">
        <v>44500</v>
      </c>
      <c r="H705" s="7">
        <v>44529</v>
      </c>
      <c r="I705" s="6">
        <f t="shared" si="22"/>
        <v>2</v>
      </c>
      <c r="J705" s="8">
        <f t="shared" si="21"/>
        <v>1000</v>
      </c>
      <c r="M705" s="9"/>
      <c r="N705" s="9"/>
      <c r="O705" s="9"/>
      <c r="P705" s="9"/>
      <c r="Q705" s="9"/>
    </row>
    <row r="706" spans="1:17" ht="15.75" x14ac:dyDescent="0.25">
      <c r="A706" s="6" t="s">
        <v>401</v>
      </c>
      <c r="B706" s="6" t="s">
        <v>285</v>
      </c>
      <c r="C706" s="6" t="s">
        <v>283</v>
      </c>
      <c r="D706" s="7">
        <v>44530</v>
      </c>
      <c r="E706" s="7">
        <v>44603</v>
      </c>
      <c r="F706" s="8">
        <v>2000</v>
      </c>
      <c r="G706" s="7">
        <v>44530</v>
      </c>
      <c r="H706" s="7">
        <v>44560</v>
      </c>
      <c r="I706" s="6">
        <f t="shared" si="22"/>
        <v>2</v>
      </c>
      <c r="J706" s="8">
        <f t="shared" si="21"/>
        <v>1000</v>
      </c>
      <c r="M706" s="9"/>
      <c r="N706" s="9"/>
      <c r="O706" s="9"/>
      <c r="P706" s="9"/>
      <c r="Q706" s="9"/>
    </row>
    <row r="707" spans="1:17" ht="15.75" x14ac:dyDescent="0.25">
      <c r="A707" s="6" t="s">
        <v>401</v>
      </c>
      <c r="B707" s="6" t="s">
        <v>285</v>
      </c>
      <c r="C707" s="6" t="s">
        <v>283</v>
      </c>
      <c r="D707" s="7">
        <v>44561</v>
      </c>
      <c r="E707" s="7">
        <v>44596</v>
      </c>
      <c r="F707" s="8">
        <v>2000</v>
      </c>
      <c r="G707" s="7">
        <v>44561</v>
      </c>
      <c r="H707" s="7">
        <v>44591</v>
      </c>
      <c r="I707" s="6">
        <f t="shared" si="22"/>
        <v>2</v>
      </c>
      <c r="J707" s="8">
        <f t="shared" ref="J707:J770" si="23">F707/I707</f>
        <v>1000</v>
      </c>
      <c r="M707" s="9"/>
      <c r="N707" s="9"/>
      <c r="O707" s="9"/>
      <c r="P707" s="9"/>
      <c r="Q707" s="9"/>
    </row>
    <row r="708" spans="1:17" ht="15.75" x14ac:dyDescent="0.25">
      <c r="A708" s="6" t="s">
        <v>401</v>
      </c>
      <c r="B708" s="6" t="s">
        <v>285</v>
      </c>
      <c r="C708" s="6" t="s">
        <v>283</v>
      </c>
      <c r="D708" s="7">
        <v>44592</v>
      </c>
      <c r="E708" s="7">
        <v>44603</v>
      </c>
      <c r="F708" s="8">
        <v>2000</v>
      </c>
      <c r="G708" s="7">
        <v>44592</v>
      </c>
      <c r="H708" s="7">
        <v>44619</v>
      </c>
      <c r="I708" s="6">
        <f t="shared" si="22"/>
        <v>2</v>
      </c>
      <c r="J708" s="8">
        <f t="shared" si="23"/>
        <v>1000</v>
      </c>
      <c r="M708" s="9"/>
      <c r="N708" s="9"/>
      <c r="O708" s="9"/>
      <c r="P708" s="9"/>
      <c r="Q708" s="9"/>
    </row>
    <row r="709" spans="1:17" ht="15.75" x14ac:dyDescent="0.25">
      <c r="A709" s="6" t="s">
        <v>401</v>
      </c>
      <c r="B709" s="6" t="s">
        <v>285</v>
      </c>
      <c r="C709" s="6" t="s">
        <v>283</v>
      </c>
      <c r="D709" s="7">
        <v>44620</v>
      </c>
      <c r="E709" s="7">
        <v>44646</v>
      </c>
      <c r="F709" s="8">
        <v>2000</v>
      </c>
      <c r="G709" s="7">
        <v>44620</v>
      </c>
      <c r="H709" s="7">
        <v>44650</v>
      </c>
      <c r="I709" s="6">
        <f t="shared" si="22"/>
        <v>2</v>
      </c>
      <c r="J709" s="8">
        <f t="shared" si="23"/>
        <v>1000</v>
      </c>
      <c r="M709" s="9"/>
      <c r="N709" s="9"/>
      <c r="O709" s="9"/>
      <c r="P709" s="9"/>
      <c r="Q709" s="9"/>
    </row>
    <row r="710" spans="1:17" ht="15.75" x14ac:dyDescent="0.25">
      <c r="A710" s="6" t="s">
        <v>401</v>
      </c>
      <c r="B710" s="6" t="s">
        <v>285</v>
      </c>
      <c r="C710" s="6" t="s">
        <v>283</v>
      </c>
      <c r="D710" s="7">
        <v>44651</v>
      </c>
      <c r="E710" s="7">
        <v>44666</v>
      </c>
      <c r="F710" s="8">
        <v>2000</v>
      </c>
      <c r="G710" s="7">
        <v>44651</v>
      </c>
      <c r="H710" s="7">
        <v>44680</v>
      </c>
      <c r="I710" s="6">
        <f t="shared" si="22"/>
        <v>2</v>
      </c>
      <c r="J710" s="8">
        <f t="shared" si="23"/>
        <v>1000</v>
      </c>
      <c r="M710" s="9"/>
      <c r="N710" s="9"/>
      <c r="O710" s="9"/>
      <c r="P710" s="9"/>
      <c r="Q710" s="9"/>
    </row>
    <row r="711" spans="1:17" ht="15.75" x14ac:dyDescent="0.25">
      <c r="A711" s="6" t="s">
        <v>401</v>
      </c>
      <c r="B711" s="6" t="s">
        <v>285</v>
      </c>
      <c r="C711" s="6" t="s">
        <v>283</v>
      </c>
      <c r="D711" s="7">
        <v>44681</v>
      </c>
      <c r="E711" s="7">
        <v>44710</v>
      </c>
      <c r="F711" s="8">
        <v>2000</v>
      </c>
      <c r="G711" s="7">
        <v>44681</v>
      </c>
      <c r="H711" s="7">
        <v>44711</v>
      </c>
      <c r="I711" s="6">
        <f t="shared" si="22"/>
        <v>2</v>
      </c>
      <c r="J711" s="8">
        <f t="shared" si="23"/>
        <v>1000</v>
      </c>
      <c r="M711" s="9"/>
      <c r="N711" s="9"/>
      <c r="O711" s="9"/>
      <c r="P711" s="9"/>
      <c r="Q711" s="9"/>
    </row>
    <row r="712" spans="1:17" ht="15.75" x14ac:dyDescent="0.25">
      <c r="A712" s="6" t="s">
        <v>401</v>
      </c>
      <c r="B712" s="6" t="s">
        <v>285</v>
      </c>
      <c r="C712" s="6" t="s">
        <v>283</v>
      </c>
      <c r="D712" s="7">
        <v>44712</v>
      </c>
      <c r="E712" s="7">
        <v>44758</v>
      </c>
      <c r="F712" s="8">
        <v>2000</v>
      </c>
      <c r="G712" s="7">
        <v>44712</v>
      </c>
      <c r="H712" s="7">
        <v>44741</v>
      </c>
      <c r="I712" s="6">
        <f t="shared" si="22"/>
        <v>2</v>
      </c>
      <c r="J712" s="8">
        <f t="shared" si="23"/>
        <v>1000</v>
      </c>
      <c r="M712" s="9"/>
      <c r="N712" s="9"/>
      <c r="O712" s="9"/>
      <c r="P712" s="9"/>
      <c r="Q712" s="9"/>
    </row>
    <row r="713" spans="1:17" ht="15.75" x14ac:dyDescent="0.25">
      <c r="A713" s="6" t="s">
        <v>401</v>
      </c>
      <c r="B713" s="6" t="s">
        <v>285</v>
      </c>
      <c r="C713" s="6" t="s">
        <v>283</v>
      </c>
      <c r="D713" s="7">
        <v>44742</v>
      </c>
      <c r="E713" s="7">
        <v>44758</v>
      </c>
      <c r="F713" s="8">
        <v>2000</v>
      </c>
      <c r="G713" s="7">
        <v>44742</v>
      </c>
      <c r="H713" s="7">
        <v>44772</v>
      </c>
      <c r="I713" s="6">
        <f t="shared" si="22"/>
        <v>2</v>
      </c>
      <c r="J713" s="8">
        <f t="shared" si="23"/>
        <v>1000</v>
      </c>
      <c r="M713" s="9"/>
      <c r="N713" s="9"/>
      <c r="O713" s="9"/>
      <c r="P713" s="9"/>
      <c r="Q713" s="9"/>
    </row>
    <row r="714" spans="1:17" ht="15.75" x14ac:dyDescent="0.25">
      <c r="A714" s="6" t="s">
        <v>401</v>
      </c>
      <c r="B714" s="6" t="s">
        <v>285</v>
      </c>
      <c r="C714" s="6" t="s">
        <v>283</v>
      </c>
      <c r="D714" s="7">
        <v>44773</v>
      </c>
      <c r="E714" s="7">
        <v>44808</v>
      </c>
      <c r="F714" s="8">
        <v>2000</v>
      </c>
      <c r="G714" s="7">
        <v>44773</v>
      </c>
      <c r="H714" s="7">
        <v>44803</v>
      </c>
      <c r="I714" s="6">
        <f t="shared" si="22"/>
        <v>2</v>
      </c>
      <c r="J714" s="8">
        <f t="shared" si="23"/>
        <v>1000</v>
      </c>
      <c r="M714" s="9"/>
      <c r="N714" s="9"/>
      <c r="O714" s="9"/>
      <c r="P714" s="9"/>
      <c r="Q714" s="9"/>
    </row>
    <row r="715" spans="1:17" ht="15.75" x14ac:dyDescent="0.25">
      <c r="A715" s="6" t="s">
        <v>401</v>
      </c>
      <c r="B715" s="6" t="s">
        <v>285</v>
      </c>
      <c r="C715" s="6" t="s">
        <v>283</v>
      </c>
      <c r="D715" s="7">
        <v>44804</v>
      </c>
      <c r="E715" s="7">
        <v>44862</v>
      </c>
      <c r="F715" s="8">
        <v>2000</v>
      </c>
      <c r="G715" s="7">
        <v>44804</v>
      </c>
      <c r="H715" s="7">
        <v>44833</v>
      </c>
      <c r="I715" s="6">
        <f t="shared" si="22"/>
        <v>2</v>
      </c>
      <c r="J715" s="8">
        <f t="shared" si="23"/>
        <v>1000</v>
      </c>
      <c r="M715" s="9"/>
      <c r="N715" s="9"/>
      <c r="O715" s="9"/>
      <c r="P715" s="9"/>
      <c r="Q715" s="9"/>
    </row>
    <row r="716" spans="1:17" ht="15.75" x14ac:dyDescent="0.25">
      <c r="A716" s="6" t="s">
        <v>401</v>
      </c>
      <c r="B716" s="6" t="s">
        <v>285</v>
      </c>
      <c r="C716" s="6" t="s">
        <v>283</v>
      </c>
      <c r="D716" s="7">
        <v>44834</v>
      </c>
      <c r="E716" s="7">
        <v>44862</v>
      </c>
      <c r="F716" s="8">
        <v>2000</v>
      </c>
      <c r="G716" s="7">
        <v>44834</v>
      </c>
      <c r="H716" s="7">
        <v>44864</v>
      </c>
      <c r="I716" s="6">
        <f t="shared" si="22"/>
        <v>2</v>
      </c>
      <c r="J716" s="8">
        <f t="shared" si="23"/>
        <v>1000</v>
      </c>
      <c r="M716" s="9"/>
      <c r="N716" s="9"/>
      <c r="O716" s="9"/>
      <c r="P716" s="9"/>
      <c r="Q716" s="9"/>
    </row>
    <row r="717" spans="1:17" ht="15.75" x14ac:dyDescent="0.25">
      <c r="A717" s="6" t="s">
        <v>401</v>
      </c>
      <c r="B717" s="6" t="s">
        <v>285</v>
      </c>
      <c r="C717" s="6" t="s">
        <v>283</v>
      </c>
      <c r="D717" s="7">
        <v>44865</v>
      </c>
      <c r="E717" s="7">
        <v>44904</v>
      </c>
      <c r="F717" s="8">
        <v>2000</v>
      </c>
      <c r="G717" s="7">
        <v>44865</v>
      </c>
      <c r="H717" s="7">
        <v>44894</v>
      </c>
      <c r="I717" s="6">
        <f t="shared" si="22"/>
        <v>2</v>
      </c>
      <c r="J717" s="8">
        <f t="shared" si="23"/>
        <v>1000</v>
      </c>
      <c r="M717" s="9"/>
      <c r="N717" s="9"/>
      <c r="O717" s="9"/>
      <c r="P717" s="9"/>
      <c r="Q717" s="9"/>
    </row>
    <row r="718" spans="1:17" ht="15.75" x14ac:dyDescent="0.25">
      <c r="A718" s="6" t="s">
        <v>401</v>
      </c>
      <c r="B718" s="6" t="s">
        <v>285</v>
      </c>
      <c r="C718" s="6" t="s">
        <v>283</v>
      </c>
      <c r="D718" s="7">
        <v>44895</v>
      </c>
      <c r="E718" s="7">
        <v>44911</v>
      </c>
      <c r="F718" s="8">
        <v>2000</v>
      </c>
      <c r="G718" s="7">
        <v>44895</v>
      </c>
      <c r="H718" s="7">
        <v>44925</v>
      </c>
      <c r="I718" s="6">
        <f t="shared" si="22"/>
        <v>2</v>
      </c>
      <c r="J718" s="8">
        <f t="shared" si="23"/>
        <v>1000</v>
      </c>
      <c r="M718" s="9"/>
      <c r="N718" s="9"/>
      <c r="O718" s="9"/>
      <c r="P718" s="9"/>
      <c r="Q718" s="9"/>
    </row>
    <row r="719" spans="1:17" ht="15.75" x14ac:dyDescent="0.25">
      <c r="A719" s="6" t="s">
        <v>401</v>
      </c>
      <c r="B719" s="6" t="s">
        <v>285</v>
      </c>
      <c r="C719" s="6" t="s">
        <v>283</v>
      </c>
      <c r="D719" s="7">
        <v>44926</v>
      </c>
      <c r="E719" s="7">
        <v>44962</v>
      </c>
      <c r="F719" s="8">
        <v>2000</v>
      </c>
      <c r="G719" s="7">
        <v>44926</v>
      </c>
      <c r="H719" s="7">
        <v>44956</v>
      </c>
      <c r="I719" s="6">
        <f t="shared" si="22"/>
        <v>2</v>
      </c>
      <c r="J719" s="8">
        <f t="shared" si="23"/>
        <v>1000</v>
      </c>
      <c r="M719" s="9"/>
      <c r="N719" s="9"/>
      <c r="O719" s="9"/>
      <c r="P719" s="9"/>
      <c r="Q719" s="9"/>
    </row>
    <row r="720" spans="1:17" ht="15.75" x14ac:dyDescent="0.25">
      <c r="A720" s="6" t="s">
        <v>401</v>
      </c>
      <c r="B720" s="6" t="s">
        <v>285</v>
      </c>
      <c r="C720" s="6" t="s">
        <v>283</v>
      </c>
      <c r="D720" s="7">
        <v>44957</v>
      </c>
      <c r="E720" s="7">
        <v>45003</v>
      </c>
      <c r="F720" s="8">
        <v>2000</v>
      </c>
      <c r="G720" s="7">
        <v>44957</v>
      </c>
      <c r="H720" s="7">
        <v>44985</v>
      </c>
      <c r="I720" s="6">
        <f t="shared" si="22"/>
        <v>2</v>
      </c>
      <c r="J720" s="8">
        <f t="shared" si="23"/>
        <v>1000</v>
      </c>
      <c r="M720" s="9"/>
      <c r="N720" s="9"/>
      <c r="O720" s="9"/>
      <c r="P720" s="9"/>
      <c r="Q720" s="9"/>
    </row>
    <row r="721" spans="1:17" ht="15.75" x14ac:dyDescent="0.25">
      <c r="A721" s="6" t="s">
        <v>401</v>
      </c>
      <c r="B721" s="6" t="s">
        <v>285</v>
      </c>
      <c r="C721" s="6" t="s">
        <v>283</v>
      </c>
      <c r="D721" s="7">
        <v>44986</v>
      </c>
      <c r="E721" s="7">
        <v>45003</v>
      </c>
      <c r="F721" s="8">
        <v>2000</v>
      </c>
      <c r="G721" s="7">
        <v>44986</v>
      </c>
      <c r="H721" s="7">
        <v>45016</v>
      </c>
      <c r="I721" s="6">
        <f t="shared" si="22"/>
        <v>1</v>
      </c>
      <c r="J721" s="8">
        <f t="shared" si="23"/>
        <v>2000</v>
      </c>
      <c r="M721" s="9"/>
      <c r="N721" s="9"/>
      <c r="O721" s="9"/>
      <c r="P721" s="9"/>
      <c r="Q721" s="9"/>
    </row>
    <row r="722" spans="1:17" ht="15.75" x14ac:dyDescent="0.25">
      <c r="A722" s="6" t="s">
        <v>401</v>
      </c>
      <c r="B722" s="6" t="s">
        <v>285</v>
      </c>
      <c r="C722" s="6" t="s">
        <v>283</v>
      </c>
      <c r="D722" s="7">
        <v>45017</v>
      </c>
      <c r="E722" s="7">
        <v>45067</v>
      </c>
      <c r="F722" s="8">
        <v>2000</v>
      </c>
      <c r="G722" s="7">
        <v>45017</v>
      </c>
      <c r="H722" s="7">
        <v>45046</v>
      </c>
      <c r="I722" s="6">
        <f t="shared" si="22"/>
        <v>1</v>
      </c>
      <c r="J722" s="8">
        <f t="shared" si="23"/>
        <v>2000</v>
      </c>
      <c r="M722" s="9"/>
      <c r="N722" s="9"/>
      <c r="O722" s="9"/>
      <c r="P722" s="9"/>
      <c r="Q722" s="9"/>
    </row>
    <row r="723" spans="1:17" ht="15.75" x14ac:dyDescent="0.25">
      <c r="A723" s="6" t="s">
        <v>401</v>
      </c>
      <c r="B723" s="6" t="s">
        <v>285</v>
      </c>
      <c r="C723" s="6" t="s">
        <v>283</v>
      </c>
      <c r="D723" s="7">
        <v>45047</v>
      </c>
      <c r="E723" s="7">
        <v>45067</v>
      </c>
      <c r="F723" s="8">
        <v>2000</v>
      </c>
      <c r="G723" s="7">
        <v>45047</v>
      </c>
      <c r="H723" s="7">
        <v>45077</v>
      </c>
      <c r="I723" s="6">
        <f t="shared" ref="I723:I786" si="24">IF((YEAR(H723)-YEAR(G723))=1, ((MONTH(H723)-MONTH(G723))+1)+12, (IF((YEAR(H723)-YEAR(G723))=2, ((MONTH(H723)-MONTH(G723))+1)+24, (IF((YEAR(H723)-YEAR(G723))=3, ((MONTH(H723)-MONTH(G723))+1)+36, (MONTH(H723)-MONTH(G723))+1)))))</f>
        <v>1</v>
      </c>
      <c r="J723" s="8">
        <f t="shared" si="23"/>
        <v>2000</v>
      </c>
      <c r="M723" s="9"/>
      <c r="N723" s="9"/>
      <c r="O723" s="9"/>
      <c r="P723" s="9"/>
      <c r="Q723" s="9"/>
    </row>
    <row r="724" spans="1:17" ht="15.75" x14ac:dyDescent="0.25">
      <c r="A724" s="6" t="s">
        <v>401</v>
      </c>
      <c r="B724" s="6" t="s">
        <v>285</v>
      </c>
      <c r="C724" s="6" t="s">
        <v>283</v>
      </c>
      <c r="D724" s="7">
        <v>45078</v>
      </c>
      <c r="E724" s="7">
        <v>45129</v>
      </c>
      <c r="F724" s="8">
        <v>2000</v>
      </c>
      <c r="G724" s="7">
        <v>45078</v>
      </c>
      <c r="H724" s="7">
        <v>45107</v>
      </c>
      <c r="I724" s="6">
        <f t="shared" si="24"/>
        <v>1</v>
      </c>
      <c r="J724" s="8">
        <f t="shared" si="23"/>
        <v>2000</v>
      </c>
      <c r="M724" s="9"/>
      <c r="N724" s="9"/>
      <c r="O724" s="9"/>
      <c r="P724" s="9"/>
      <c r="Q724" s="9"/>
    </row>
    <row r="725" spans="1:17" ht="15.75" x14ac:dyDescent="0.25">
      <c r="A725" s="6" t="s">
        <v>401</v>
      </c>
      <c r="B725" s="6" t="s">
        <v>285</v>
      </c>
      <c r="C725" s="6" t="s">
        <v>283</v>
      </c>
      <c r="D725" s="7">
        <v>45108</v>
      </c>
      <c r="E725" s="7">
        <v>45129</v>
      </c>
      <c r="F725" s="8">
        <v>2000</v>
      </c>
      <c r="G725" s="7">
        <v>45108</v>
      </c>
      <c r="H725" s="7">
        <v>45138</v>
      </c>
      <c r="I725" s="6">
        <f t="shared" si="24"/>
        <v>1</v>
      </c>
      <c r="J725" s="8">
        <f t="shared" si="23"/>
        <v>2000</v>
      </c>
      <c r="M725" s="9"/>
      <c r="N725" s="9"/>
      <c r="O725" s="9"/>
      <c r="P725" s="9"/>
      <c r="Q725" s="9"/>
    </row>
    <row r="726" spans="1:17" ht="15.75" x14ac:dyDescent="0.25">
      <c r="A726" s="6" t="s">
        <v>401</v>
      </c>
      <c r="B726" s="6" t="s">
        <v>285</v>
      </c>
      <c r="C726" s="6" t="s">
        <v>283</v>
      </c>
      <c r="D726" s="7">
        <v>45139</v>
      </c>
      <c r="E726" s="7">
        <v>45192</v>
      </c>
      <c r="F726" s="8">
        <v>2000</v>
      </c>
      <c r="G726" s="7">
        <v>45139</v>
      </c>
      <c r="H726" s="7">
        <v>45169</v>
      </c>
      <c r="I726" s="6">
        <f t="shared" si="24"/>
        <v>1</v>
      </c>
      <c r="J726" s="8">
        <f t="shared" si="23"/>
        <v>2000</v>
      </c>
      <c r="M726" s="9"/>
      <c r="N726" s="9"/>
      <c r="O726" s="9"/>
      <c r="P726" s="9"/>
      <c r="Q726" s="9"/>
    </row>
    <row r="727" spans="1:17" ht="15.75" x14ac:dyDescent="0.25">
      <c r="A727" s="6" t="s">
        <v>401</v>
      </c>
      <c r="B727" s="6" t="s">
        <v>285</v>
      </c>
      <c r="C727" s="6" t="s">
        <v>283</v>
      </c>
      <c r="D727" s="7">
        <v>45170</v>
      </c>
      <c r="E727" s="7">
        <v>45192</v>
      </c>
      <c r="F727" s="8">
        <v>2000</v>
      </c>
      <c r="G727" s="7">
        <v>45170</v>
      </c>
      <c r="H727" s="7">
        <v>45199</v>
      </c>
      <c r="I727" s="6">
        <f t="shared" si="24"/>
        <v>1</v>
      </c>
      <c r="J727" s="8">
        <f t="shared" si="23"/>
        <v>2000</v>
      </c>
      <c r="M727" s="9"/>
      <c r="N727" s="9"/>
      <c r="O727" s="9"/>
      <c r="P727" s="9"/>
      <c r="Q727" s="9"/>
    </row>
    <row r="728" spans="1:17" ht="15.75" x14ac:dyDescent="0.25">
      <c r="A728" s="6" t="s">
        <v>401</v>
      </c>
      <c r="B728" s="6" t="s">
        <v>285</v>
      </c>
      <c r="C728" s="6" t="s">
        <v>283</v>
      </c>
      <c r="D728" s="7">
        <v>45200</v>
      </c>
      <c r="E728" s="7">
        <v>45276</v>
      </c>
      <c r="F728" s="8">
        <v>2000</v>
      </c>
      <c r="G728" s="7">
        <v>45200</v>
      </c>
      <c r="H728" s="7">
        <v>45230</v>
      </c>
      <c r="I728" s="6">
        <f t="shared" si="24"/>
        <v>1</v>
      </c>
      <c r="J728" s="8">
        <f t="shared" si="23"/>
        <v>2000</v>
      </c>
      <c r="M728" s="9"/>
      <c r="N728" s="9"/>
      <c r="O728" s="9"/>
      <c r="P728" s="9"/>
      <c r="Q728" s="9"/>
    </row>
    <row r="729" spans="1:17" ht="15.75" x14ac:dyDescent="0.25">
      <c r="A729" s="6" t="s">
        <v>401</v>
      </c>
      <c r="B729" s="6" t="s">
        <v>285</v>
      </c>
      <c r="C729" s="6" t="s">
        <v>283</v>
      </c>
      <c r="D729" s="7">
        <v>45231</v>
      </c>
      <c r="E729" s="7">
        <v>45276</v>
      </c>
      <c r="F729" s="8">
        <v>2000</v>
      </c>
      <c r="G729" s="7">
        <v>45231</v>
      </c>
      <c r="H729" s="7">
        <v>45260</v>
      </c>
      <c r="I729" s="6">
        <f t="shared" si="24"/>
        <v>1</v>
      </c>
      <c r="J729" s="8">
        <f t="shared" si="23"/>
        <v>2000</v>
      </c>
      <c r="M729" s="9"/>
      <c r="N729" s="9"/>
      <c r="O729" s="9"/>
      <c r="P729" s="9"/>
      <c r="Q729" s="9"/>
    </row>
    <row r="730" spans="1:17" ht="15.75" x14ac:dyDescent="0.25">
      <c r="A730" s="6" t="s">
        <v>401</v>
      </c>
      <c r="B730" s="6" t="s">
        <v>285</v>
      </c>
      <c r="C730" s="6" t="s">
        <v>283</v>
      </c>
      <c r="D730" s="7">
        <v>45261</v>
      </c>
      <c r="E730" s="7">
        <v>45276</v>
      </c>
      <c r="F730" s="8">
        <v>2000</v>
      </c>
      <c r="G730" s="7">
        <v>45261</v>
      </c>
      <c r="H730" s="7">
        <v>45291</v>
      </c>
      <c r="I730" s="6">
        <f t="shared" si="24"/>
        <v>1</v>
      </c>
      <c r="J730" s="8">
        <f t="shared" si="23"/>
        <v>2000</v>
      </c>
      <c r="M730" s="9"/>
      <c r="N730" s="9"/>
      <c r="O730" s="9"/>
      <c r="P730" s="9"/>
      <c r="Q730" s="9"/>
    </row>
    <row r="731" spans="1:17" ht="15.75" x14ac:dyDescent="0.25">
      <c r="A731" s="6" t="s">
        <v>402</v>
      </c>
      <c r="B731" s="6" t="s">
        <v>288</v>
      </c>
      <c r="C731" s="6" t="s">
        <v>283</v>
      </c>
      <c r="D731" s="7">
        <v>45340</v>
      </c>
      <c r="E731" s="7">
        <v>45354</v>
      </c>
      <c r="F731" s="8">
        <v>130000</v>
      </c>
      <c r="G731" s="7">
        <v>45341</v>
      </c>
      <c r="H731" s="7">
        <v>45687</v>
      </c>
      <c r="I731" s="6">
        <f t="shared" si="24"/>
        <v>12</v>
      </c>
      <c r="J731" s="8">
        <f t="shared" si="23"/>
        <v>10833.333333333334</v>
      </c>
      <c r="M731" s="9"/>
      <c r="N731" s="9"/>
      <c r="O731" s="9"/>
      <c r="P731" s="9"/>
      <c r="Q731" s="9"/>
    </row>
    <row r="732" spans="1:17" ht="15.75" x14ac:dyDescent="0.25">
      <c r="A732" s="6" t="s">
        <v>403</v>
      </c>
      <c r="B732" s="6" t="s">
        <v>282</v>
      </c>
      <c r="C732" s="6" t="s">
        <v>283</v>
      </c>
      <c r="D732" s="7">
        <v>44477</v>
      </c>
      <c r="E732" s="7">
        <v>44512</v>
      </c>
      <c r="F732" s="8">
        <v>8750</v>
      </c>
      <c r="G732" s="7">
        <v>44469</v>
      </c>
      <c r="H732" s="7">
        <v>44560</v>
      </c>
      <c r="I732" s="6">
        <f t="shared" si="24"/>
        <v>4</v>
      </c>
      <c r="J732" s="8">
        <f t="shared" si="23"/>
        <v>2187.5</v>
      </c>
      <c r="M732" s="9"/>
      <c r="N732" s="9"/>
      <c r="O732" s="9"/>
      <c r="P732" s="9"/>
      <c r="Q732" s="9"/>
    </row>
    <row r="733" spans="1:17" ht="15.75" x14ac:dyDescent="0.25">
      <c r="A733" s="6" t="s">
        <v>404</v>
      </c>
      <c r="B733" s="6" t="s">
        <v>288</v>
      </c>
      <c r="C733" s="6" t="s">
        <v>283</v>
      </c>
      <c r="D733" s="7">
        <v>44459</v>
      </c>
      <c r="E733" s="7">
        <v>44560</v>
      </c>
      <c r="F733" s="8">
        <v>3000</v>
      </c>
      <c r="G733" s="7">
        <v>44439</v>
      </c>
      <c r="H733" s="7">
        <v>44468</v>
      </c>
      <c r="I733" s="6">
        <f t="shared" si="24"/>
        <v>2</v>
      </c>
      <c r="J733" s="8">
        <f t="shared" si="23"/>
        <v>1500</v>
      </c>
      <c r="M733" s="9"/>
      <c r="N733" s="9"/>
      <c r="O733" s="9"/>
      <c r="P733" s="9"/>
      <c r="Q733" s="9"/>
    </row>
    <row r="734" spans="1:17" ht="15.75" x14ac:dyDescent="0.25">
      <c r="A734" s="6" t="s">
        <v>404</v>
      </c>
      <c r="B734" s="6" t="s">
        <v>288</v>
      </c>
      <c r="C734" s="6" t="s">
        <v>283</v>
      </c>
      <c r="D734" s="7">
        <v>44289</v>
      </c>
      <c r="E734" s="7">
        <v>44322</v>
      </c>
      <c r="F734" s="8">
        <v>20000</v>
      </c>
      <c r="G734" s="7">
        <v>44286</v>
      </c>
      <c r="H734" s="7">
        <v>44650</v>
      </c>
      <c r="I734" s="6">
        <f t="shared" si="24"/>
        <v>13</v>
      </c>
      <c r="J734" s="8">
        <f t="shared" si="23"/>
        <v>1538.4615384615386</v>
      </c>
      <c r="M734" s="9"/>
      <c r="N734" s="9"/>
      <c r="O734" s="9"/>
      <c r="P734" s="9"/>
      <c r="Q734" s="9"/>
    </row>
    <row r="735" spans="1:17" ht="15.75" x14ac:dyDescent="0.25">
      <c r="A735" s="6" t="s">
        <v>404</v>
      </c>
      <c r="B735" s="6" t="s">
        <v>288</v>
      </c>
      <c r="C735" s="6" t="s">
        <v>283</v>
      </c>
      <c r="D735" s="7">
        <v>44634</v>
      </c>
      <c r="E735" s="7">
        <v>44687</v>
      </c>
      <c r="F735" s="8">
        <v>20000</v>
      </c>
      <c r="G735" s="7">
        <v>44651</v>
      </c>
      <c r="H735" s="7">
        <v>45016</v>
      </c>
      <c r="I735" s="6">
        <f t="shared" si="24"/>
        <v>13</v>
      </c>
      <c r="J735" s="8">
        <f t="shared" si="23"/>
        <v>1538.4615384615386</v>
      </c>
      <c r="M735" s="9"/>
      <c r="N735" s="9"/>
      <c r="O735" s="9"/>
      <c r="P735" s="9"/>
      <c r="Q735" s="9"/>
    </row>
    <row r="736" spans="1:17" ht="15.75" x14ac:dyDescent="0.25">
      <c r="A736" s="6" t="s">
        <v>404</v>
      </c>
      <c r="B736" s="6" t="s">
        <v>288</v>
      </c>
      <c r="C736" s="6" t="s">
        <v>283</v>
      </c>
      <c r="D736" s="7">
        <v>45017</v>
      </c>
      <c r="E736" s="7">
        <v>45058</v>
      </c>
      <c r="F736" s="8">
        <v>1700</v>
      </c>
      <c r="G736" s="7">
        <v>45017</v>
      </c>
      <c r="H736" s="7">
        <v>45138</v>
      </c>
      <c r="I736" s="6">
        <f t="shared" si="24"/>
        <v>4</v>
      </c>
      <c r="J736" s="8">
        <f t="shared" si="23"/>
        <v>425</v>
      </c>
      <c r="M736" s="9"/>
      <c r="N736" s="9"/>
      <c r="O736" s="9"/>
      <c r="P736" s="9"/>
      <c r="Q736" s="9"/>
    </row>
    <row r="737" spans="1:17" ht="15.75" x14ac:dyDescent="0.25">
      <c r="A737" s="6" t="s">
        <v>405</v>
      </c>
      <c r="B737" s="6" t="s">
        <v>292</v>
      </c>
      <c r="C737" s="6" t="s">
        <v>283</v>
      </c>
      <c r="D737" s="7">
        <v>44115</v>
      </c>
      <c r="E737" s="7">
        <v>44195</v>
      </c>
      <c r="F737" s="8">
        <v>23904</v>
      </c>
      <c r="G737" s="7">
        <v>44104</v>
      </c>
      <c r="H737" s="7">
        <v>44468</v>
      </c>
      <c r="I737" s="6">
        <f t="shared" si="24"/>
        <v>13</v>
      </c>
      <c r="J737" s="8">
        <f t="shared" si="23"/>
        <v>1838.7692307692307</v>
      </c>
      <c r="M737" s="9"/>
      <c r="N737" s="9"/>
      <c r="O737" s="9"/>
      <c r="P737" s="9"/>
      <c r="Q737" s="9"/>
    </row>
    <row r="738" spans="1:17" ht="15.75" x14ac:dyDescent="0.25">
      <c r="A738" s="6" t="s">
        <v>405</v>
      </c>
      <c r="B738" s="6" t="s">
        <v>292</v>
      </c>
      <c r="C738" s="6" t="s">
        <v>283</v>
      </c>
      <c r="D738" s="7">
        <v>44466</v>
      </c>
      <c r="E738" s="7">
        <v>44513</v>
      </c>
      <c r="F738" s="8">
        <v>23447.43</v>
      </c>
      <c r="G738" s="7">
        <v>44469</v>
      </c>
      <c r="H738" s="7">
        <v>44833</v>
      </c>
      <c r="I738" s="6">
        <f t="shared" si="24"/>
        <v>13</v>
      </c>
      <c r="J738" s="8">
        <f t="shared" si="23"/>
        <v>1803.6484615384616</v>
      </c>
      <c r="M738" s="9"/>
      <c r="N738" s="9"/>
      <c r="O738" s="9"/>
      <c r="P738" s="9"/>
      <c r="Q738" s="9"/>
    </row>
    <row r="739" spans="1:17" ht="15.75" x14ac:dyDescent="0.25">
      <c r="A739" s="6" t="s">
        <v>406</v>
      </c>
      <c r="B739" s="6" t="s">
        <v>288</v>
      </c>
      <c r="C739" s="6" t="s">
        <v>283</v>
      </c>
      <c r="D739" s="7">
        <v>43831</v>
      </c>
      <c r="E739" s="7">
        <v>44195</v>
      </c>
      <c r="F739" s="8">
        <v>18000</v>
      </c>
      <c r="G739" s="7">
        <v>43739</v>
      </c>
      <c r="H739" s="7">
        <v>44103</v>
      </c>
      <c r="I739" s="6">
        <f t="shared" si="24"/>
        <v>12</v>
      </c>
      <c r="J739" s="8">
        <f t="shared" si="23"/>
        <v>1500</v>
      </c>
      <c r="M739" s="9"/>
      <c r="N739" s="9"/>
      <c r="O739" s="9"/>
      <c r="P739" s="9"/>
      <c r="Q739" s="9"/>
    </row>
    <row r="740" spans="1:17" ht="15.75" x14ac:dyDescent="0.25">
      <c r="A740" s="6" t="s">
        <v>406</v>
      </c>
      <c r="B740" s="6" t="s">
        <v>288</v>
      </c>
      <c r="C740" s="6" t="s">
        <v>283</v>
      </c>
      <c r="D740" s="7">
        <v>44124</v>
      </c>
      <c r="E740" s="7">
        <v>44560</v>
      </c>
      <c r="F740" s="8">
        <v>18000</v>
      </c>
      <c r="G740" s="7">
        <v>44104</v>
      </c>
      <c r="H740" s="7">
        <v>44468</v>
      </c>
      <c r="I740" s="6">
        <f t="shared" si="24"/>
        <v>13</v>
      </c>
      <c r="J740" s="8">
        <f t="shared" si="23"/>
        <v>1384.6153846153845</v>
      </c>
      <c r="M740" s="9"/>
      <c r="N740" s="9"/>
      <c r="O740" s="9"/>
      <c r="P740" s="9"/>
      <c r="Q740" s="9"/>
    </row>
    <row r="741" spans="1:17" ht="15.75" x14ac:dyDescent="0.25">
      <c r="A741" s="6" t="s">
        <v>407</v>
      </c>
      <c r="B741" s="6" t="s">
        <v>285</v>
      </c>
      <c r="C741" s="6" t="s">
        <v>283</v>
      </c>
      <c r="D741" s="7">
        <v>44415</v>
      </c>
      <c r="E741" s="7">
        <v>44515</v>
      </c>
      <c r="F741" s="8">
        <v>6000</v>
      </c>
      <c r="G741" s="7">
        <v>44408</v>
      </c>
      <c r="H741" s="7">
        <v>44772</v>
      </c>
      <c r="I741" s="6">
        <f t="shared" si="24"/>
        <v>13</v>
      </c>
      <c r="J741" s="8">
        <f t="shared" si="23"/>
        <v>461.53846153846155</v>
      </c>
      <c r="M741" s="9"/>
      <c r="N741" s="9"/>
      <c r="O741" s="9"/>
      <c r="P741" s="9"/>
      <c r="Q741" s="9"/>
    </row>
    <row r="742" spans="1:17" ht="15.75" x14ac:dyDescent="0.25">
      <c r="A742" s="6" t="s">
        <v>407</v>
      </c>
      <c r="B742" s="6" t="s">
        <v>285</v>
      </c>
      <c r="C742" s="6" t="s">
        <v>283</v>
      </c>
      <c r="D742" s="7">
        <v>44925</v>
      </c>
      <c r="E742" s="7">
        <v>45206</v>
      </c>
      <c r="F742" s="8">
        <v>2211</v>
      </c>
      <c r="G742" s="7">
        <v>44773</v>
      </c>
      <c r="H742" s="7">
        <v>44864</v>
      </c>
      <c r="I742" s="6">
        <f t="shared" si="24"/>
        <v>4</v>
      </c>
      <c r="J742" s="8">
        <f t="shared" si="23"/>
        <v>552.75</v>
      </c>
      <c r="M742" s="9"/>
      <c r="N742" s="9"/>
      <c r="O742" s="9"/>
      <c r="P742" s="9"/>
      <c r="Q742" s="9"/>
    </row>
    <row r="743" spans="1:17" ht="15.75" x14ac:dyDescent="0.25">
      <c r="A743" s="6" t="s">
        <v>407</v>
      </c>
      <c r="B743" s="6" t="s">
        <v>285</v>
      </c>
      <c r="C743" s="6" t="s">
        <v>283</v>
      </c>
      <c r="D743" s="7">
        <v>44828</v>
      </c>
      <c r="E743" s="7">
        <v>44924</v>
      </c>
      <c r="F743" s="8">
        <v>8844</v>
      </c>
      <c r="G743" s="7">
        <v>44865</v>
      </c>
      <c r="H743" s="7">
        <v>45230</v>
      </c>
      <c r="I743" s="6">
        <f t="shared" si="24"/>
        <v>13</v>
      </c>
      <c r="J743" s="8">
        <f t="shared" si="23"/>
        <v>680.30769230769226</v>
      </c>
      <c r="M743" s="9"/>
      <c r="N743" s="9"/>
      <c r="O743" s="9"/>
      <c r="P743" s="9"/>
      <c r="Q743" s="9"/>
    </row>
    <row r="744" spans="1:17" ht="15.75" x14ac:dyDescent="0.25">
      <c r="A744" s="6" t="s">
        <v>407</v>
      </c>
      <c r="B744" s="6" t="s">
        <v>285</v>
      </c>
      <c r="C744" s="6" t="s">
        <v>283</v>
      </c>
      <c r="D744" s="7">
        <v>45206</v>
      </c>
      <c r="E744" s="7">
        <v>45348</v>
      </c>
      <c r="F744" s="8">
        <v>8844</v>
      </c>
      <c r="G744" s="7">
        <v>45231</v>
      </c>
      <c r="H744" s="7">
        <v>45595</v>
      </c>
      <c r="I744" s="6">
        <f t="shared" si="24"/>
        <v>12</v>
      </c>
      <c r="J744" s="8">
        <f t="shared" si="23"/>
        <v>737</v>
      </c>
      <c r="M744" s="9"/>
      <c r="N744" s="9"/>
      <c r="O744" s="9"/>
      <c r="P744" s="9"/>
      <c r="Q744" s="9"/>
    </row>
    <row r="745" spans="1:17" ht="15.75" x14ac:dyDescent="0.25">
      <c r="A745" s="6" t="s">
        <v>408</v>
      </c>
      <c r="B745" s="6" t="s">
        <v>292</v>
      </c>
      <c r="C745" s="6" t="s">
        <v>283</v>
      </c>
      <c r="D745" s="7">
        <v>43636</v>
      </c>
      <c r="E745" s="7">
        <v>43830</v>
      </c>
      <c r="F745" s="8">
        <v>6000</v>
      </c>
      <c r="G745" s="7">
        <v>43617</v>
      </c>
      <c r="H745" s="7">
        <v>43981</v>
      </c>
      <c r="I745" s="6">
        <f t="shared" si="24"/>
        <v>12</v>
      </c>
      <c r="J745" s="8">
        <f t="shared" si="23"/>
        <v>500</v>
      </c>
      <c r="M745" s="9"/>
      <c r="N745" s="9"/>
      <c r="O745" s="9"/>
      <c r="P745" s="9"/>
      <c r="Q745" s="9"/>
    </row>
    <row r="746" spans="1:17" ht="15.75" x14ac:dyDescent="0.25">
      <c r="A746" s="6" t="s">
        <v>408</v>
      </c>
      <c r="B746" s="6" t="s">
        <v>292</v>
      </c>
      <c r="C746" s="6" t="s">
        <v>283</v>
      </c>
      <c r="D746" s="7">
        <v>43988</v>
      </c>
      <c r="E746" s="7">
        <v>44195</v>
      </c>
      <c r="F746" s="8">
        <v>6000</v>
      </c>
      <c r="G746" s="7">
        <v>43982</v>
      </c>
      <c r="H746" s="7">
        <v>44346</v>
      </c>
      <c r="I746" s="6">
        <f t="shared" si="24"/>
        <v>13</v>
      </c>
      <c r="J746" s="8">
        <f t="shared" si="23"/>
        <v>461.53846153846155</v>
      </c>
      <c r="M746" s="9"/>
      <c r="N746" s="9"/>
      <c r="O746" s="9"/>
      <c r="P746" s="9"/>
      <c r="Q746" s="9"/>
    </row>
    <row r="747" spans="1:17" ht="15.75" x14ac:dyDescent="0.25">
      <c r="A747" s="6" t="s">
        <v>409</v>
      </c>
      <c r="B747" s="6" t="s">
        <v>288</v>
      </c>
      <c r="C747" s="6" t="s">
        <v>283</v>
      </c>
      <c r="D747" s="7">
        <v>45596</v>
      </c>
      <c r="E747" s="7">
        <v>1095</v>
      </c>
      <c r="F747" s="8">
        <v>150000</v>
      </c>
      <c r="G747" s="7">
        <v>45596</v>
      </c>
      <c r="H747" s="7">
        <v>45960</v>
      </c>
      <c r="I747" s="6">
        <f t="shared" si="24"/>
        <v>13</v>
      </c>
      <c r="J747" s="8">
        <f t="shared" si="23"/>
        <v>11538.461538461539</v>
      </c>
      <c r="M747" s="9"/>
      <c r="N747" s="9"/>
      <c r="O747" s="9"/>
      <c r="P747" s="9"/>
      <c r="Q747" s="9"/>
    </row>
    <row r="748" spans="1:17" ht="15.75" x14ac:dyDescent="0.25">
      <c r="A748" s="6" t="s">
        <v>410</v>
      </c>
      <c r="B748" s="6" t="s">
        <v>296</v>
      </c>
      <c r="C748" s="6" t="s">
        <v>283</v>
      </c>
      <c r="D748" s="7">
        <v>43775</v>
      </c>
      <c r="E748" s="7">
        <v>43830</v>
      </c>
      <c r="F748" s="8">
        <v>15900</v>
      </c>
      <c r="G748" s="7">
        <v>43739</v>
      </c>
      <c r="H748" s="7">
        <v>44103</v>
      </c>
      <c r="I748" s="6">
        <f t="shared" si="24"/>
        <v>12</v>
      </c>
      <c r="J748" s="8">
        <f t="shared" si="23"/>
        <v>1325</v>
      </c>
      <c r="M748" s="9"/>
      <c r="N748" s="9"/>
      <c r="O748" s="9"/>
      <c r="P748" s="9"/>
      <c r="Q748" s="9"/>
    </row>
    <row r="749" spans="1:17" ht="15.75" x14ac:dyDescent="0.25">
      <c r="A749" s="6" t="s">
        <v>410</v>
      </c>
      <c r="B749" s="6" t="s">
        <v>296</v>
      </c>
      <c r="C749" s="6" t="s">
        <v>283</v>
      </c>
      <c r="D749" s="7">
        <v>45255</v>
      </c>
      <c r="E749" s="7">
        <v>1095</v>
      </c>
      <c r="F749" s="8">
        <v>150000</v>
      </c>
      <c r="G749" s="7">
        <v>45231</v>
      </c>
      <c r="H749" s="7">
        <v>45595</v>
      </c>
      <c r="I749" s="6">
        <f t="shared" si="24"/>
        <v>12</v>
      </c>
      <c r="J749" s="8">
        <f t="shared" si="23"/>
        <v>12500</v>
      </c>
      <c r="M749" s="9"/>
      <c r="N749" s="9"/>
      <c r="O749" s="9"/>
      <c r="P749" s="9"/>
      <c r="Q749" s="9"/>
    </row>
    <row r="750" spans="1:17" ht="15.75" x14ac:dyDescent="0.25">
      <c r="A750" s="6" t="s">
        <v>411</v>
      </c>
      <c r="B750" s="6" t="s">
        <v>292</v>
      </c>
      <c r="C750" s="6" t="s">
        <v>283</v>
      </c>
      <c r="D750" s="7">
        <v>44322</v>
      </c>
      <c r="E750" s="7">
        <v>44455</v>
      </c>
      <c r="F750" s="8">
        <v>15900</v>
      </c>
      <c r="G750" s="7">
        <v>44104</v>
      </c>
      <c r="H750" s="7">
        <v>44468</v>
      </c>
      <c r="I750" s="6">
        <f t="shared" si="24"/>
        <v>13</v>
      </c>
      <c r="J750" s="8">
        <f t="shared" si="23"/>
        <v>1223.0769230769231</v>
      </c>
      <c r="M750" s="9"/>
      <c r="N750" s="9"/>
      <c r="O750" s="9"/>
      <c r="P750" s="9"/>
      <c r="Q750" s="9"/>
    </row>
    <row r="751" spans="1:17" ht="15.75" x14ac:dyDescent="0.25">
      <c r="A751" s="6" t="s">
        <v>412</v>
      </c>
      <c r="B751" s="6" t="s">
        <v>282</v>
      </c>
      <c r="C751" s="6" t="s">
        <v>283</v>
      </c>
      <c r="D751" s="7">
        <v>44648</v>
      </c>
      <c r="E751" s="7">
        <v>44674</v>
      </c>
      <c r="F751" s="8">
        <v>39000</v>
      </c>
      <c r="G751" s="7">
        <v>44620</v>
      </c>
      <c r="H751" s="7">
        <v>44985</v>
      </c>
      <c r="I751" s="6">
        <f t="shared" si="24"/>
        <v>13</v>
      </c>
      <c r="J751" s="8">
        <f t="shared" si="23"/>
        <v>3000</v>
      </c>
      <c r="M751" s="9"/>
      <c r="N751" s="9"/>
      <c r="O751" s="9"/>
      <c r="P751" s="9"/>
      <c r="Q751" s="9"/>
    </row>
    <row r="752" spans="1:17" ht="15.75" x14ac:dyDescent="0.25">
      <c r="A752" s="6" t="s">
        <v>412</v>
      </c>
      <c r="B752" s="6" t="s">
        <v>282</v>
      </c>
      <c r="C752" s="6" t="s">
        <v>283</v>
      </c>
      <c r="D752" s="7">
        <v>44986</v>
      </c>
      <c r="E752" s="7">
        <v>45030</v>
      </c>
      <c r="F752" s="8">
        <v>39000</v>
      </c>
      <c r="G752" s="7">
        <v>44986</v>
      </c>
      <c r="H752" s="7">
        <v>45350</v>
      </c>
      <c r="I752" s="6">
        <f t="shared" si="24"/>
        <v>12</v>
      </c>
      <c r="J752" s="8">
        <f t="shared" si="23"/>
        <v>3250</v>
      </c>
      <c r="M752" s="9"/>
      <c r="N752" s="9"/>
      <c r="O752" s="9"/>
      <c r="P752" s="9"/>
      <c r="Q752" s="9"/>
    </row>
    <row r="753" spans="1:17" ht="15.75" x14ac:dyDescent="0.25">
      <c r="A753" s="6" t="s">
        <v>412</v>
      </c>
      <c r="B753" s="6" t="s">
        <v>282</v>
      </c>
      <c r="C753" s="6" t="s">
        <v>283</v>
      </c>
      <c r="D753" s="7">
        <v>45367</v>
      </c>
      <c r="E753" s="7">
        <v>1095</v>
      </c>
      <c r="F753" s="8">
        <v>39000</v>
      </c>
      <c r="G753" s="7">
        <v>45351</v>
      </c>
      <c r="H753" s="7">
        <v>45715</v>
      </c>
      <c r="I753" s="6">
        <f t="shared" si="24"/>
        <v>13</v>
      </c>
      <c r="J753" s="8">
        <f t="shared" si="23"/>
        <v>3000</v>
      </c>
      <c r="M753" s="9"/>
      <c r="N753" s="9"/>
      <c r="O753" s="9"/>
      <c r="P753" s="9"/>
      <c r="Q753" s="9"/>
    </row>
    <row r="754" spans="1:17" ht="15.75" x14ac:dyDescent="0.25">
      <c r="A754" s="6" t="s">
        <v>413</v>
      </c>
      <c r="B754" s="6" t="s">
        <v>282</v>
      </c>
      <c r="C754" s="6" t="s">
        <v>283</v>
      </c>
      <c r="D754" s="7">
        <v>44087</v>
      </c>
      <c r="E754" s="7">
        <v>44195</v>
      </c>
      <c r="F754" s="8">
        <v>2000</v>
      </c>
      <c r="G754" s="7">
        <v>43709</v>
      </c>
      <c r="H754" s="7">
        <v>43830</v>
      </c>
      <c r="I754" s="6">
        <f t="shared" si="24"/>
        <v>4</v>
      </c>
      <c r="J754" s="8">
        <f t="shared" si="23"/>
        <v>500</v>
      </c>
      <c r="M754" s="9"/>
      <c r="N754" s="9"/>
      <c r="O754" s="9"/>
      <c r="P754" s="9"/>
      <c r="Q754" s="9"/>
    </row>
    <row r="755" spans="1:17" ht="15.75" x14ac:dyDescent="0.25">
      <c r="A755" s="6" t="s">
        <v>413</v>
      </c>
      <c r="B755" s="6" t="s">
        <v>282</v>
      </c>
      <c r="C755" s="6" t="s">
        <v>283</v>
      </c>
      <c r="D755" s="7">
        <v>43831</v>
      </c>
      <c r="E755" s="7">
        <v>44195</v>
      </c>
      <c r="F755" s="8">
        <v>500</v>
      </c>
      <c r="G755" s="7">
        <v>43831</v>
      </c>
      <c r="H755" s="7">
        <v>43861</v>
      </c>
      <c r="I755" s="6">
        <f t="shared" si="24"/>
        <v>1</v>
      </c>
      <c r="J755" s="8">
        <f t="shared" si="23"/>
        <v>500</v>
      </c>
      <c r="M755" s="9"/>
      <c r="N755" s="9"/>
      <c r="O755" s="9"/>
      <c r="P755" s="9"/>
      <c r="Q755" s="9"/>
    </row>
    <row r="756" spans="1:17" ht="15.75" x14ac:dyDescent="0.25">
      <c r="A756" s="6" t="s">
        <v>414</v>
      </c>
      <c r="B756" s="6" t="s">
        <v>288</v>
      </c>
      <c r="C756" s="6" t="s">
        <v>283</v>
      </c>
      <c r="D756" s="7">
        <v>43631</v>
      </c>
      <c r="E756" s="7">
        <v>43830</v>
      </c>
      <c r="F756" s="8">
        <v>36000</v>
      </c>
      <c r="G756" s="7">
        <v>43617</v>
      </c>
      <c r="H756" s="7">
        <v>43981</v>
      </c>
      <c r="I756" s="6">
        <f t="shared" si="24"/>
        <v>12</v>
      </c>
      <c r="J756" s="8">
        <f t="shared" si="23"/>
        <v>3000</v>
      </c>
      <c r="M756" s="9"/>
      <c r="N756" s="9"/>
      <c r="O756" s="9"/>
      <c r="P756" s="9"/>
      <c r="Q756" s="9"/>
    </row>
    <row r="757" spans="1:17" ht="15.75" x14ac:dyDescent="0.25">
      <c r="A757" s="6" t="s">
        <v>415</v>
      </c>
      <c r="B757" s="6" t="s">
        <v>285</v>
      </c>
      <c r="C757" s="6" t="s">
        <v>283</v>
      </c>
      <c r="D757" s="7">
        <v>45233</v>
      </c>
      <c r="E757" s="7">
        <v>1095</v>
      </c>
      <c r="F757" s="8">
        <v>747.42</v>
      </c>
      <c r="G757" s="7">
        <v>45200</v>
      </c>
      <c r="H757" s="7">
        <v>45230</v>
      </c>
      <c r="I757" s="6">
        <f t="shared" si="24"/>
        <v>1</v>
      </c>
      <c r="J757" s="8">
        <f t="shared" si="23"/>
        <v>747.42</v>
      </c>
      <c r="M757" s="9"/>
      <c r="N757" s="9"/>
      <c r="O757" s="9"/>
      <c r="P757" s="9"/>
      <c r="Q757" s="9"/>
    </row>
    <row r="758" spans="1:17" ht="15.75" x14ac:dyDescent="0.25">
      <c r="A758" s="6" t="s">
        <v>415</v>
      </c>
      <c r="B758" s="6" t="s">
        <v>285</v>
      </c>
      <c r="C758" s="6" t="s">
        <v>283</v>
      </c>
      <c r="D758" s="7">
        <v>45358</v>
      </c>
      <c r="E758" s="7">
        <v>1095</v>
      </c>
      <c r="F758" s="8">
        <v>17075.88</v>
      </c>
      <c r="G758" s="7">
        <v>45292</v>
      </c>
      <c r="H758" s="7">
        <v>45381</v>
      </c>
      <c r="I758" s="6">
        <f t="shared" si="24"/>
        <v>3</v>
      </c>
      <c r="J758" s="8">
        <f t="shared" si="23"/>
        <v>5691.96</v>
      </c>
      <c r="M758" s="9"/>
      <c r="N758" s="9"/>
      <c r="O758" s="9"/>
      <c r="P758" s="9"/>
      <c r="Q758" s="9"/>
    </row>
    <row r="759" spans="1:17" ht="15.75" x14ac:dyDescent="0.25">
      <c r="A759" s="6" t="s">
        <v>415</v>
      </c>
      <c r="B759" s="6" t="s">
        <v>285</v>
      </c>
      <c r="C759" s="6" t="s">
        <v>283</v>
      </c>
      <c r="D759" s="7">
        <v>45382</v>
      </c>
      <c r="E759" s="7">
        <v>1095</v>
      </c>
      <c r="F759" s="8">
        <f>14400*1.21304</f>
        <v>17467.775999999998</v>
      </c>
      <c r="G759" s="7">
        <v>45382</v>
      </c>
      <c r="H759" s="7">
        <v>45472</v>
      </c>
      <c r="I759" s="6">
        <f t="shared" si="24"/>
        <v>4</v>
      </c>
      <c r="J759" s="8">
        <f t="shared" si="23"/>
        <v>4366.9439999999995</v>
      </c>
      <c r="M759" s="9"/>
      <c r="N759" s="9"/>
      <c r="O759" s="9"/>
      <c r="P759" s="9"/>
      <c r="Q759" s="9"/>
    </row>
    <row r="760" spans="1:17" ht="15.75" x14ac:dyDescent="0.25">
      <c r="A760" s="6" t="s">
        <v>415</v>
      </c>
      <c r="B760" s="6" t="s">
        <v>285</v>
      </c>
      <c r="C760" s="6" t="s">
        <v>283</v>
      </c>
      <c r="D760" s="7">
        <v>45473</v>
      </c>
      <c r="E760" s="7">
        <v>1095</v>
      </c>
      <c r="F760" s="8">
        <f>14400*1.21304</f>
        <v>17467.775999999998</v>
      </c>
      <c r="G760" s="7">
        <v>45473</v>
      </c>
      <c r="H760" s="7">
        <v>45564</v>
      </c>
      <c r="I760" s="6">
        <f t="shared" si="24"/>
        <v>4</v>
      </c>
      <c r="J760" s="8">
        <f t="shared" si="23"/>
        <v>4366.9439999999995</v>
      </c>
      <c r="M760" s="9"/>
      <c r="N760" s="9"/>
      <c r="O760" s="9"/>
      <c r="P760" s="9"/>
      <c r="Q760" s="9"/>
    </row>
    <row r="761" spans="1:17" ht="15.75" x14ac:dyDescent="0.25">
      <c r="A761" s="6" t="s">
        <v>415</v>
      </c>
      <c r="B761" s="6" t="s">
        <v>285</v>
      </c>
      <c r="C761" s="6" t="s">
        <v>283</v>
      </c>
      <c r="D761" s="7">
        <v>45565</v>
      </c>
      <c r="E761" s="7">
        <v>1095</v>
      </c>
      <c r="F761" s="8">
        <f>14400*1.21304</f>
        <v>17467.775999999998</v>
      </c>
      <c r="G761" s="7">
        <v>45565</v>
      </c>
      <c r="H761" s="7">
        <v>45656</v>
      </c>
      <c r="I761" s="6">
        <f t="shared" si="24"/>
        <v>4</v>
      </c>
      <c r="J761" s="8">
        <f t="shared" si="23"/>
        <v>4366.9439999999995</v>
      </c>
      <c r="M761" s="9"/>
      <c r="N761" s="9"/>
      <c r="O761" s="9"/>
      <c r="P761" s="9"/>
      <c r="Q761" s="9"/>
    </row>
    <row r="762" spans="1:17" ht="15.75" x14ac:dyDescent="0.25">
      <c r="A762" s="6" t="s">
        <v>416</v>
      </c>
      <c r="B762" s="6" t="s">
        <v>285</v>
      </c>
      <c r="C762" s="6" t="s">
        <v>283</v>
      </c>
      <c r="D762" s="7">
        <v>43561</v>
      </c>
      <c r="E762" s="7">
        <v>43830</v>
      </c>
      <c r="F762" s="8">
        <v>24000</v>
      </c>
      <c r="G762" s="7">
        <v>43556</v>
      </c>
      <c r="H762" s="7">
        <v>43920</v>
      </c>
      <c r="I762" s="6">
        <f t="shared" si="24"/>
        <v>12</v>
      </c>
      <c r="J762" s="8">
        <f t="shared" si="23"/>
        <v>2000</v>
      </c>
      <c r="M762" s="9"/>
      <c r="N762" s="9"/>
      <c r="O762" s="9"/>
      <c r="P762" s="9"/>
      <c r="Q762" s="9"/>
    </row>
    <row r="763" spans="1:17" ht="15.75" x14ac:dyDescent="0.25">
      <c r="A763" s="6" t="s">
        <v>416</v>
      </c>
      <c r="B763" s="6" t="s">
        <v>285</v>
      </c>
      <c r="C763" s="6" t="s">
        <v>283</v>
      </c>
      <c r="D763" s="7">
        <v>43951</v>
      </c>
      <c r="E763" s="7">
        <v>44195</v>
      </c>
      <c r="F763" s="8">
        <v>24000</v>
      </c>
      <c r="G763" s="7">
        <v>43921</v>
      </c>
      <c r="H763" s="7">
        <v>44285</v>
      </c>
      <c r="I763" s="6">
        <f t="shared" si="24"/>
        <v>13</v>
      </c>
      <c r="J763" s="8">
        <f t="shared" si="23"/>
        <v>1846.1538461538462</v>
      </c>
      <c r="M763" s="9"/>
      <c r="N763" s="9"/>
      <c r="O763" s="9"/>
      <c r="P763" s="9"/>
      <c r="Q763" s="9"/>
    </row>
    <row r="764" spans="1:17" ht="15.75" x14ac:dyDescent="0.25">
      <c r="A764" s="6" t="s">
        <v>416</v>
      </c>
      <c r="B764" s="6" t="s">
        <v>285</v>
      </c>
      <c r="C764" s="6" t="s">
        <v>283</v>
      </c>
      <c r="D764" s="7">
        <v>44289</v>
      </c>
      <c r="E764" s="7">
        <v>44925</v>
      </c>
      <c r="F764" s="8">
        <v>24000</v>
      </c>
      <c r="G764" s="7">
        <v>44286</v>
      </c>
      <c r="H764" s="7">
        <v>44650</v>
      </c>
      <c r="I764" s="6">
        <f t="shared" si="24"/>
        <v>13</v>
      </c>
      <c r="J764" s="8">
        <f t="shared" si="23"/>
        <v>1846.1538461538462</v>
      </c>
      <c r="M764" s="9"/>
      <c r="N764" s="9"/>
      <c r="O764" s="9"/>
      <c r="P764" s="9"/>
      <c r="Q764" s="9"/>
    </row>
    <row r="765" spans="1:17" ht="15.75" x14ac:dyDescent="0.25">
      <c r="A765" s="6" t="s">
        <v>417</v>
      </c>
      <c r="B765" s="6" t="s">
        <v>282</v>
      </c>
      <c r="C765" s="6" t="s">
        <v>283</v>
      </c>
      <c r="D765" s="7">
        <v>44092</v>
      </c>
      <c r="E765" s="7">
        <v>44925</v>
      </c>
      <c r="F765" s="8">
        <v>42000</v>
      </c>
      <c r="G765" s="7">
        <v>43465</v>
      </c>
      <c r="H765" s="7">
        <v>44195</v>
      </c>
      <c r="I765" s="6">
        <f t="shared" si="24"/>
        <v>25</v>
      </c>
      <c r="J765" s="8">
        <f t="shared" si="23"/>
        <v>1680</v>
      </c>
      <c r="M765" s="9"/>
      <c r="N765" s="9"/>
      <c r="O765" s="9"/>
      <c r="P765" s="9"/>
      <c r="Q765" s="9"/>
    </row>
    <row r="766" spans="1:17" ht="15.75" x14ac:dyDescent="0.25">
      <c r="A766" s="6" t="s">
        <v>418</v>
      </c>
      <c r="B766" s="6" t="s">
        <v>292</v>
      </c>
      <c r="C766" s="6" t="s">
        <v>283</v>
      </c>
      <c r="D766" s="7">
        <v>44324</v>
      </c>
      <c r="E766" s="7">
        <v>44351</v>
      </c>
      <c r="F766" s="8">
        <v>30000</v>
      </c>
      <c r="G766" s="7">
        <v>44316</v>
      </c>
      <c r="H766" s="7">
        <v>44680</v>
      </c>
      <c r="I766" s="6">
        <f t="shared" si="24"/>
        <v>13</v>
      </c>
      <c r="J766" s="8">
        <f t="shared" si="23"/>
        <v>2307.6923076923076</v>
      </c>
      <c r="M766" s="9"/>
      <c r="N766" s="9"/>
      <c r="O766" s="9"/>
      <c r="P766" s="9"/>
      <c r="Q766" s="9"/>
    </row>
    <row r="767" spans="1:17" ht="15.75" x14ac:dyDescent="0.25">
      <c r="A767" s="6" t="s">
        <v>418</v>
      </c>
      <c r="B767" s="6" t="s">
        <v>292</v>
      </c>
      <c r="C767" s="6" t="s">
        <v>283</v>
      </c>
      <c r="D767" s="7">
        <v>44681</v>
      </c>
      <c r="E767" s="7">
        <v>44721</v>
      </c>
      <c r="F767" s="8">
        <v>30000</v>
      </c>
      <c r="G767" s="7">
        <v>44681</v>
      </c>
      <c r="H767" s="7">
        <v>45046</v>
      </c>
      <c r="I767" s="6">
        <f t="shared" si="24"/>
        <v>13</v>
      </c>
      <c r="J767" s="8">
        <f t="shared" si="23"/>
        <v>2307.6923076923076</v>
      </c>
      <c r="M767" s="9"/>
      <c r="N767" s="9"/>
      <c r="O767" s="9"/>
      <c r="P767" s="9"/>
      <c r="Q767" s="9"/>
    </row>
    <row r="768" spans="1:17" ht="15.75" x14ac:dyDescent="0.25">
      <c r="A768" s="6" t="s">
        <v>418</v>
      </c>
      <c r="B768" s="6" t="s">
        <v>292</v>
      </c>
      <c r="C768" s="6" t="s">
        <v>283</v>
      </c>
      <c r="D768" s="7">
        <v>45047</v>
      </c>
      <c r="E768" s="7">
        <v>45073</v>
      </c>
      <c r="F768" s="8">
        <v>30000</v>
      </c>
      <c r="G768" s="7">
        <v>45047</v>
      </c>
      <c r="H768" s="7">
        <v>45411</v>
      </c>
      <c r="I768" s="6">
        <f t="shared" si="24"/>
        <v>12</v>
      </c>
      <c r="J768" s="8">
        <f t="shared" si="23"/>
        <v>2500</v>
      </c>
      <c r="M768" s="9"/>
      <c r="N768" s="9"/>
      <c r="O768" s="9"/>
      <c r="P768" s="9"/>
      <c r="Q768" s="9"/>
    </row>
    <row r="769" spans="1:17" ht="15.75" x14ac:dyDescent="0.25">
      <c r="A769" s="6" t="s">
        <v>419</v>
      </c>
      <c r="B769" s="6" t="s">
        <v>296</v>
      </c>
      <c r="C769" s="6" t="s">
        <v>283</v>
      </c>
      <c r="D769" s="7">
        <v>44028</v>
      </c>
      <c r="E769" s="7">
        <v>44195</v>
      </c>
      <c r="F769" s="8">
        <v>15684</v>
      </c>
      <c r="G769" s="7">
        <v>44012</v>
      </c>
      <c r="H769" s="7">
        <v>44376</v>
      </c>
      <c r="I769" s="6">
        <f t="shared" si="24"/>
        <v>13</v>
      </c>
      <c r="J769" s="8">
        <f t="shared" si="23"/>
        <v>1206.4615384615386</v>
      </c>
      <c r="M769" s="9"/>
      <c r="N769" s="9"/>
      <c r="O769" s="9"/>
      <c r="P769" s="9"/>
      <c r="Q769" s="9"/>
    </row>
    <row r="770" spans="1:17" ht="15.75" x14ac:dyDescent="0.25">
      <c r="A770" s="6" t="s">
        <v>419</v>
      </c>
      <c r="B770" s="6" t="s">
        <v>296</v>
      </c>
      <c r="C770" s="6" t="s">
        <v>283</v>
      </c>
      <c r="D770" s="7">
        <v>44469</v>
      </c>
      <c r="E770" s="7">
        <v>44623</v>
      </c>
      <c r="F770" s="8">
        <v>15645.58</v>
      </c>
      <c r="G770" s="7">
        <v>44377</v>
      </c>
      <c r="H770" s="7">
        <v>44741</v>
      </c>
      <c r="I770" s="6">
        <f t="shared" si="24"/>
        <v>13</v>
      </c>
      <c r="J770" s="8">
        <f t="shared" si="23"/>
        <v>1203.5061538461539</v>
      </c>
      <c r="M770" s="9"/>
      <c r="N770" s="9"/>
      <c r="O770" s="9"/>
      <c r="P770" s="9"/>
      <c r="Q770" s="9"/>
    </row>
    <row r="771" spans="1:17" ht="15.75" x14ac:dyDescent="0.25">
      <c r="A771" s="6" t="s">
        <v>420</v>
      </c>
      <c r="B771" s="6" t="s">
        <v>285</v>
      </c>
      <c r="C771" s="6" t="s">
        <v>283</v>
      </c>
      <c r="D771" s="7">
        <v>43831</v>
      </c>
      <c r="E771" s="7">
        <v>44195</v>
      </c>
      <c r="F771" s="8">
        <v>2000</v>
      </c>
      <c r="G771" s="7">
        <v>43647</v>
      </c>
      <c r="H771" s="7">
        <v>44011</v>
      </c>
      <c r="I771" s="6">
        <f t="shared" si="24"/>
        <v>12</v>
      </c>
      <c r="J771" s="8">
        <f t="shared" ref="J771:J834" si="25">F771/I771</f>
        <v>166.66666666666666</v>
      </c>
      <c r="M771" s="9"/>
      <c r="N771" s="9"/>
      <c r="O771" s="9"/>
      <c r="P771" s="9"/>
      <c r="Q771" s="9"/>
    </row>
    <row r="772" spans="1:17" ht="15.75" x14ac:dyDescent="0.25">
      <c r="A772" s="6" t="s">
        <v>420</v>
      </c>
      <c r="B772" s="6" t="s">
        <v>285</v>
      </c>
      <c r="C772" s="6" t="s">
        <v>283</v>
      </c>
      <c r="D772" s="7">
        <v>43862</v>
      </c>
      <c r="E772" s="7">
        <v>44195</v>
      </c>
      <c r="F772" s="8">
        <v>2000</v>
      </c>
      <c r="G772" s="7">
        <v>43647</v>
      </c>
      <c r="H772" s="7">
        <v>44011</v>
      </c>
      <c r="I772" s="6">
        <f t="shared" si="24"/>
        <v>12</v>
      </c>
      <c r="J772" s="8">
        <f t="shared" si="25"/>
        <v>166.66666666666666</v>
      </c>
      <c r="M772" s="9"/>
      <c r="N772" s="9"/>
      <c r="O772" s="9"/>
      <c r="P772" s="9"/>
      <c r="Q772" s="9"/>
    </row>
    <row r="773" spans="1:17" ht="15.75" x14ac:dyDescent="0.25">
      <c r="A773" s="6" t="s">
        <v>420</v>
      </c>
      <c r="B773" s="6" t="s">
        <v>285</v>
      </c>
      <c r="C773" s="6" t="s">
        <v>283</v>
      </c>
      <c r="D773" s="7">
        <v>43890</v>
      </c>
      <c r="E773" s="7">
        <v>44195</v>
      </c>
      <c r="F773" s="8">
        <v>2000</v>
      </c>
      <c r="G773" s="7">
        <v>43647</v>
      </c>
      <c r="H773" s="7">
        <v>44011</v>
      </c>
      <c r="I773" s="6">
        <f t="shared" si="24"/>
        <v>12</v>
      </c>
      <c r="J773" s="8">
        <f t="shared" si="25"/>
        <v>166.66666666666666</v>
      </c>
      <c r="M773" s="9"/>
      <c r="N773" s="9"/>
      <c r="O773" s="9"/>
      <c r="P773" s="9"/>
      <c r="Q773" s="9"/>
    </row>
    <row r="774" spans="1:17" ht="15.75" x14ac:dyDescent="0.25">
      <c r="A774" s="6" t="s">
        <v>420</v>
      </c>
      <c r="B774" s="6" t="s">
        <v>285</v>
      </c>
      <c r="C774" s="6" t="s">
        <v>283</v>
      </c>
      <c r="D774" s="7">
        <v>43921</v>
      </c>
      <c r="E774" s="7">
        <v>44195</v>
      </c>
      <c r="F774" s="8">
        <v>2000</v>
      </c>
      <c r="G774" s="7">
        <v>43647</v>
      </c>
      <c r="H774" s="7">
        <v>44011</v>
      </c>
      <c r="I774" s="6">
        <f t="shared" si="24"/>
        <v>12</v>
      </c>
      <c r="J774" s="8">
        <f t="shared" si="25"/>
        <v>166.66666666666666</v>
      </c>
      <c r="M774" s="9"/>
      <c r="N774" s="9"/>
      <c r="O774" s="9"/>
      <c r="P774" s="9"/>
      <c r="Q774" s="9"/>
    </row>
    <row r="775" spans="1:17" ht="15.75" x14ac:dyDescent="0.25">
      <c r="A775" s="6" t="s">
        <v>420</v>
      </c>
      <c r="B775" s="6" t="s">
        <v>285</v>
      </c>
      <c r="C775" s="6" t="s">
        <v>283</v>
      </c>
      <c r="D775" s="7">
        <v>43951</v>
      </c>
      <c r="E775" s="7">
        <v>44195</v>
      </c>
      <c r="F775" s="8">
        <v>2000</v>
      </c>
      <c r="G775" s="7">
        <v>43647</v>
      </c>
      <c r="H775" s="7">
        <v>44011</v>
      </c>
      <c r="I775" s="6">
        <f t="shared" si="24"/>
        <v>12</v>
      </c>
      <c r="J775" s="8">
        <f t="shared" si="25"/>
        <v>166.66666666666666</v>
      </c>
      <c r="M775" s="9"/>
      <c r="N775" s="9"/>
      <c r="O775" s="9"/>
      <c r="P775" s="9"/>
      <c r="Q775" s="9"/>
    </row>
    <row r="776" spans="1:17" ht="15.75" x14ac:dyDescent="0.25">
      <c r="A776" s="6" t="s">
        <v>420</v>
      </c>
      <c r="B776" s="6" t="s">
        <v>285</v>
      </c>
      <c r="C776" s="6" t="s">
        <v>283</v>
      </c>
      <c r="D776" s="7">
        <v>43982</v>
      </c>
      <c r="E776" s="7">
        <v>44925</v>
      </c>
      <c r="F776" s="8">
        <v>2000</v>
      </c>
      <c r="G776" s="7">
        <v>43647</v>
      </c>
      <c r="H776" s="7">
        <v>44011</v>
      </c>
      <c r="I776" s="6">
        <f t="shared" si="24"/>
        <v>12</v>
      </c>
      <c r="J776" s="8">
        <f t="shared" si="25"/>
        <v>166.66666666666666</v>
      </c>
      <c r="M776" s="9"/>
      <c r="N776" s="9"/>
      <c r="O776" s="9"/>
      <c r="P776" s="9"/>
      <c r="Q776" s="9"/>
    </row>
    <row r="777" spans="1:17" ht="15.75" x14ac:dyDescent="0.25">
      <c r="A777" s="6" t="s">
        <v>420</v>
      </c>
      <c r="B777" s="6" t="s">
        <v>285</v>
      </c>
      <c r="C777" s="6" t="s">
        <v>283</v>
      </c>
      <c r="D777" s="7">
        <v>44012</v>
      </c>
      <c r="E777" s="7">
        <v>44925</v>
      </c>
      <c r="F777" s="8">
        <v>1750</v>
      </c>
      <c r="G777" s="7">
        <v>44012</v>
      </c>
      <c r="H777" s="7">
        <v>44042</v>
      </c>
      <c r="I777" s="6">
        <f t="shared" si="24"/>
        <v>2</v>
      </c>
      <c r="J777" s="8">
        <f t="shared" si="25"/>
        <v>875</v>
      </c>
      <c r="M777" s="9"/>
      <c r="N777" s="9"/>
      <c r="O777" s="9"/>
      <c r="P777" s="9"/>
      <c r="Q777" s="9"/>
    </row>
    <row r="778" spans="1:17" ht="15.75" x14ac:dyDescent="0.25">
      <c r="A778" s="6" t="s">
        <v>420</v>
      </c>
      <c r="B778" s="6" t="s">
        <v>285</v>
      </c>
      <c r="C778" s="6" t="s">
        <v>283</v>
      </c>
      <c r="D778" s="7">
        <v>44043</v>
      </c>
      <c r="E778" s="7">
        <v>44925</v>
      </c>
      <c r="F778" s="8">
        <v>1750</v>
      </c>
      <c r="G778" s="7">
        <v>44043</v>
      </c>
      <c r="H778" s="7">
        <v>44073</v>
      </c>
      <c r="I778" s="6">
        <f t="shared" si="24"/>
        <v>2</v>
      </c>
      <c r="J778" s="8">
        <f t="shared" si="25"/>
        <v>875</v>
      </c>
      <c r="M778" s="9"/>
      <c r="N778" s="9"/>
      <c r="O778" s="9"/>
      <c r="P778" s="9"/>
      <c r="Q778" s="9"/>
    </row>
    <row r="779" spans="1:17" ht="15.75" x14ac:dyDescent="0.25">
      <c r="A779" s="6" t="s">
        <v>420</v>
      </c>
      <c r="B779" s="6" t="s">
        <v>285</v>
      </c>
      <c r="C779" s="6" t="s">
        <v>283</v>
      </c>
      <c r="D779" s="7">
        <v>44074</v>
      </c>
      <c r="E779" s="7">
        <v>44925</v>
      </c>
      <c r="F779" s="8">
        <v>1750</v>
      </c>
      <c r="G779" s="7">
        <v>44074</v>
      </c>
      <c r="H779" s="7">
        <v>44103</v>
      </c>
      <c r="I779" s="6">
        <f t="shared" si="24"/>
        <v>2</v>
      </c>
      <c r="J779" s="8">
        <f t="shared" si="25"/>
        <v>875</v>
      </c>
      <c r="M779" s="9"/>
      <c r="N779" s="9"/>
      <c r="O779" s="9"/>
      <c r="P779" s="9"/>
      <c r="Q779" s="9"/>
    </row>
    <row r="780" spans="1:17" ht="15.75" x14ac:dyDescent="0.25">
      <c r="A780" s="6" t="s">
        <v>420</v>
      </c>
      <c r="B780" s="6" t="s">
        <v>285</v>
      </c>
      <c r="C780" s="6" t="s">
        <v>283</v>
      </c>
      <c r="D780" s="7">
        <v>44104</v>
      </c>
      <c r="E780" s="7">
        <v>44925</v>
      </c>
      <c r="F780" s="8">
        <v>1750</v>
      </c>
      <c r="G780" s="7">
        <v>44104</v>
      </c>
      <c r="H780" s="7">
        <v>44134</v>
      </c>
      <c r="I780" s="6">
        <f t="shared" si="24"/>
        <v>2</v>
      </c>
      <c r="J780" s="8">
        <f t="shared" si="25"/>
        <v>875</v>
      </c>
      <c r="M780" s="9"/>
      <c r="N780" s="9"/>
      <c r="O780" s="9"/>
      <c r="P780" s="9"/>
      <c r="Q780" s="9"/>
    </row>
    <row r="781" spans="1:17" ht="15.75" x14ac:dyDescent="0.25">
      <c r="A781" s="6" t="s">
        <v>420</v>
      </c>
      <c r="B781" s="6" t="s">
        <v>285</v>
      </c>
      <c r="C781" s="6" t="s">
        <v>283</v>
      </c>
      <c r="D781" s="7">
        <v>44135</v>
      </c>
      <c r="E781" s="7">
        <v>44925</v>
      </c>
      <c r="F781" s="8">
        <v>1750</v>
      </c>
      <c r="G781" s="7">
        <v>44135</v>
      </c>
      <c r="H781" s="7">
        <v>44164</v>
      </c>
      <c r="I781" s="6">
        <f t="shared" si="24"/>
        <v>2</v>
      </c>
      <c r="J781" s="8">
        <f t="shared" si="25"/>
        <v>875</v>
      </c>
      <c r="M781" s="9"/>
      <c r="N781" s="9"/>
      <c r="O781" s="9"/>
      <c r="P781" s="9"/>
      <c r="Q781" s="9"/>
    </row>
    <row r="782" spans="1:17" ht="15.75" x14ac:dyDescent="0.25">
      <c r="A782" s="6" t="s">
        <v>420</v>
      </c>
      <c r="B782" s="6" t="s">
        <v>285</v>
      </c>
      <c r="C782" s="6" t="s">
        <v>283</v>
      </c>
      <c r="D782" s="7">
        <v>44165</v>
      </c>
      <c r="E782" s="7">
        <v>44925</v>
      </c>
      <c r="F782" s="8">
        <v>1750</v>
      </c>
      <c r="G782" s="7">
        <v>44165</v>
      </c>
      <c r="H782" s="7">
        <v>44195</v>
      </c>
      <c r="I782" s="6">
        <f t="shared" si="24"/>
        <v>2</v>
      </c>
      <c r="J782" s="8">
        <f t="shared" si="25"/>
        <v>875</v>
      </c>
      <c r="M782" s="9"/>
      <c r="N782" s="9"/>
      <c r="O782" s="9"/>
      <c r="P782" s="9"/>
      <c r="Q782" s="9"/>
    </row>
    <row r="783" spans="1:17" ht="15.75" x14ac:dyDescent="0.25">
      <c r="A783" s="6" t="s">
        <v>420</v>
      </c>
      <c r="B783" s="6" t="s">
        <v>285</v>
      </c>
      <c r="C783" s="6" t="s">
        <v>283</v>
      </c>
      <c r="D783" s="7">
        <v>44196</v>
      </c>
      <c r="E783" s="7">
        <v>44925</v>
      </c>
      <c r="F783" s="8">
        <v>1750</v>
      </c>
      <c r="G783" s="7">
        <v>44196</v>
      </c>
      <c r="H783" s="7">
        <v>44226</v>
      </c>
      <c r="I783" s="6">
        <f t="shared" si="24"/>
        <v>2</v>
      </c>
      <c r="J783" s="8">
        <f t="shared" si="25"/>
        <v>875</v>
      </c>
      <c r="M783" s="9"/>
      <c r="N783" s="9"/>
      <c r="O783" s="9"/>
      <c r="P783" s="9"/>
      <c r="Q783" s="9"/>
    </row>
    <row r="784" spans="1:17" ht="15.75" x14ac:dyDescent="0.25">
      <c r="A784" s="6" t="s">
        <v>420</v>
      </c>
      <c r="B784" s="6" t="s">
        <v>285</v>
      </c>
      <c r="C784" s="6" t="s">
        <v>283</v>
      </c>
      <c r="D784" s="7">
        <v>44227</v>
      </c>
      <c r="E784" s="7">
        <v>44925</v>
      </c>
      <c r="F784" s="8">
        <v>1750</v>
      </c>
      <c r="G784" s="7">
        <v>44227</v>
      </c>
      <c r="H784" s="7">
        <v>44254</v>
      </c>
      <c r="I784" s="6">
        <f t="shared" si="24"/>
        <v>2</v>
      </c>
      <c r="J784" s="8">
        <f t="shared" si="25"/>
        <v>875</v>
      </c>
      <c r="M784" s="9"/>
      <c r="N784" s="9"/>
      <c r="O784" s="9"/>
      <c r="P784" s="9"/>
      <c r="Q784" s="9"/>
    </row>
    <row r="785" spans="1:17" ht="15.75" x14ac:dyDescent="0.25">
      <c r="A785" s="6" t="s">
        <v>420</v>
      </c>
      <c r="B785" s="6" t="s">
        <v>285</v>
      </c>
      <c r="C785" s="6" t="s">
        <v>283</v>
      </c>
      <c r="D785" s="7">
        <v>44255</v>
      </c>
      <c r="E785" s="7">
        <v>44925</v>
      </c>
      <c r="F785" s="8">
        <v>1750</v>
      </c>
      <c r="G785" s="7">
        <v>44255</v>
      </c>
      <c r="H785" s="7">
        <v>44285</v>
      </c>
      <c r="I785" s="6">
        <f t="shared" si="24"/>
        <v>2</v>
      </c>
      <c r="J785" s="8">
        <f t="shared" si="25"/>
        <v>875</v>
      </c>
      <c r="M785" s="9"/>
      <c r="N785" s="9"/>
      <c r="O785" s="9"/>
      <c r="P785" s="9"/>
      <c r="Q785" s="9"/>
    </row>
    <row r="786" spans="1:17" ht="15.75" x14ac:dyDescent="0.25">
      <c r="A786" s="6" t="s">
        <v>420</v>
      </c>
      <c r="B786" s="6" t="s">
        <v>285</v>
      </c>
      <c r="C786" s="6" t="s">
        <v>283</v>
      </c>
      <c r="D786" s="7">
        <v>44286</v>
      </c>
      <c r="E786" s="7">
        <v>44925</v>
      </c>
      <c r="F786" s="8">
        <v>1750</v>
      </c>
      <c r="G786" s="7">
        <v>44286</v>
      </c>
      <c r="H786" s="7">
        <v>44315</v>
      </c>
      <c r="I786" s="6">
        <f t="shared" si="24"/>
        <v>2</v>
      </c>
      <c r="J786" s="8">
        <f t="shared" si="25"/>
        <v>875</v>
      </c>
      <c r="M786" s="9"/>
      <c r="N786" s="9"/>
      <c r="O786" s="9"/>
      <c r="P786" s="9"/>
      <c r="Q786" s="9"/>
    </row>
    <row r="787" spans="1:17" ht="15.75" x14ac:dyDescent="0.25">
      <c r="A787" s="6" t="s">
        <v>420</v>
      </c>
      <c r="B787" s="6" t="s">
        <v>285</v>
      </c>
      <c r="C787" s="6" t="s">
        <v>283</v>
      </c>
      <c r="D787" s="7">
        <v>44316</v>
      </c>
      <c r="E787" s="7">
        <v>44925</v>
      </c>
      <c r="F787" s="8">
        <v>1750</v>
      </c>
      <c r="G787" s="7">
        <v>44316</v>
      </c>
      <c r="H787" s="7">
        <v>44346</v>
      </c>
      <c r="I787" s="6">
        <f t="shared" ref="I787:I792" si="26">IF((YEAR(H787)-YEAR(G787))=1, ((MONTH(H787)-MONTH(G787))+1)+12, (IF((YEAR(H787)-YEAR(G787))=2, ((MONTH(H787)-MONTH(G787))+1)+24, (IF((YEAR(H787)-YEAR(G787))=3, ((MONTH(H787)-MONTH(G787))+1)+36, (MONTH(H787)-MONTH(G787))+1)))))</f>
        <v>2</v>
      </c>
      <c r="J787" s="8">
        <f t="shared" si="25"/>
        <v>875</v>
      </c>
      <c r="M787" s="9"/>
      <c r="N787" s="9"/>
      <c r="O787" s="9"/>
      <c r="P787" s="9"/>
      <c r="Q787" s="9"/>
    </row>
    <row r="788" spans="1:17" ht="15.75" x14ac:dyDescent="0.25">
      <c r="A788" s="6" t="s">
        <v>420</v>
      </c>
      <c r="B788" s="6" t="s">
        <v>285</v>
      </c>
      <c r="C788" s="6" t="s">
        <v>283</v>
      </c>
      <c r="D788" s="7">
        <v>44347</v>
      </c>
      <c r="E788" s="7">
        <v>44925</v>
      </c>
      <c r="F788" s="8">
        <v>1750</v>
      </c>
      <c r="G788" s="7">
        <v>44347</v>
      </c>
      <c r="H788" s="7">
        <v>44376</v>
      </c>
      <c r="I788" s="6">
        <f t="shared" si="26"/>
        <v>2</v>
      </c>
      <c r="J788" s="8">
        <f t="shared" si="25"/>
        <v>875</v>
      </c>
      <c r="M788" s="9"/>
      <c r="N788" s="9"/>
      <c r="O788" s="9"/>
      <c r="P788" s="9"/>
      <c r="Q788" s="9"/>
    </row>
    <row r="789" spans="1:17" ht="15.75" x14ac:dyDescent="0.25">
      <c r="A789" s="6" t="s">
        <v>421</v>
      </c>
      <c r="B789" s="6" t="s">
        <v>285</v>
      </c>
      <c r="C789" s="6" t="s">
        <v>283</v>
      </c>
      <c r="D789" s="7">
        <v>43763</v>
      </c>
      <c r="E789" s="7">
        <v>43830</v>
      </c>
      <c r="F789" s="8">
        <v>6718.18</v>
      </c>
      <c r="G789" s="7">
        <v>43556</v>
      </c>
      <c r="H789" s="7">
        <v>43920</v>
      </c>
      <c r="I789" s="6">
        <f t="shared" si="26"/>
        <v>12</v>
      </c>
      <c r="J789" s="8">
        <f t="shared" si="25"/>
        <v>559.84833333333336</v>
      </c>
      <c r="M789" s="9"/>
      <c r="N789" s="9"/>
      <c r="O789" s="9"/>
      <c r="P789" s="9"/>
      <c r="Q789" s="9"/>
    </row>
    <row r="790" spans="1:17" ht="15.75" x14ac:dyDescent="0.25">
      <c r="A790" s="6" t="s">
        <v>422</v>
      </c>
      <c r="B790" s="6" t="s">
        <v>288</v>
      </c>
      <c r="C790" s="6" t="s">
        <v>283</v>
      </c>
      <c r="D790" s="7">
        <v>44865</v>
      </c>
      <c r="E790" s="7">
        <v>44886</v>
      </c>
      <c r="F790" s="8">
        <v>3397.78</v>
      </c>
      <c r="G790" s="7">
        <v>44804</v>
      </c>
      <c r="H790" s="7">
        <v>45230</v>
      </c>
      <c r="I790" s="6">
        <f t="shared" si="26"/>
        <v>15</v>
      </c>
      <c r="J790" s="8">
        <f t="shared" si="25"/>
        <v>226.51866666666669</v>
      </c>
      <c r="M790" s="9"/>
      <c r="N790" s="9"/>
      <c r="O790" s="9"/>
      <c r="P790" s="9"/>
      <c r="Q790" s="9"/>
    </row>
    <row r="791" spans="1:17" ht="15.75" x14ac:dyDescent="0.25">
      <c r="A791" s="6" t="s">
        <v>422</v>
      </c>
      <c r="B791" s="6" t="s">
        <v>288</v>
      </c>
      <c r="C791" s="6" t="s">
        <v>283</v>
      </c>
      <c r="D791" s="7">
        <v>45322</v>
      </c>
      <c r="E791" s="7">
        <v>1095</v>
      </c>
      <c r="F791" s="8">
        <v>3825.34</v>
      </c>
      <c r="G791" s="7">
        <v>45231</v>
      </c>
      <c r="H791" s="7">
        <v>45595</v>
      </c>
      <c r="I791" s="6">
        <f t="shared" si="26"/>
        <v>12</v>
      </c>
      <c r="J791" s="8">
        <f t="shared" si="25"/>
        <v>318.77833333333336</v>
      </c>
      <c r="M791" s="9"/>
      <c r="N791" s="9"/>
      <c r="O791" s="9"/>
      <c r="P791" s="9"/>
      <c r="Q791" s="9"/>
    </row>
    <row r="792" spans="1:17" ht="15.75" x14ac:dyDescent="0.25">
      <c r="A792" s="6" t="s">
        <v>423</v>
      </c>
      <c r="B792" s="6" t="s">
        <v>296</v>
      </c>
      <c r="C792" s="6" t="s">
        <v>283</v>
      </c>
      <c r="D792" s="7">
        <v>43831</v>
      </c>
      <c r="E792" s="7">
        <v>44195</v>
      </c>
      <c r="F792" s="8">
        <v>57750</v>
      </c>
      <c r="G792" s="7">
        <v>43831</v>
      </c>
      <c r="H792" s="7">
        <v>44195</v>
      </c>
      <c r="I792" s="6">
        <f t="shared" si="26"/>
        <v>12</v>
      </c>
      <c r="J792" s="8">
        <f t="shared" si="25"/>
        <v>4812.5</v>
      </c>
      <c r="M792" s="9"/>
      <c r="N792" s="9"/>
      <c r="O792" s="9"/>
      <c r="P792" s="9"/>
      <c r="Q792" s="9"/>
    </row>
    <row r="793" spans="1:17" ht="15.75" x14ac:dyDescent="0.25">
      <c r="A793" s="6" t="s">
        <v>424</v>
      </c>
      <c r="B793" s="6" t="s">
        <v>282</v>
      </c>
      <c r="C793" s="6" t="s">
        <v>283</v>
      </c>
      <c r="D793" s="7">
        <v>45306</v>
      </c>
      <c r="E793" s="7">
        <v>45313</v>
      </c>
      <c r="F793" s="8">
        <v>13000</v>
      </c>
      <c r="G793" s="7">
        <v>45292</v>
      </c>
      <c r="H793" s="7">
        <v>45656</v>
      </c>
      <c r="I793" s="6">
        <f>IF((YEAR(H793)-YEAR(G793))=1, ((MONTH(H793)-MONTH(G793))+1)+12, (IF((YEAR(H793)-YEAR(G793))=2, ((MONTH(H793)-MONTH(G793))+1)+24, (MONTH(H793)-MONTH(G793))+1)))</f>
        <v>12</v>
      </c>
      <c r="J793" s="8">
        <f t="shared" si="25"/>
        <v>1083.3333333333333</v>
      </c>
      <c r="M793" s="9"/>
      <c r="N793" s="9"/>
      <c r="O793" s="9"/>
      <c r="P793" s="9"/>
      <c r="Q793" s="9"/>
    </row>
    <row r="794" spans="1:17" ht="15.75" x14ac:dyDescent="0.25">
      <c r="A794" s="6" t="s">
        <v>425</v>
      </c>
      <c r="B794" s="6" t="s">
        <v>296</v>
      </c>
      <c r="C794" s="6" t="s">
        <v>283</v>
      </c>
      <c r="D794" s="7">
        <v>45348</v>
      </c>
      <c r="E794" s="7">
        <v>1095</v>
      </c>
      <c r="F794" s="8">
        <v>6400</v>
      </c>
      <c r="G794" s="7">
        <v>45323</v>
      </c>
      <c r="H794" s="7">
        <v>45687</v>
      </c>
      <c r="I794" s="6">
        <f t="shared" ref="I794:I857" si="27">IF((YEAR(H794)-YEAR(G794))=1, ((MONTH(H794)-MONTH(G794))+1)+12, (IF((YEAR(H794)-YEAR(G794))=2, ((MONTH(H794)-MONTH(G794))+1)+24, (IF((YEAR(H794)-YEAR(G794))=3, ((MONTH(H794)-MONTH(G794))+1)+36, (MONTH(H794)-MONTH(G794))+1)))))</f>
        <v>12</v>
      </c>
      <c r="J794" s="8">
        <f t="shared" si="25"/>
        <v>533.33333333333337</v>
      </c>
      <c r="M794" s="9"/>
      <c r="N794" s="9"/>
      <c r="O794" s="9"/>
      <c r="P794" s="9"/>
      <c r="Q794" s="9"/>
    </row>
    <row r="795" spans="1:17" ht="15.75" x14ac:dyDescent="0.25">
      <c r="A795" s="6" t="s">
        <v>426</v>
      </c>
      <c r="B795" s="6" t="s">
        <v>282</v>
      </c>
      <c r="C795" s="6" t="s">
        <v>283</v>
      </c>
      <c r="D795" s="7">
        <v>43831</v>
      </c>
      <c r="E795" s="7">
        <v>44195</v>
      </c>
      <c r="F795" s="8">
        <v>700</v>
      </c>
      <c r="G795" s="7">
        <v>43831</v>
      </c>
      <c r="H795" s="7">
        <v>43861</v>
      </c>
      <c r="I795" s="6">
        <f t="shared" si="27"/>
        <v>1</v>
      </c>
      <c r="J795" s="8">
        <f t="shared" si="25"/>
        <v>700</v>
      </c>
      <c r="M795" s="9"/>
      <c r="N795" s="9"/>
      <c r="O795" s="9"/>
      <c r="P795" s="9"/>
      <c r="Q795" s="9"/>
    </row>
    <row r="796" spans="1:17" ht="15.75" x14ac:dyDescent="0.25">
      <c r="A796" s="6" t="s">
        <v>426</v>
      </c>
      <c r="B796" s="6" t="s">
        <v>282</v>
      </c>
      <c r="C796" s="6" t="s">
        <v>283</v>
      </c>
      <c r="D796" s="7">
        <v>43862</v>
      </c>
      <c r="E796" s="7">
        <v>44195</v>
      </c>
      <c r="F796" s="8">
        <v>700</v>
      </c>
      <c r="G796" s="7">
        <v>43862</v>
      </c>
      <c r="H796" s="7">
        <v>43889</v>
      </c>
      <c r="I796" s="6">
        <f t="shared" si="27"/>
        <v>1</v>
      </c>
      <c r="J796" s="8">
        <f t="shared" si="25"/>
        <v>700</v>
      </c>
      <c r="M796" s="9"/>
      <c r="N796" s="9"/>
      <c r="O796" s="9"/>
      <c r="P796" s="9"/>
      <c r="Q796" s="9"/>
    </row>
    <row r="797" spans="1:17" ht="15.75" x14ac:dyDescent="0.25">
      <c r="A797" s="6" t="s">
        <v>426</v>
      </c>
      <c r="B797" s="6" t="s">
        <v>282</v>
      </c>
      <c r="C797" s="6" t="s">
        <v>283</v>
      </c>
      <c r="D797" s="7">
        <v>43890</v>
      </c>
      <c r="E797" s="7">
        <v>44195</v>
      </c>
      <c r="F797" s="8">
        <v>700</v>
      </c>
      <c r="G797" s="7">
        <v>43890</v>
      </c>
      <c r="H797" s="7">
        <v>43920</v>
      </c>
      <c r="I797" s="6">
        <f t="shared" si="27"/>
        <v>2</v>
      </c>
      <c r="J797" s="8">
        <f t="shared" si="25"/>
        <v>350</v>
      </c>
      <c r="M797" s="9"/>
      <c r="N797" s="9"/>
      <c r="O797" s="9"/>
      <c r="P797" s="9"/>
      <c r="Q797" s="9"/>
    </row>
    <row r="798" spans="1:17" ht="15.75" x14ac:dyDescent="0.25">
      <c r="A798" s="6" t="s">
        <v>426</v>
      </c>
      <c r="B798" s="6" t="s">
        <v>282</v>
      </c>
      <c r="C798" s="6" t="s">
        <v>283</v>
      </c>
      <c r="D798" s="7">
        <v>43921</v>
      </c>
      <c r="E798" s="7">
        <v>44195</v>
      </c>
      <c r="F798" s="8">
        <v>700</v>
      </c>
      <c r="G798" s="7">
        <v>43921</v>
      </c>
      <c r="H798" s="7">
        <v>43950</v>
      </c>
      <c r="I798" s="6">
        <f t="shared" si="27"/>
        <v>2</v>
      </c>
      <c r="J798" s="8">
        <f t="shared" si="25"/>
        <v>350</v>
      </c>
      <c r="M798" s="9"/>
      <c r="N798" s="9"/>
      <c r="O798" s="9"/>
      <c r="P798" s="9"/>
      <c r="Q798" s="9"/>
    </row>
    <row r="799" spans="1:17" ht="15.75" x14ac:dyDescent="0.25">
      <c r="A799" s="6" t="s">
        <v>426</v>
      </c>
      <c r="B799" s="6" t="s">
        <v>282</v>
      </c>
      <c r="C799" s="6" t="s">
        <v>283</v>
      </c>
      <c r="D799" s="7">
        <v>43951</v>
      </c>
      <c r="E799" s="7">
        <v>44195</v>
      </c>
      <c r="F799" s="8">
        <v>700</v>
      </c>
      <c r="G799" s="7">
        <v>43951</v>
      </c>
      <c r="H799" s="7">
        <v>43981</v>
      </c>
      <c r="I799" s="6">
        <f t="shared" si="27"/>
        <v>2</v>
      </c>
      <c r="J799" s="8">
        <f t="shared" si="25"/>
        <v>350</v>
      </c>
      <c r="M799" s="9"/>
      <c r="N799" s="9"/>
      <c r="O799" s="9"/>
      <c r="P799" s="9"/>
      <c r="Q799" s="9"/>
    </row>
    <row r="800" spans="1:17" ht="15.75" x14ac:dyDescent="0.25">
      <c r="A800" s="6" t="s">
        <v>426</v>
      </c>
      <c r="B800" s="6" t="s">
        <v>282</v>
      </c>
      <c r="C800" s="6" t="s">
        <v>283</v>
      </c>
      <c r="D800" s="7">
        <v>43982</v>
      </c>
      <c r="E800" s="7">
        <v>44195</v>
      </c>
      <c r="F800" s="8">
        <v>700</v>
      </c>
      <c r="G800" s="7">
        <v>43982</v>
      </c>
      <c r="H800" s="7">
        <v>44011</v>
      </c>
      <c r="I800" s="6">
        <f t="shared" si="27"/>
        <v>2</v>
      </c>
      <c r="J800" s="8">
        <f t="shared" si="25"/>
        <v>350</v>
      </c>
      <c r="M800" s="9"/>
      <c r="N800" s="9"/>
      <c r="O800" s="9"/>
      <c r="P800" s="9"/>
      <c r="Q800" s="9"/>
    </row>
    <row r="801" spans="1:17" ht="15.75" x14ac:dyDescent="0.25">
      <c r="A801" s="6" t="s">
        <v>426</v>
      </c>
      <c r="B801" s="6" t="s">
        <v>282</v>
      </c>
      <c r="C801" s="6" t="s">
        <v>283</v>
      </c>
      <c r="D801" s="7">
        <v>44012</v>
      </c>
      <c r="E801" s="7">
        <v>44195</v>
      </c>
      <c r="F801" s="8">
        <v>700</v>
      </c>
      <c r="G801" s="7">
        <v>44012</v>
      </c>
      <c r="H801" s="7">
        <v>44042</v>
      </c>
      <c r="I801" s="6">
        <f t="shared" si="27"/>
        <v>2</v>
      </c>
      <c r="J801" s="8">
        <f t="shared" si="25"/>
        <v>350</v>
      </c>
      <c r="M801" s="9"/>
      <c r="N801" s="9"/>
      <c r="O801" s="9"/>
      <c r="P801" s="9"/>
      <c r="Q801" s="9"/>
    </row>
    <row r="802" spans="1:17" ht="15.75" x14ac:dyDescent="0.25">
      <c r="A802" s="6" t="s">
        <v>426</v>
      </c>
      <c r="B802" s="6" t="s">
        <v>282</v>
      </c>
      <c r="C802" s="6" t="s">
        <v>283</v>
      </c>
      <c r="D802" s="7">
        <v>44043</v>
      </c>
      <c r="E802" s="7">
        <v>44195</v>
      </c>
      <c r="F802" s="8">
        <v>700</v>
      </c>
      <c r="G802" s="7">
        <v>44043</v>
      </c>
      <c r="H802" s="7">
        <v>44073</v>
      </c>
      <c r="I802" s="6">
        <f t="shared" si="27"/>
        <v>2</v>
      </c>
      <c r="J802" s="8">
        <f t="shared" si="25"/>
        <v>350</v>
      </c>
      <c r="M802" s="9"/>
      <c r="N802" s="9"/>
      <c r="O802" s="9"/>
      <c r="P802" s="9"/>
      <c r="Q802" s="9"/>
    </row>
    <row r="803" spans="1:17" ht="15.75" x14ac:dyDescent="0.25">
      <c r="A803" s="6" t="s">
        <v>426</v>
      </c>
      <c r="B803" s="6" t="s">
        <v>282</v>
      </c>
      <c r="C803" s="6" t="s">
        <v>283</v>
      </c>
      <c r="D803" s="7">
        <v>44074</v>
      </c>
      <c r="E803" s="7">
        <v>44195</v>
      </c>
      <c r="F803" s="8">
        <v>700</v>
      </c>
      <c r="G803" s="7">
        <v>44074</v>
      </c>
      <c r="H803" s="7">
        <v>44103</v>
      </c>
      <c r="I803" s="6">
        <f t="shared" si="27"/>
        <v>2</v>
      </c>
      <c r="J803" s="8">
        <f t="shared" si="25"/>
        <v>350</v>
      </c>
      <c r="M803" s="9"/>
      <c r="N803" s="9"/>
      <c r="O803" s="9"/>
      <c r="P803" s="9"/>
      <c r="Q803" s="9"/>
    </row>
    <row r="804" spans="1:17" ht="15.75" x14ac:dyDescent="0.25">
      <c r="A804" s="6" t="s">
        <v>426</v>
      </c>
      <c r="B804" s="6" t="s">
        <v>282</v>
      </c>
      <c r="C804" s="6" t="s">
        <v>283</v>
      </c>
      <c r="D804" s="7">
        <v>44104</v>
      </c>
      <c r="E804" s="7">
        <v>44195</v>
      </c>
      <c r="F804" s="8">
        <v>700</v>
      </c>
      <c r="G804" s="7">
        <v>44104</v>
      </c>
      <c r="H804" s="7">
        <v>44134</v>
      </c>
      <c r="I804" s="6">
        <f t="shared" si="27"/>
        <v>2</v>
      </c>
      <c r="J804" s="8">
        <f t="shared" si="25"/>
        <v>350</v>
      </c>
      <c r="M804" s="9"/>
      <c r="N804" s="9"/>
      <c r="O804" s="9"/>
      <c r="P804" s="9"/>
      <c r="Q804" s="9"/>
    </row>
    <row r="805" spans="1:17" ht="15.75" x14ac:dyDescent="0.25">
      <c r="A805" s="6" t="s">
        <v>426</v>
      </c>
      <c r="B805" s="6" t="s">
        <v>282</v>
      </c>
      <c r="C805" s="6" t="s">
        <v>283</v>
      </c>
      <c r="D805" s="7">
        <v>44135</v>
      </c>
      <c r="E805" s="7">
        <v>44195</v>
      </c>
      <c r="F805" s="8">
        <v>700</v>
      </c>
      <c r="G805" s="7">
        <v>44135</v>
      </c>
      <c r="H805" s="7">
        <v>44164</v>
      </c>
      <c r="I805" s="6">
        <f t="shared" si="27"/>
        <v>2</v>
      </c>
      <c r="J805" s="8">
        <f t="shared" si="25"/>
        <v>350</v>
      </c>
      <c r="M805" s="9"/>
      <c r="N805" s="9"/>
      <c r="O805" s="9"/>
      <c r="P805" s="9"/>
      <c r="Q805" s="9"/>
    </row>
    <row r="806" spans="1:17" ht="15.75" x14ac:dyDescent="0.25">
      <c r="A806" s="6" t="s">
        <v>426</v>
      </c>
      <c r="B806" s="6" t="s">
        <v>282</v>
      </c>
      <c r="C806" s="6" t="s">
        <v>283</v>
      </c>
      <c r="D806" s="7">
        <v>44165</v>
      </c>
      <c r="E806" s="7">
        <v>44195</v>
      </c>
      <c r="F806" s="8">
        <v>700</v>
      </c>
      <c r="G806" s="7">
        <v>44165</v>
      </c>
      <c r="H806" s="7">
        <v>44195</v>
      </c>
      <c r="I806" s="6">
        <f t="shared" si="27"/>
        <v>2</v>
      </c>
      <c r="J806" s="8">
        <f t="shared" si="25"/>
        <v>350</v>
      </c>
      <c r="M806" s="9"/>
      <c r="N806" s="9"/>
      <c r="O806" s="9"/>
      <c r="P806" s="9"/>
      <c r="Q806" s="9"/>
    </row>
    <row r="807" spans="1:17" ht="15.75" x14ac:dyDescent="0.25">
      <c r="A807" s="6" t="s">
        <v>426</v>
      </c>
      <c r="B807" s="6" t="s">
        <v>282</v>
      </c>
      <c r="C807" s="6" t="s">
        <v>283</v>
      </c>
      <c r="D807" s="7">
        <v>44196</v>
      </c>
      <c r="E807" s="7">
        <v>44198</v>
      </c>
      <c r="F807" s="8">
        <v>700</v>
      </c>
      <c r="G807" s="7">
        <v>44196</v>
      </c>
      <c r="H807" s="7">
        <v>44226</v>
      </c>
      <c r="I807" s="6">
        <f t="shared" si="27"/>
        <v>2</v>
      </c>
      <c r="J807" s="8">
        <f t="shared" si="25"/>
        <v>350</v>
      </c>
      <c r="M807" s="9"/>
      <c r="N807" s="9"/>
      <c r="O807" s="9"/>
      <c r="P807" s="9"/>
      <c r="Q807" s="9"/>
    </row>
    <row r="808" spans="1:17" ht="15.75" x14ac:dyDescent="0.25">
      <c r="A808" s="6" t="s">
        <v>426</v>
      </c>
      <c r="B808" s="6" t="s">
        <v>282</v>
      </c>
      <c r="C808" s="6" t="s">
        <v>283</v>
      </c>
      <c r="D808" s="7">
        <v>44227</v>
      </c>
      <c r="E808" s="7">
        <v>44227</v>
      </c>
      <c r="F808" s="8">
        <v>700</v>
      </c>
      <c r="G808" s="7">
        <v>44227</v>
      </c>
      <c r="H808" s="7">
        <v>44254</v>
      </c>
      <c r="I808" s="6">
        <f t="shared" si="27"/>
        <v>2</v>
      </c>
      <c r="J808" s="8">
        <f t="shared" si="25"/>
        <v>350</v>
      </c>
      <c r="M808" s="9"/>
      <c r="N808" s="9"/>
      <c r="O808" s="9"/>
      <c r="P808" s="9"/>
      <c r="Q808" s="9"/>
    </row>
    <row r="809" spans="1:17" ht="15.75" x14ac:dyDescent="0.25">
      <c r="A809" s="6" t="s">
        <v>426</v>
      </c>
      <c r="B809" s="6" t="s">
        <v>282</v>
      </c>
      <c r="C809" s="6" t="s">
        <v>283</v>
      </c>
      <c r="D809" s="7">
        <v>44255</v>
      </c>
      <c r="E809" s="7">
        <v>44255</v>
      </c>
      <c r="F809" s="8">
        <v>700</v>
      </c>
      <c r="G809" s="7">
        <v>44255</v>
      </c>
      <c r="H809" s="7">
        <v>44285</v>
      </c>
      <c r="I809" s="6">
        <f t="shared" si="27"/>
        <v>2</v>
      </c>
      <c r="J809" s="8">
        <f t="shared" si="25"/>
        <v>350</v>
      </c>
      <c r="M809" s="9"/>
      <c r="N809" s="9"/>
      <c r="O809" s="9"/>
      <c r="P809" s="9"/>
      <c r="Q809" s="9"/>
    </row>
    <row r="810" spans="1:17" ht="15.75" x14ac:dyDescent="0.25">
      <c r="A810" s="6" t="s">
        <v>426</v>
      </c>
      <c r="B810" s="6" t="s">
        <v>282</v>
      </c>
      <c r="C810" s="6" t="s">
        <v>283</v>
      </c>
      <c r="D810" s="7">
        <v>44286</v>
      </c>
      <c r="E810" s="7">
        <v>44294</v>
      </c>
      <c r="F810" s="8">
        <v>700</v>
      </c>
      <c r="G810" s="7">
        <v>44286</v>
      </c>
      <c r="H810" s="7">
        <v>44315</v>
      </c>
      <c r="I810" s="6">
        <f t="shared" si="27"/>
        <v>2</v>
      </c>
      <c r="J810" s="8">
        <f t="shared" si="25"/>
        <v>350</v>
      </c>
      <c r="M810" s="9"/>
      <c r="N810" s="9"/>
      <c r="O810" s="9"/>
      <c r="P810" s="9"/>
      <c r="Q810" s="9"/>
    </row>
    <row r="811" spans="1:17" ht="15.75" x14ac:dyDescent="0.25">
      <c r="A811" s="6" t="s">
        <v>426</v>
      </c>
      <c r="B811" s="6" t="s">
        <v>282</v>
      </c>
      <c r="C811" s="6" t="s">
        <v>283</v>
      </c>
      <c r="D811" s="7">
        <v>44316</v>
      </c>
      <c r="E811" s="7">
        <v>44323</v>
      </c>
      <c r="F811" s="8">
        <v>700</v>
      </c>
      <c r="G811" s="7">
        <v>44316</v>
      </c>
      <c r="H811" s="7">
        <v>44346</v>
      </c>
      <c r="I811" s="6">
        <f t="shared" si="27"/>
        <v>2</v>
      </c>
      <c r="J811" s="8">
        <f t="shared" si="25"/>
        <v>350</v>
      </c>
      <c r="M811" s="9"/>
      <c r="N811" s="9"/>
      <c r="O811" s="9"/>
      <c r="P811" s="9"/>
      <c r="Q811" s="9"/>
    </row>
    <row r="812" spans="1:17" ht="15.75" x14ac:dyDescent="0.25">
      <c r="A812" s="6" t="s">
        <v>426</v>
      </c>
      <c r="B812" s="6" t="s">
        <v>282</v>
      </c>
      <c r="C812" s="6" t="s">
        <v>283</v>
      </c>
      <c r="D812" s="7">
        <v>44347</v>
      </c>
      <c r="E812" s="7">
        <v>44358</v>
      </c>
      <c r="F812" s="8">
        <v>700</v>
      </c>
      <c r="G812" s="7">
        <v>44347</v>
      </c>
      <c r="H812" s="7">
        <v>44376</v>
      </c>
      <c r="I812" s="6">
        <f t="shared" si="27"/>
        <v>2</v>
      </c>
      <c r="J812" s="8">
        <f t="shared" si="25"/>
        <v>350</v>
      </c>
      <c r="M812" s="9"/>
      <c r="N812" s="9"/>
      <c r="O812" s="9"/>
      <c r="P812" s="9"/>
      <c r="Q812" s="9"/>
    </row>
    <row r="813" spans="1:17" ht="15.75" x14ac:dyDescent="0.25">
      <c r="A813" s="6" t="s">
        <v>426</v>
      </c>
      <c r="B813" s="6" t="s">
        <v>282</v>
      </c>
      <c r="C813" s="6" t="s">
        <v>283</v>
      </c>
      <c r="D813" s="7">
        <v>44377</v>
      </c>
      <c r="E813" s="7">
        <v>44379</v>
      </c>
      <c r="F813" s="8">
        <v>700</v>
      </c>
      <c r="G813" s="7">
        <v>44377</v>
      </c>
      <c r="H813" s="7">
        <v>44407</v>
      </c>
      <c r="I813" s="6">
        <f t="shared" si="27"/>
        <v>2</v>
      </c>
      <c r="J813" s="8">
        <f t="shared" si="25"/>
        <v>350</v>
      </c>
      <c r="M813" s="9"/>
      <c r="N813" s="9"/>
      <c r="O813" s="9"/>
      <c r="P813" s="9"/>
      <c r="Q813" s="9"/>
    </row>
    <row r="814" spans="1:17" ht="15.75" x14ac:dyDescent="0.25">
      <c r="A814" s="6" t="s">
        <v>426</v>
      </c>
      <c r="B814" s="6" t="s">
        <v>282</v>
      </c>
      <c r="C814" s="6" t="s">
        <v>283</v>
      </c>
      <c r="D814" s="7">
        <v>44408</v>
      </c>
      <c r="E814" s="7">
        <v>44417</v>
      </c>
      <c r="F814" s="8">
        <v>700</v>
      </c>
      <c r="G814" s="7">
        <v>44408</v>
      </c>
      <c r="H814" s="7">
        <v>44438</v>
      </c>
      <c r="I814" s="6">
        <f t="shared" si="27"/>
        <v>2</v>
      </c>
      <c r="J814" s="8">
        <f t="shared" si="25"/>
        <v>350</v>
      </c>
      <c r="M814" s="9"/>
      <c r="N814" s="9"/>
      <c r="O814" s="9"/>
      <c r="P814" s="9"/>
      <c r="Q814" s="9"/>
    </row>
    <row r="815" spans="1:17" ht="15.75" x14ac:dyDescent="0.25">
      <c r="A815" s="6" t="s">
        <v>426</v>
      </c>
      <c r="B815" s="6" t="s">
        <v>282</v>
      </c>
      <c r="C815" s="6" t="s">
        <v>283</v>
      </c>
      <c r="D815" s="7">
        <v>44439</v>
      </c>
      <c r="E815" s="7">
        <v>44442</v>
      </c>
      <c r="F815" s="8">
        <v>700</v>
      </c>
      <c r="G815" s="7">
        <v>44439</v>
      </c>
      <c r="H815" s="7">
        <v>44468</v>
      </c>
      <c r="I815" s="6">
        <f t="shared" si="27"/>
        <v>2</v>
      </c>
      <c r="J815" s="8">
        <f t="shared" si="25"/>
        <v>350</v>
      </c>
      <c r="M815" s="9"/>
      <c r="N815" s="9"/>
      <c r="O815" s="9"/>
      <c r="P815" s="9"/>
      <c r="Q815" s="9"/>
    </row>
    <row r="816" spans="1:17" ht="15.75" x14ac:dyDescent="0.25">
      <c r="A816" s="6" t="s">
        <v>426</v>
      </c>
      <c r="B816" s="6" t="s">
        <v>282</v>
      </c>
      <c r="C816" s="6" t="s">
        <v>283</v>
      </c>
      <c r="D816" s="7">
        <v>44469</v>
      </c>
      <c r="E816" s="7">
        <v>44562</v>
      </c>
      <c r="F816" s="8">
        <v>700</v>
      </c>
      <c r="G816" s="7">
        <v>44469</v>
      </c>
      <c r="H816" s="7">
        <v>44499</v>
      </c>
      <c r="I816" s="6">
        <f t="shared" si="27"/>
        <v>2</v>
      </c>
      <c r="J816" s="8">
        <f t="shared" si="25"/>
        <v>350</v>
      </c>
      <c r="M816" s="9"/>
      <c r="N816" s="9"/>
      <c r="O816" s="9"/>
      <c r="P816" s="9"/>
      <c r="Q816" s="9"/>
    </row>
    <row r="817" spans="1:17" ht="15.75" x14ac:dyDescent="0.25">
      <c r="A817" s="6" t="s">
        <v>426</v>
      </c>
      <c r="B817" s="6" t="s">
        <v>282</v>
      </c>
      <c r="C817" s="6" t="s">
        <v>283</v>
      </c>
      <c r="D817" s="7">
        <v>44500</v>
      </c>
      <c r="E817" s="7">
        <v>44512</v>
      </c>
      <c r="F817" s="8">
        <v>700</v>
      </c>
      <c r="G817" s="7">
        <v>44500</v>
      </c>
      <c r="H817" s="7">
        <v>44529</v>
      </c>
      <c r="I817" s="6">
        <f t="shared" si="27"/>
        <v>2</v>
      </c>
      <c r="J817" s="8">
        <f t="shared" si="25"/>
        <v>350</v>
      </c>
      <c r="M817" s="9"/>
      <c r="N817" s="9"/>
      <c r="O817" s="9"/>
      <c r="P817" s="9"/>
      <c r="Q817" s="9"/>
    </row>
    <row r="818" spans="1:17" ht="15.75" x14ac:dyDescent="0.25">
      <c r="A818" s="6" t="s">
        <v>426</v>
      </c>
      <c r="B818" s="6" t="s">
        <v>282</v>
      </c>
      <c r="C818" s="6" t="s">
        <v>283</v>
      </c>
      <c r="D818" s="7">
        <v>44530</v>
      </c>
      <c r="E818" s="7">
        <v>44532</v>
      </c>
      <c r="F818" s="8">
        <v>700</v>
      </c>
      <c r="G818" s="7">
        <v>44530</v>
      </c>
      <c r="H818" s="7">
        <v>44560</v>
      </c>
      <c r="I818" s="6">
        <f t="shared" si="27"/>
        <v>2</v>
      </c>
      <c r="J818" s="8">
        <f t="shared" si="25"/>
        <v>350</v>
      </c>
      <c r="M818" s="9"/>
      <c r="N818" s="9"/>
      <c r="O818" s="9"/>
      <c r="P818" s="9"/>
      <c r="Q818" s="9"/>
    </row>
    <row r="819" spans="1:17" ht="15.75" x14ac:dyDescent="0.25">
      <c r="A819" s="6" t="s">
        <v>426</v>
      </c>
      <c r="B819" s="6" t="s">
        <v>282</v>
      </c>
      <c r="C819" s="6" t="s">
        <v>283</v>
      </c>
      <c r="D819" s="7">
        <v>44561</v>
      </c>
      <c r="E819" s="7">
        <v>44623</v>
      </c>
      <c r="F819" s="8">
        <v>700</v>
      </c>
      <c r="G819" s="7">
        <v>44561</v>
      </c>
      <c r="H819" s="7">
        <v>44591</v>
      </c>
      <c r="I819" s="6">
        <f t="shared" si="27"/>
        <v>2</v>
      </c>
      <c r="J819" s="8">
        <f t="shared" si="25"/>
        <v>350</v>
      </c>
      <c r="M819" s="9"/>
      <c r="N819" s="9"/>
      <c r="O819" s="9"/>
      <c r="P819" s="9"/>
      <c r="Q819" s="9"/>
    </row>
    <row r="820" spans="1:17" ht="15.75" x14ac:dyDescent="0.25">
      <c r="A820" s="6" t="s">
        <v>426</v>
      </c>
      <c r="B820" s="6" t="s">
        <v>282</v>
      </c>
      <c r="C820" s="6" t="s">
        <v>283</v>
      </c>
      <c r="D820" s="7">
        <v>44592</v>
      </c>
      <c r="E820" s="7">
        <v>44592</v>
      </c>
      <c r="F820" s="8">
        <v>700</v>
      </c>
      <c r="G820" s="7">
        <v>44592</v>
      </c>
      <c r="H820" s="7">
        <v>44619</v>
      </c>
      <c r="I820" s="6">
        <f t="shared" si="27"/>
        <v>2</v>
      </c>
      <c r="J820" s="8">
        <f t="shared" si="25"/>
        <v>350</v>
      </c>
      <c r="M820" s="9"/>
      <c r="N820" s="9"/>
      <c r="O820" s="9"/>
      <c r="P820" s="9"/>
      <c r="Q820" s="9"/>
    </row>
    <row r="821" spans="1:17" ht="15.75" x14ac:dyDescent="0.25">
      <c r="A821" s="6" t="s">
        <v>426</v>
      </c>
      <c r="B821" s="6" t="s">
        <v>282</v>
      </c>
      <c r="C821" s="6" t="s">
        <v>283</v>
      </c>
      <c r="D821" s="7">
        <v>44620</v>
      </c>
      <c r="E821" s="7">
        <v>44624</v>
      </c>
      <c r="F821" s="8">
        <v>700</v>
      </c>
      <c r="G821" s="7">
        <v>44620</v>
      </c>
      <c r="H821" s="7">
        <v>44650</v>
      </c>
      <c r="I821" s="6">
        <f t="shared" si="27"/>
        <v>2</v>
      </c>
      <c r="J821" s="8">
        <f t="shared" si="25"/>
        <v>350</v>
      </c>
      <c r="M821" s="9"/>
      <c r="N821" s="9"/>
      <c r="O821" s="9"/>
      <c r="P821" s="9"/>
      <c r="Q821" s="9"/>
    </row>
    <row r="822" spans="1:17" ht="15.75" x14ac:dyDescent="0.25">
      <c r="A822" s="6" t="s">
        <v>426</v>
      </c>
      <c r="B822" s="6" t="s">
        <v>282</v>
      </c>
      <c r="C822" s="6" t="s">
        <v>283</v>
      </c>
      <c r="D822" s="7">
        <v>44651</v>
      </c>
      <c r="E822" s="7">
        <v>44700</v>
      </c>
      <c r="F822" s="8">
        <v>700</v>
      </c>
      <c r="G822" s="7">
        <v>44651</v>
      </c>
      <c r="H822" s="7">
        <v>44680</v>
      </c>
      <c r="I822" s="6">
        <f t="shared" si="27"/>
        <v>2</v>
      </c>
      <c r="J822" s="8">
        <f t="shared" si="25"/>
        <v>350</v>
      </c>
      <c r="M822" s="9"/>
      <c r="N822" s="9"/>
      <c r="O822" s="9"/>
      <c r="P822" s="9"/>
      <c r="Q822" s="9"/>
    </row>
    <row r="823" spans="1:17" ht="15.75" x14ac:dyDescent="0.25">
      <c r="A823" s="6" t="s">
        <v>426</v>
      </c>
      <c r="B823" s="6" t="s">
        <v>282</v>
      </c>
      <c r="C823" s="6" t="s">
        <v>283</v>
      </c>
      <c r="D823" s="7">
        <v>44681</v>
      </c>
      <c r="E823" s="7">
        <v>44742</v>
      </c>
      <c r="F823" s="8">
        <v>700</v>
      </c>
      <c r="G823" s="7">
        <v>44681</v>
      </c>
      <c r="H823" s="7">
        <v>44711</v>
      </c>
      <c r="I823" s="6">
        <f t="shared" si="27"/>
        <v>2</v>
      </c>
      <c r="J823" s="8">
        <f t="shared" si="25"/>
        <v>350</v>
      </c>
      <c r="M823" s="9"/>
      <c r="N823" s="9"/>
      <c r="O823" s="9"/>
      <c r="P823" s="9"/>
      <c r="Q823" s="9"/>
    </row>
    <row r="824" spans="1:17" ht="15.75" x14ac:dyDescent="0.25">
      <c r="A824" s="6" t="s">
        <v>426</v>
      </c>
      <c r="B824" s="6" t="s">
        <v>282</v>
      </c>
      <c r="C824" s="6" t="s">
        <v>283</v>
      </c>
      <c r="D824" s="7">
        <v>44712</v>
      </c>
      <c r="E824" s="7">
        <v>44715</v>
      </c>
      <c r="F824" s="8">
        <v>700</v>
      </c>
      <c r="G824" s="7">
        <v>44712</v>
      </c>
      <c r="H824" s="7">
        <v>44741</v>
      </c>
      <c r="I824" s="6">
        <f t="shared" si="27"/>
        <v>2</v>
      </c>
      <c r="J824" s="8">
        <f t="shared" si="25"/>
        <v>350</v>
      </c>
      <c r="M824" s="9"/>
      <c r="N824" s="9"/>
      <c r="O824" s="9"/>
      <c r="P824" s="9"/>
      <c r="Q824" s="9"/>
    </row>
    <row r="825" spans="1:17" ht="15.75" x14ac:dyDescent="0.25">
      <c r="A825" s="6" t="s">
        <v>426</v>
      </c>
      <c r="B825" s="6" t="s">
        <v>282</v>
      </c>
      <c r="C825" s="6" t="s">
        <v>283</v>
      </c>
      <c r="D825" s="7">
        <v>44742</v>
      </c>
      <c r="E825" s="7">
        <v>44773</v>
      </c>
      <c r="F825" s="8">
        <v>700</v>
      </c>
      <c r="G825" s="7">
        <v>44742</v>
      </c>
      <c r="H825" s="7">
        <v>44772</v>
      </c>
      <c r="I825" s="6">
        <f t="shared" si="27"/>
        <v>2</v>
      </c>
      <c r="J825" s="8">
        <f t="shared" si="25"/>
        <v>350</v>
      </c>
      <c r="M825" s="9"/>
      <c r="N825" s="9"/>
      <c r="O825" s="9"/>
      <c r="P825" s="9"/>
      <c r="Q825" s="9"/>
    </row>
    <row r="826" spans="1:17" ht="15.75" x14ac:dyDescent="0.25">
      <c r="A826" s="6" t="s">
        <v>426</v>
      </c>
      <c r="B826" s="6" t="s">
        <v>282</v>
      </c>
      <c r="C826" s="6" t="s">
        <v>283</v>
      </c>
      <c r="D826" s="7">
        <v>44773</v>
      </c>
      <c r="E826" s="7">
        <v>44808</v>
      </c>
      <c r="F826" s="8">
        <v>700</v>
      </c>
      <c r="G826" s="7">
        <v>44773</v>
      </c>
      <c r="H826" s="7">
        <v>44803</v>
      </c>
      <c r="I826" s="6">
        <f t="shared" si="27"/>
        <v>2</v>
      </c>
      <c r="J826" s="8">
        <f t="shared" si="25"/>
        <v>350</v>
      </c>
      <c r="M826" s="9"/>
      <c r="N826" s="9"/>
      <c r="O826" s="9"/>
      <c r="P826" s="9"/>
      <c r="Q826" s="9"/>
    </row>
    <row r="827" spans="1:17" ht="15.75" x14ac:dyDescent="0.25">
      <c r="A827" s="6" t="s">
        <v>426</v>
      </c>
      <c r="B827" s="6" t="s">
        <v>282</v>
      </c>
      <c r="C827" s="6" t="s">
        <v>283</v>
      </c>
      <c r="D827" s="7">
        <v>44804</v>
      </c>
      <c r="E827" s="7">
        <v>44844</v>
      </c>
      <c r="F827" s="8">
        <v>700</v>
      </c>
      <c r="G827" s="7">
        <v>44804</v>
      </c>
      <c r="H827" s="7">
        <v>44833</v>
      </c>
      <c r="I827" s="6">
        <f t="shared" si="27"/>
        <v>2</v>
      </c>
      <c r="J827" s="8">
        <f t="shared" si="25"/>
        <v>350</v>
      </c>
      <c r="M827" s="9"/>
      <c r="N827" s="9"/>
      <c r="O827" s="9"/>
      <c r="P827" s="9"/>
      <c r="Q827" s="9"/>
    </row>
    <row r="828" spans="1:17" ht="15.75" x14ac:dyDescent="0.25">
      <c r="A828" s="6" t="s">
        <v>426</v>
      </c>
      <c r="B828" s="6" t="s">
        <v>282</v>
      </c>
      <c r="C828" s="6" t="s">
        <v>283</v>
      </c>
      <c r="D828" s="7">
        <v>44834</v>
      </c>
      <c r="E828" s="7">
        <v>44855</v>
      </c>
      <c r="F828" s="8">
        <v>700</v>
      </c>
      <c r="G828" s="7">
        <v>44834</v>
      </c>
      <c r="H828" s="7">
        <v>44864</v>
      </c>
      <c r="I828" s="6">
        <f t="shared" si="27"/>
        <v>2</v>
      </c>
      <c r="J828" s="8">
        <f t="shared" si="25"/>
        <v>350</v>
      </c>
      <c r="M828" s="9"/>
      <c r="N828" s="9"/>
      <c r="O828" s="9"/>
      <c r="P828" s="9"/>
      <c r="Q828" s="9"/>
    </row>
    <row r="829" spans="1:17" ht="15.75" x14ac:dyDescent="0.25">
      <c r="A829" s="6" t="s">
        <v>426</v>
      </c>
      <c r="B829" s="6" t="s">
        <v>282</v>
      </c>
      <c r="C829" s="6" t="s">
        <v>283</v>
      </c>
      <c r="D829" s="7">
        <v>44865</v>
      </c>
      <c r="E829" s="7">
        <v>44891</v>
      </c>
      <c r="F829" s="8">
        <v>700</v>
      </c>
      <c r="G829" s="7">
        <v>44865</v>
      </c>
      <c r="H829" s="7">
        <v>44894</v>
      </c>
      <c r="I829" s="6">
        <f t="shared" si="27"/>
        <v>2</v>
      </c>
      <c r="J829" s="8">
        <f t="shared" si="25"/>
        <v>350</v>
      </c>
      <c r="M829" s="9"/>
      <c r="N829" s="9"/>
      <c r="O829" s="9"/>
      <c r="P829" s="9"/>
      <c r="Q829" s="9"/>
    </row>
    <row r="830" spans="1:17" ht="15.75" x14ac:dyDescent="0.25">
      <c r="A830" s="6" t="s">
        <v>426</v>
      </c>
      <c r="B830" s="6" t="s">
        <v>282</v>
      </c>
      <c r="C830" s="6" t="s">
        <v>283</v>
      </c>
      <c r="D830" s="7">
        <v>44895</v>
      </c>
      <c r="E830" s="7">
        <v>44898</v>
      </c>
      <c r="F830" s="8">
        <v>700</v>
      </c>
      <c r="G830" s="7">
        <v>44895</v>
      </c>
      <c r="H830" s="7">
        <v>44925</v>
      </c>
      <c r="I830" s="6">
        <f t="shared" si="27"/>
        <v>2</v>
      </c>
      <c r="J830" s="8">
        <f t="shared" si="25"/>
        <v>350</v>
      </c>
      <c r="M830" s="9"/>
      <c r="N830" s="9"/>
      <c r="O830" s="9"/>
      <c r="P830" s="9"/>
      <c r="Q830" s="9"/>
    </row>
    <row r="831" spans="1:17" ht="15.75" x14ac:dyDescent="0.25">
      <c r="A831" s="6" t="s">
        <v>426</v>
      </c>
      <c r="B831" s="6" t="s">
        <v>282</v>
      </c>
      <c r="C831" s="6" t="s">
        <v>283</v>
      </c>
      <c r="D831" s="7">
        <v>44926</v>
      </c>
      <c r="E831" s="7">
        <v>44931</v>
      </c>
      <c r="F831" s="8">
        <v>700</v>
      </c>
      <c r="G831" s="7">
        <v>44926</v>
      </c>
      <c r="H831" s="7">
        <v>44956</v>
      </c>
      <c r="I831" s="6">
        <f t="shared" si="27"/>
        <v>2</v>
      </c>
      <c r="J831" s="8">
        <f t="shared" si="25"/>
        <v>350</v>
      </c>
      <c r="M831" s="9"/>
      <c r="N831" s="9"/>
      <c r="O831" s="9"/>
      <c r="P831" s="9"/>
      <c r="Q831" s="9"/>
    </row>
    <row r="832" spans="1:17" ht="15.75" x14ac:dyDescent="0.25">
      <c r="A832" s="6" t="s">
        <v>426</v>
      </c>
      <c r="B832" s="6" t="s">
        <v>282</v>
      </c>
      <c r="C832" s="6" t="s">
        <v>283</v>
      </c>
      <c r="D832" s="7">
        <v>44957</v>
      </c>
      <c r="E832" s="7">
        <v>44995</v>
      </c>
      <c r="F832" s="8">
        <v>700</v>
      </c>
      <c r="G832" s="7">
        <v>44957</v>
      </c>
      <c r="H832" s="7">
        <v>44985</v>
      </c>
      <c r="I832" s="6">
        <f t="shared" si="27"/>
        <v>2</v>
      </c>
      <c r="J832" s="8">
        <f t="shared" si="25"/>
        <v>350</v>
      </c>
      <c r="M832" s="9"/>
      <c r="N832" s="9"/>
      <c r="O832" s="9"/>
      <c r="P832" s="9"/>
      <c r="Q832" s="9"/>
    </row>
    <row r="833" spans="1:17" ht="15.75" x14ac:dyDescent="0.25">
      <c r="A833" s="6" t="s">
        <v>426</v>
      </c>
      <c r="B833" s="6" t="s">
        <v>282</v>
      </c>
      <c r="C833" s="6" t="s">
        <v>283</v>
      </c>
      <c r="D833" s="7">
        <v>44986</v>
      </c>
      <c r="E833" s="7">
        <v>45015</v>
      </c>
      <c r="F833" s="8">
        <v>700</v>
      </c>
      <c r="G833" s="7">
        <v>44986</v>
      </c>
      <c r="H833" s="7">
        <v>45016</v>
      </c>
      <c r="I833" s="6">
        <f t="shared" si="27"/>
        <v>1</v>
      </c>
      <c r="J833" s="8">
        <f t="shared" si="25"/>
        <v>700</v>
      </c>
      <c r="M833" s="9"/>
      <c r="N833" s="9"/>
      <c r="O833" s="9"/>
      <c r="P833" s="9"/>
      <c r="Q833" s="9"/>
    </row>
    <row r="834" spans="1:17" ht="15.75" x14ac:dyDescent="0.25">
      <c r="A834" s="6" t="s">
        <v>426</v>
      </c>
      <c r="B834" s="6" t="s">
        <v>282</v>
      </c>
      <c r="C834" s="6" t="s">
        <v>283</v>
      </c>
      <c r="D834" s="7">
        <v>45017</v>
      </c>
      <c r="E834" s="7">
        <v>45053</v>
      </c>
      <c r="F834" s="8">
        <v>700</v>
      </c>
      <c r="G834" s="7">
        <v>45017</v>
      </c>
      <c r="H834" s="7">
        <v>45046</v>
      </c>
      <c r="I834" s="6">
        <f t="shared" si="27"/>
        <v>1</v>
      </c>
      <c r="J834" s="8">
        <f t="shared" si="25"/>
        <v>700</v>
      </c>
      <c r="M834" s="9"/>
      <c r="N834" s="9"/>
      <c r="O834" s="9"/>
      <c r="P834" s="9"/>
      <c r="Q834" s="9"/>
    </row>
    <row r="835" spans="1:17" ht="15.75" x14ac:dyDescent="0.25">
      <c r="A835" s="6" t="s">
        <v>426</v>
      </c>
      <c r="B835" s="6" t="s">
        <v>282</v>
      </c>
      <c r="C835" s="6" t="s">
        <v>283</v>
      </c>
      <c r="D835" s="7">
        <v>45047</v>
      </c>
      <c r="E835" s="7">
        <v>45053</v>
      </c>
      <c r="F835" s="8">
        <v>700</v>
      </c>
      <c r="G835" s="7">
        <v>45047</v>
      </c>
      <c r="H835" s="7">
        <v>45077</v>
      </c>
      <c r="I835" s="6">
        <f t="shared" si="27"/>
        <v>1</v>
      </c>
      <c r="J835" s="8">
        <f t="shared" ref="J835:J898" si="28">F835/I835</f>
        <v>700</v>
      </c>
      <c r="M835" s="9"/>
      <c r="N835" s="9"/>
      <c r="O835" s="9"/>
      <c r="P835" s="9"/>
      <c r="Q835" s="9"/>
    </row>
    <row r="836" spans="1:17" ht="15.75" x14ac:dyDescent="0.25">
      <c r="A836" s="6" t="s">
        <v>426</v>
      </c>
      <c r="B836" s="6" t="s">
        <v>282</v>
      </c>
      <c r="C836" s="6" t="s">
        <v>283</v>
      </c>
      <c r="D836" s="7">
        <v>45078</v>
      </c>
      <c r="E836" s="7">
        <v>45211</v>
      </c>
      <c r="F836" s="8">
        <v>700</v>
      </c>
      <c r="G836" s="7">
        <v>45078</v>
      </c>
      <c r="H836" s="7">
        <v>45107</v>
      </c>
      <c r="I836" s="6">
        <f t="shared" si="27"/>
        <v>1</v>
      </c>
      <c r="J836" s="8">
        <f t="shared" si="28"/>
        <v>700</v>
      </c>
      <c r="M836" s="9"/>
      <c r="N836" s="9"/>
      <c r="O836" s="9"/>
      <c r="P836" s="9"/>
      <c r="Q836" s="9"/>
    </row>
    <row r="837" spans="1:17" ht="15.75" x14ac:dyDescent="0.25">
      <c r="A837" s="6" t="s">
        <v>426</v>
      </c>
      <c r="B837" s="6" t="s">
        <v>282</v>
      </c>
      <c r="C837" s="6" t="s">
        <v>283</v>
      </c>
      <c r="D837" s="7">
        <v>45108</v>
      </c>
      <c r="E837" s="7">
        <v>45211</v>
      </c>
      <c r="F837" s="8">
        <v>700</v>
      </c>
      <c r="G837" s="7">
        <v>45108</v>
      </c>
      <c r="H837" s="7">
        <v>45138</v>
      </c>
      <c r="I837" s="6">
        <f t="shared" si="27"/>
        <v>1</v>
      </c>
      <c r="J837" s="8">
        <f t="shared" si="28"/>
        <v>700</v>
      </c>
      <c r="M837" s="9"/>
      <c r="N837" s="9"/>
      <c r="O837" s="9"/>
      <c r="P837" s="9"/>
      <c r="Q837" s="9"/>
    </row>
    <row r="838" spans="1:17" ht="15.75" x14ac:dyDescent="0.25">
      <c r="A838" s="6" t="s">
        <v>426</v>
      </c>
      <c r="B838" s="6" t="s">
        <v>282</v>
      </c>
      <c r="C838" s="6" t="s">
        <v>283</v>
      </c>
      <c r="D838" s="7">
        <v>45139</v>
      </c>
      <c r="E838" s="7">
        <v>45211</v>
      </c>
      <c r="F838" s="8">
        <v>700</v>
      </c>
      <c r="G838" s="7">
        <v>45139</v>
      </c>
      <c r="H838" s="7">
        <v>45169</v>
      </c>
      <c r="I838" s="6">
        <f t="shared" si="27"/>
        <v>1</v>
      </c>
      <c r="J838" s="8">
        <f t="shared" si="28"/>
        <v>700</v>
      </c>
      <c r="M838" s="9"/>
      <c r="N838" s="9"/>
      <c r="O838" s="9"/>
      <c r="P838" s="9"/>
      <c r="Q838" s="9"/>
    </row>
    <row r="839" spans="1:17" ht="15.75" x14ac:dyDescent="0.25">
      <c r="A839" s="6" t="s">
        <v>426</v>
      </c>
      <c r="B839" s="6" t="s">
        <v>282</v>
      </c>
      <c r="C839" s="6" t="s">
        <v>283</v>
      </c>
      <c r="D839" s="7">
        <v>45170</v>
      </c>
      <c r="E839" s="7">
        <v>45211</v>
      </c>
      <c r="F839" s="8">
        <v>700</v>
      </c>
      <c r="G839" s="7">
        <v>45170</v>
      </c>
      <c r="H839" s="7">
        <v>45199</v>
      </c>
      <c r="I839" s="6">
        <f t="shared" si="27"/>
        <v>1</v>
      </c>
      <c r="J839" s="8">
        <f t="shared" si="28"/>
        <v>700</v>
      </c>
      <c r="M839" s="9"/>
      <c r="N839" s="9"/>
      <c r="O839" s="9"/>
      <c r="P839" s="9"/>
      <c r="Q839" s="9"/>
    </row>
    <row r="840" spans="1:17" ht="15.75" x14ac:dyDescent="0.25">
      <c r="A840" s="6" t="s">
        <v>426</v>
      </c>
      <c r="B840" s="6" t="s">
        <v>282</v>
      </c>
      <c r="C840" s="6" t="s">
        <v>283</v>
      </c>
      <c r="D840" s="7">
        <v>45200</v>
      </c>
      <c r="E840" s="7">
        <v>45211</v>
      </c>
      <c r="F840" s="8">
        <v>700</v>
      </c>
      <c r="G840" s="7">
        <v>45200</v>
      </c>
      <c r="H840" s="7">
        <v>45230</v>
      </c>
      <c r="I840" s="6">
        <f t="shared" si="27"/>
        <v>1</v>
      </c>
      <c r="J840" s="8">
        <f t="shared" si="28"/>
        <v>700</v>
      </c>
      <c r="M840" s="9"/>
      <c r="N840" s="9"/>
      <c r="O840" s="9"/>
      <c r="P840" s="9"/>
      <c r="Q840" s="9"/>
    </row>
    <row r="841" spans="1:17" ht="15.75" x14ac:dyDescent="0.25">
      <c r="A841" s="6" t="s">
        <v>426</v>
      </c>
      <c r="B841" s="6" t="s">
        <v>282</v>
      </c>
      <c r="C841" s="6" t="s">
        <v>283</v>
      </c>
      <c r="D841" s="7">
        <v>45231</v>
      </c>
      <c r="E841" s="7">
        <v>45261</v>
      </c>
      <c r="F841" s="8">
        <v>700</v>
      </c>
      <c r="G841" s="7">
        <v>45231</v>
      </c>
      <c r="H841" s="7">
        <v>45260</v>
      </c>
      <c r="I841" s="6">
        <f t="shared" si="27"/>
        <v>1</v>
      </c>
      <c r="J841" s="8">
        <f t="shared" si="28"/>
        <v>700</v>
      </c>
      <c r="M841" s="9"/>
      <c r="N841" s="9"/>
      <c r="O841" s="9"/>
      <c r="P841" s="9"/>
      <c r="Q841" s="9"/>
    </row>
    <row r="842" spans="1:17" ht="15.75" x14ac:dyDescent="0.25">
      <c r="A842" s="6" t="s">
        <v>426</v>
      </c>
      <c r="B842" s="6" t="s">
        <v>282</v>
      </c>
      <c r="C842" s="6" t="s">
        <v>283</v>
      </c>
      <c r="D842" s="7">
        <v>45261</v>
      </c>
      <c r="E842" s="7">
        <v>45295</v>
      </c>
      <c r="F842" s="8">
        <v>700</v>
      </c>
      <c r="G842" s="7">
        <v>45261</v>
      </c>
      <c r="H842" s="7">
        <v>45291</v>
      </c>
      <c r="I842" s="6">
        <f t="shared" si="27"/>
        <v>1</v>
      </c>
      <c r="J842" s="8">
        <f t="shared" si="28"/>
        <v>700</v>
      </c>
      <c r="M842" s="9"/>
      <c r="N842" s="9"/>
      <c r="O842" s="9"/>
      <c r="P842" s="9"/>
      <c r="Q842" s="9"/>
    </row>
    <row r="843" spans="1:17" ht="15.75" x14ac:dyDescent="0.25">
      <c r="A843" s="6" t="s">
        <v>426</v>
      </c>
      <c r="B843" s="6" t="s">
        <v>282</v>
      </c>
      <c r="C843" s="6" t="s">
        <v>283</v>
      </c>
      <c r="D843" s="7">
        <v>45292</v>
      </c>
      <c r="E843" s="7">
        <v>45319</v>
      </c>
      <c r="F843" s="8">
        <v>700</v>
      </c>
      <c r="G843" s="7">
        <v>45292</v>
      </c>
      <c r="H843" s="7">
        <v>45322</v>
      </c>
      <c r="I843" s="6">
        <f t="shared" si="27"/>
        <v>1</v>
      </c>
      <c r="J843" s="8">
        <f t="shared" si="28"/>
        <v>700</v>
      </c>
      <c r="M843" s="9"/>
      <c r="N843" s="9"/>
      <c r="O843" s="9"/>
      <c r="P843" s="9"/>
      <c r="Q843" s="9"/>
    </row>
    <row r="844" spans="1:17" ht="15.75" x14ac:dyDescent="0.25">
      <c r="A844" s="6" t="s">
        <v>426</v>
      </c>
      <c r="B844" s="6" t="s">
        <v>282</v>
      </c>
      <c r="C844" s="6" t="s">
        <v>283</v>
      </c>
      <c r="D844" s="7">
        <v>45323</v>
      </c>
      <c r="E844" s="7">
        <v>45330</v>
      </c>
      <c r="F844" s="8">
        <v>700</v>
      </c>
      <c r="G844" s="7">
        <v>45323</v>
      </c>
      <c r="H844" s="7">
        <v>45350</v>
      </c>
      <c r="I844" s="6">
        <f t="shared" si="27"/>
        <v>1</v>
      </c>
      <c r="J844" s="8">
        <f t="shared" si="28"/>
        <v>700</v>
      </c>
      <c r="M844" s="9"/>
      <c r="N844" s="9"/>
      <c r="O844" s="9"/>
      <c r="P844" s="9"/>
      <c r="Q844" s="9"/>
    </row>
    <row r="845" spans="1:17" ht="15.75" x14ac:dyDescent="0.25">
      <c r="A845" s="6" t="s">
        <v>426</v>
      </c>
      <c r="B845" s="6" t="s">
        <v>282</v>
      </c>
      <c r="C845" s="6" t="s">
        <v>283</v>
      </c>
      <c r="D845" s="7">
        <v>45351</v>
      </c>
      <c r="E845" s="7">
        <v>1095</v>
      </c>
      <c r="F845" s="8">
        <v>700</v>
      </c>
      <c r="G845" s="7">
        <v>45351</v>
      </c>
      <c r="H845" s="7">
        <v>45381</v>
      </c>
      <c r="I845" s="6">
        <f t="shared" si="27"/>
        <v>2</v>
      </c>
      <c r="J845" s="8">
        <f t="shared" si="28"/>
        <v>350</v>
      </c>
      <c r="M845" s="9"/>
      <c r="N845" s="9"/>
      <c r="O845" s="9"/>
      <c r="P845" s="9"/>
      <c r="Q845" s="9"/>
    </row>
    <row r="846" spans="1:17" ht="15.75" x14ac:dyDescent="0.25">
      <c r="A846" s="6" t="s">
        <v>426</v>
      </c>
      <c r="B846" s="6" t="s">
        <v>282</v>
      </c>
      <c r="C846" s="6" t="s">
        <v>283</v>
      </c>
      <c r="D846" s="7">
        <v>45382</v>
      </c>
      <c r="E846" s="7">
        <v>1095</v>
      </c>
      <c r="F846" s="8">
        <v>700</v>
      </c>
      <c r="G846" s="7">
        <v>45382</v>
      </c>
      <c r="H846" s="7">
        <v>45411</v>
      </c>
      <c r="I846" s="6">
        <f t="shared" si="27"/>
        <v>2</v>
      </c>
      <c r="J846" s="8">
        <f t="shared" si="28"/>
        <v>350</v>
      </c>
      <c r="M846" s="9"/>
      <c r="N846" s="9"/>
      <c r="O846" s="9"/>
      <c r="P846" s="9"/>
      <c r="Q846" s="9"/>
    </row>
    <row r="847" spans="1:17" ht="15.75" x14ac:dyDescent="0.25">
      <c r="A847" s="6" t="s">
        <v>426</v>
      </c>
      <c r="B847" s="6" t="s">
        <v>282</v>
      </c>
      <c r="C847" s="6" t="s">
        <v>283</v>
      </c>
      <c r="D847" s="7">
        <v>45412</v>
      </c>
      <c r="E847" s="7">
        <v>1095</v>
      </c>
      <c r="F847" s="8">
        <v>700</v>
      </c>
      <c r="G847" s="7">
        <v>45412</v>
      </c>
      <c r="H847" s="7">
        <v>45442</v>
      </c>
      <c r="I847" s="6">
        <f t="shared" si="27"/>
        <v>2</v>
      </c>
      <c r="J847" s="8">
        <f t="shared" si="28"/>
        <v>350</v>
      </c>
      <c r="M847" s="9"/>
      <c r="N847" s="9"/>
      <c r="O847" s="9"/>
      <c r="P847" s="9"/>
      <c r="Q847" s="9"/>
    </row>
    <row r="848" spans="1:17" ht="15.75" x14ac:dyDescent="0.25">
      <c r="A848" s="6" t="s">
        <v>426</v>
      </c>
      <c r="B848" s="6" t="s">
        <v>282</v>
      </c>
      <c r="C848" s="6" t="s">
        <v>283</v>
      </c>
      <c r="D848" s="7">
        <v>45443</v>
      </c>
      <c r="E848" s="7">
        <v>1095</v>
      </c>
      <c r="F848" s="8">
        <v>700</v>
      </c>
      <c r="G848" s="7">
        <v>45443</v>
      </c>
      <c r="H848" s="7">
        <v>45472</v>
      </c>
      <c r="I848" s="6">
        <f t="shared" si="27"/>
        <v>2</v>
      </c>
      <c r="J848" s="8">
        <f t="shared" si="28"/>
        <v>350</v>
      </c>
      <c r="M848" s="9"/>
      <c r="N848" s="9"/>
      <c r="O848" s="9"/>
      <c r="P848" s="9"/>
      <c r="Q848" s="9"/>
    </row>
    <row r="849" spans="1:17" ht="15.75" x14ac:dyDescent="0.25">
      <c r="A849" s="6" t="s">
        <v>426</v>
      </c>
      <c r="B849" s="6" t="s">
        <v>282</v>
      </c>
      <c r="C849" s="6" t="s">
        <v>283</v>
      </c>
      <c r="D849" s="7">
        <v>45473</v>
      </c>
      <c r="E849" s="7">
        <v>1095</v>
      </c>
      <c r="F849" s="8">
        <v>700</v>
      </c>
      <c r="G849" s="7">
        <v>45473</v>
      </c>
      <c r="H849" s="7">
        <v>45503</v>
      </c>
      <c r="I849" s="6">
        <f t="shared" si="27"/>
        <v>2</v>
      </c>
      <c r="J849" s="8">
        <f t="shared" si="28"/>
        <v>350</v>
      </c>
      <c r="M849" s="9"/>
      <c r="N849" s="9"/>
      <c r="O849" s="9"/>
      <c r="P849" s="9"/>
      <c r="Q849" s="9"/>
    </row>
    <row r="850" spans="1:17" ht="15.75" x14ac:dyDescent="0.25">
      <c r="A850" s="6" t="s">
        <v>426</v>
      </c>
      <c r="B850" s="6" t="s">
        <v>282</v>
      </c>
      <c r="C850" s="6" t="s">
        <v>283</v>
      </c>
      <c r="D850" s="7">
        <v>45504</v>
      </c>
      <c r="E850" s="7">
        <v>1095</v>
      </c>
      <c r="F850" s="8">
        <v>700</v>
      </c>
      <c r="G850" s="7">
        <v>45504</v>
      </c>
      <c r="H850" s="7">
        <v>45534</v>
      </c>
      <c r="I850" s="6">
        <f t="shared" si="27"/>
        <v>2</v>
      </c>
      <c r="J850" s="8">
        <f t="shared" si="28"/>
        <v>350</v>
      </c>
      <c r="M850" s="9"/>
      <c r="N850" s="9"/>
      <c r="O850" s="9"/>
      <c r="P850" s="9"/>
      <c r="Q850" s="9"/>
    </row>
    <row r="851" spans="1:17" ht="15.75" x14ac:dyDescent="0.25">
      <c r="A851" s="6" t="s">
        <v>426</v>
      </c>
      <c r="B851" s="6" t="s">
        <v>282</v>
      </c>
      <c r="C851" s="6" t="s">
        <v>283</v>
      </c>
      <c r="D851" s="7">
        <v>45535</v>
      </c>
      <c r="E851" s="7">
        <v>1095</v>
      </c>
      <c r="F851" s="8">
        <v>700</v>
      </c>
      <c r="G851" s="7">
        <v>45535</v>
      </c>
      <c r="H851" s="7">
        <v>45564</v>
      </c>
      <c r="I851" s="6">
        <f t="shared" si="27"/>
        <v>2</v>
      </c>
      <c r="J851" s="8">
        <f t="shared" si="28"/>
        <v>350</v>
      </c>
      <c r="M851" s="9"/>
      <c r="N851" s="9"/>
      <c r="O851" s="9"/>
      <c r="P851" s="9"/>
      <c r="Q851" s="9"/>
    </row>
    <row r="852" spans="1:17" ht="15.75" x14ac:dyDescent="0.25">
      <c r="A852" s="6" t="s">
        <v>426</v>
      </c>
      <c r="B852" s="6" t="s">
        <v>282</v>
      </c>
      <c r="C852" s="6" t="s">
        <v>283</v>
      </c>
      <c r="D852" s="7">
        <v>45565</v>
      </c>
      <c r="E852" s="7">
        <v>1095</v>
      </c>
      <c r="F852" s="8">
        <v>700</v>
      </c>
      <c r="G852" s="7">
        <v>45565</v>
      </c>
      <c r="H852" s="7">
        <v>45595</v>
      </c>
      <c r="I852" s="6">
        <f t="shared" si="27"/>
        <v>2</v>
      </c>
      <c r="J852" s="8">
        <f t="shared" si="28"/>
        <v>350</v>
      </c>
      <c r="M852" s="9"/>
      <c r="N852" s="9"/>
      <c r="O852" s="9"/>
      <c r="P852" s="9"/>
      <c r="Q852" s="9"/>
    </row>
    <row r="853" spans="1:17" ht="15.75" x14ac:dyDescent="0.25">
      <c r="A853" s="6" t="s">
        <v>426</v>
      </c>
      <c r="B853" s="6" t="s">
        <v>282</v>
      </c>
      <c r="C853" s="6" t="s">
        <v>283</v>
      </c>
      <c r="D853" s="7">
        <v>45596</v>
      </c>
      <c r="E853" s="7">
        <v>1095</v>
      </c>
      <c r="F853" s="8">
        <v>700</v>
      </c>
      <c r="G853" s="7">
        <v>45596</v>
      </c>
      <c r="H853" s="7">
        <v>45625</v>
      </c>
      <c r="I853" s="6">
        <f t="shared" si="27"/>
        <v>2</v>
      </c>
      <c r="J853" s="8">
        <f t="shared" si="28"/>
        <v>350</v>
      </c>
      <c r="M853" s="9"/>
      <c r="N853" s="9"/>
      <c r="O853" s="9"/>
      <c r="P853" s="9"/>
      <c r="Q853" s="9"/>
    </row>
    <row r="854" spans="1:17" ht="15.75" x14ac:dyDescent="0.25">
      <c r="A854" s="6" t="s">
        <v>426</v>
      </c>
      <c r="B854" s="6" t="s">
        <v>282</v>
      </c>
      <c r="C854" s="6" t="s">
        <v>283</v>
      </c>
      <c r="D854" s="7">
        <v>45626</v>
      </c>
      <c r="E854" s="7">
        <v>1095</v>
      </c>
      <c r="F854" s="8">
        <v>700</v>
      </c>
      <c r="G854" s="7">
        <v>45626</v>
      </c>
      <c r="H854" s="7">
        <v>45656</v>
      </c>
      <c r="I854" s="6">
        <f t="shared" si="27"/>
        <v>2</v>
      </c>
      <c r="J854" s="8">
        <f t="shared" si="28"/>
        <v>350</v>
      </c>
      <c r="M854" s="9"/>
      <c r="N854" s="9"/>
      <c r="O854" s="9"/>
      <c r="P854" s="9"/>
      <c r="Q854" s="9"/>
    </row>
    <row r="855" spans="1:17" ht="15.75" x14ac:dyDescent="0.25">
      <c r="A855" s="6" t="s">
        <v>427</v>
      </c>
      <c r="B855" s="6" t="s">
        <v>292</v>
      </c>
      <c r="C855" s="6" t="s">
        <v>283</v>
      </c>
      <c r="D855" s="7">
        <v>43831</v>
      </c>
      <c r="E855" s="7">
        <v>44195</v>
      </c>
      <c r="F855" s="8">
        <v>2000</v>
      </c>
      <c r="G855" s="7">
        <v>43831</v>
      </c>
      <c r="H855" s="7">
        <v>43861</v>
      </c>
      <c r="I855" s="6">
        <f t="shared" si="27"/>
        <v>1</v>
      </c>
      <c r="J855" s="8">
        <f t="shared" si="28"/>
        <v>2000</v>
      </c>
      <c r="M855" s="9"/>
      <c r="N855" s="9"/>
      <c r="O855" s="9"/>
      <c r="P855" s="9"/>
      <c r="Q855" s="9"/>
    </row>
    <row r="856" spans="1:17" ht="15.75" x14ac:dyDescent="0.25">
      <c r="A856" s="6" t="s">
        <v>427</v>
      </c>
      <c r="B856" s="6" t="s">
        <v>292</v>
      </c>
      <c r="C856" s="6" t="s">
        <v>283</v>
      </c>
      <c r="D856" s="7">
        <v>43862</v>
      </c>
      <c r="E856" s="7">
        <v>44195</v>
      </c>
      <c r="F856" s="8">
        <v>2000</v>
      </c>
      <c r="G856" s="7">
        <v>43862</v>
      </c>
      <c r="H856" s="7">
        <v>43889</v>
      </c>
      <c r="I856" s="6">
        <f t="shared" si="27"/>
        <v>1</v>
      </c>
      <c r="J856" s="8">
        <f t="shared" si="28"/>
        <v>2000</v>
      </c>
      <c r="M856" s="9"/>
      <c r="N856" s="9"/>
      <c r="O856" s="9"/>
      <c r="P856" s="9"/>
      <c r="Q856" s="9"/>
    </row>
    <row r="857" spans="1:17" ht="15.75" x14ac:dyDescent="0.25">
      <c r="A857" s="6" t="s">
        <v>427</v>
      </c>
      <c r="B857" s="6" t="s">
        <v>292</v>
      </c>
      <c r="C857" s="6" t="s">
        <v>283</v>
      </c>
      <c r="D857" s="7">
        <v>43890</v>
      </c>
      <c r="E857" s="7">
        <v>44195</v>
      </c>
      <c r="F857" s="8">
        <v>2000</v>
      </c>
      <c r="G857" s="7">
        <v>43890</v>
      </c>
      <c r="H857" s="7">
        <v>43920</v>
      </c>
      <c r="I857" s="6">
        <f t="shared" si="27"/>
        <v>2</v>
      </c>
      <c r="J857" s="8">
        <f t="shared" si="28"/>
        <v>1000</v>
      </c>
      <c r="M857" s="9"/>
      <c r="N857" s="9"/>
      <c r="O857" s="9"/>
      <c r="P857" s="9"/>
      <c r="Q857" s="9"/>
    </row>
    <row r="858" spans="1:17" ht="15.75" x14ac:dyDescent="0.25">
      <c r="A858" s="6" t="s">
        <v>427</v>
      </c>
      <c r="B858" s="6" t="s">
        <v>292</v>
      </c>
      <c r="C858" s="6" t="s">
        <v>283</v>
      </c>
      <c r="D858" s="7">
        <v>43921</v>
      </c>
      <c r="E858" s="7">
        <v>44195</v>
      </c>
      <c r="F858" s="8">
        <v>2000</v>
      </c>
      <c r="G858" s="7">
        <v>43921</v>
      </c>
      <c r="H858" s="7">
        <v>43950</v>
      </c>
      <c r="I858" s="6">
        <f t="shared" ref="I858:I921" si="29">IF((YEAR(H858)-YEAR(G858))=1, ((MONTH(H858)-MONTH(G858))+1)+12, (IF((YEAR(H858)-YEAR(G858))=2, ((MONTH(H858)-MONTH(G858))+1)+24, (IF((YEAR(H858)-YEAR(G858))=3, ((MONTH(H858)-MONTH(G858))+1)+36, (MONTH(H858)-MONTH(G858))+1)))))</f>
        <v>2</v>
      </c>
      <c r="J858" s="8">
        <f t="shared" si="28"/>
        <v>1000</v>
      </c>
      <c r="M858" s="9"/>
      <c r="N858" s="9"/>
      <c r="O858" s="9"/>
      <c r="P858" s="9"/>
      <c r="Q858" s="9"/>
    </row>
    <row r="859" spans="1:17" ht="15.75" x14ac:dyDescent="0.25">
      <c r="A859" s="6" t="s">
        <v>427</v>
      </c>
      <c r="B859" s="6" t="s">
        <v>292</v>
      </c>
      <c r="C859" s="6" t="s">
        <v>283</v>
      </c>
      <c r="D859" s="7">
        <v>43951</v>
      </c>
      <c r="E859" s="7">
        <v>44195</v>
      </c>
      <c r="F859" s="8">
        <v>2000</v>
      </c>
      <c r="G859" s="7">
        <v>43951</v>
      </c>
      <c r="H859" s="7">
        <v>43981</v>
      </c>
      <c r="I859" s="6">
        <f t="shared" si="29"/>
        <v>2</v>
      </c>
      <c r="J859" s="8">
        <f t="shared" si="28"/>
        <v>1000</v>
      </c>
      <c r="M859" s="9"/>
      <c r="N859" s="9"/>
      <c r="O859" s="9"/>
      <c r="P859" s="9"/>
      <c r="Q859" s="9"/>
    </row>
    <row r="860" spans="1:17" ht="15.75" x14ac:dyDescent="0.25">
      <c r="A860" s="6" t="s">
        <v>427</v>
      </c>
      <c r="B860" s="6" t="s">
        <v>292</v>
      </c>
      <c r="C860" s="6" t="s">
        <v>283</v>
      </c>
      <c r="D860" s="7">
        <v>43982</v>
      </c>
      <c r="E860" s="7">
        <v>44195</v>
      </c>
      <c r="F860" s="8">
        <v>2000</v>
      </c>
      <c r="G860" s="7">
        <v>43982</v>
      </c>
      <c r="H860" s="7">
        <v>44011</v>
      </c>
      <c r="I860" s="6">
        <f t="shared" si="29"/>
        <v>2</v>
      </c>
      <c r="J860" s="8">
        <f t="shared" si="28"/>
        <v>1000</v>
      </c>
      <c r="M860" s="9"/>
      <c r="N860" s="9"/>
      <c r="O860" s="9"/>
      <c r="P860" s="9"/>
      <c r="Q860" s="9"/>
    </row>
    <row r="861" spans="1:17" ht="15.75" x14ac:dyDescent="0.25">
      <c r="A861" s="6" t="s">
        <v>427</v>
      </c>
      <c r="B861" s="6" t="s">
        <v>292</v>
      </c>
      <c r="C861" s="6" t="s">
        <v>283</v>
      </c>
      <c r="D861" s="7">
        <v>44012</v>
      </c>
      <c r="E861" s="7">
        <v>44195</v>
      </c>
      <c r="F861" s="8">
        <v>2000</v>
      </c>
      <c r="G861" s="7">
        <v>44012</v>
      </c>
      <c r="H861" s="7">
        <v>44042</v>
      </c>
      <c r="I861" s="6">
        <f t="shared" si="29"/>
        <v>2</v>
      </c>
      <c r="J861" s="8">
        <f t="shared" si="28"/>
        <v>1000</v>
      </c>
      <c r="M861" s="9"/>
      <c r="N861" s="9"/>
      <c r="O861" s="9"/>
      <c r="P861" s="9"/>
      <c r="Q861" s="9"/>
    </row>
    <row r="862" spans="1:17" ht="15.75" x14ac:dyDescent="0.25">
      <c r="A862" s="6" t="s">
        <v>427</v>
      </c>
      <c r="B862" s="6" t="s">
        <v>292</v>
      </c>
      <c r="C862" s="6" t="s">
        <v>283</v>
      </c>
      <c r="D862" s="7">
        <v>44043</v>
      </c>
      <c r="E862" s="7">
        <v>44195</v>
      </c>
      <c r="F862" s="8">
        <v>2000</v>
      </c>
      <c r="G862" s="7">
        <v>44043</v>
      </c>
      <c r="H862" s="7">
        <v>44073</v>
      </c>
      <c r="I862" s="6">
        <f t="shared" si="29"/>
        <v>2</v>
      </c>
      <c r="J862" s="8">
        <f t="shared" si="28"/>
        <v>1000</v>
      </c>
      <c r="M862" s="9"/>
      <c r="N862" s="9"/>
      <c r="O862" s="9"/>
      <c r="P862" s="9"/>
      <c r="Q862" s="9"/>
    </row>
    <row r="863" spans="1:17" ht="15.75" x14ac:dyDescent="0.25">
      <c r="A863" s="6" t="s">
        <v>427</v>
      </c>
      <c r="B863" s="6" t="s">
        <v>292</v>
      </c>
      <c r="C863" s="6" t="s">
        <v>283</v>
      </c>
      <c r="D863" s="7">
        <v>44074</v>
      </c>
      <c r="E863" s="7">
        <v>44195</v>
      </c>
      <c r="F863" s="8">
        <v>2000</v>
      </c>
      <c r="G863" s="7">
        <v>44074</v>
      </c>
      <c r="H863" s="7">
        <v>44103</v>
      </c>
      <c r="I863" s="6">
        <f t="shared" si="29"/>
        <v>2</v>
      </c>
      <c r="J863" s="8">
        <f t="shared" si="28"/>
        <v>1000</v>
      </c>
      <c r="M863" s="9"/>
      <c r="N863" s="9"/>
      <c r="O863" s="9"/>
      <c r="P863" s="9"/>
      <c r="Q863" s="9"/>
    </row>
    <row r="864" spans="1:17" ht="15.75" x14ac:dyDescent="0.25">
      <c r="A864" s="6" t="s">
        <v>427</v>
      </c>
      <c r="B864" s="6" t="s">
        <v>292</v>
      </c>
      <c r="C864" s="6" t="s">
        <v>283</v>
      </c>
      <c r="D864" s="7">
        <v>44104</v>
      </c>
      <c r="E864" s="7">
        <v>44560</v>
      </c>
      <c r="F864" s="8">
        <v>2000</v>
      </c>
      <c r="G864" s="7">
        <v>44104</v>
      </c>
      <c r="H864" s="7">
        <v>44134</v>
      </c>
      <c r="I864" s="6">
        <f t="shared" si="29"/>
        <v>2</v>
      </c>
      <c r="J864" s="8">
        <f t="shared" si="28"/>
        <v>1000</v>
      </c>
      <c r="M864" s="9"/>
      <c r="N864" s="9"/>
      <c r="O864" s="9"/>
      <c r="P864" s="9"/>
      <c r="Q864" s="9"/>
    </row>
    <row r="865" spans="1:17" ht="15.75" x14ac:dyDescent="0.25">
      <c r="A865" s="6" t="s">
        <v>428</v>
      </c>
      <c r="B865" s="6" t="s">
        <v>282</v>
      </c>
      <c r="C865" s="6" t="s">
        <v>283</v>
      </c>
      <c r="D865" s="7">
        <v>44053</v>
      </c>
      <c r="E865" s="7">
        <v>44195</v>
      </c>
      <c r="F865" s="8">
        <v>39000</v>
      </c>
      <c r="G865" s="7">
        <v>43982</v>
      </c>
      <c r="H865" s="7">
        <v>44346</v>
      </c>
      <c r="I865" s="6">
        <f t="shared" si="29"/>
        <v>13</v>
      </c>
      <c r="J865" s="8">
        <f t="shared" si="28"/>
        <v>3000</v>
      </c>
      <c r="M865" s="9"/>
      <c r="N865" s="9"/>
      <c r="O865" s="9"/>
      <c r="P865" s="9"/>
      <c r="Q865" s="9"/>
    </row>
    <row r="866" spans="1:17" ht="15.75" x14ac:dyDescent="0.25">
      <c r="A866" s="6" t="s">
        <v>428</v>
      </c>
      <c r="B866" s="6" t="s">
        <v>282</v>
      </c>
      <c r="C866" s="6" t="s">
        <v>283</v>
      </c>
      <c r="D866" s="7">
        <v>44386</v>
      </c>
      <c r="E866" s="7">
        <v>44414</v>
      </c>
      <c r="F866" s="8">
        <v>40170</v>
      </c>
      <c r="G866" s="7">
        <v>44347</v>
      </c>
      <c r="H866" s="7">
        <v>44711</v>
      </c>
      <c r="I866" s="6">
        <f t="shared" si="29"/>
        <v>13</v>
      </c>
      <c r="J866" s="8">
        <f t="shared" si="28"/>
        <v>3090</v>
      </c>
      <c r="M866" s="9"/>
      <c r="N866" s="9"/>
      <c r="O866" s="9"/>
      <c r="P866" s="9"/>
      <c r="Q866" s="9"/>
    </row>
    <row r="867" spans="1:17" ht="15.75" x14ac:dyDescent="0.25">
      <c r="A867" s="6" t="s">
        <v>428</v>
      </c>
      <c r="B867" s="6" t="s">
        <v>282</v>
      </c>
      <c r="C867" s="6" t="s">
        <v>283</v>
      </c>
      <c r="D867" s="7">
        <v>44795</v>
      </c>
      <c r="E867" s="7">
        <v>44841</v>
      </c>
      <c r="F867" s="8">
        <v>40170</v>
      </c>
      <c r="G867" s="7">
        <v>44804</v>
      </c>
      <c r="H867" s="7">
        <v>45199</v>
      </c>
      <c r="I867" s="6">
        <f t="shared" si="29"/>
        <v>14</v>
      </c>
      <c r="J867" s="8">
        <f t="shared" si="28"/>
        <v>2869.2857142857142</v>
      </c>
      <c r="M867" s="9"/>
      <c r="N867" s="9"/>
      <c r="O867" s="9"/>
      <c r="P867" s="9"/>
      <c r="Q867" s="9"/>
    </row>
    <row r="868" spans="1:17" ht="15.75" x14ac:dyDescent="0.25">
      <c r="A868" s="6" t="s">
        <v>429</v>
      </c>
      <c r="B868" s="6" t="s">
        <v>282</v>
      </c>
      <c r="C868" s="6" t="s">
        <v>283</v>
      </c>
      <c r="D868" s="7">
        <v>44213</v>
      </c>
      <c r="E868" s="7">
        <v>44560</v>
      </c>
      <c r="F868" s="8">
        <v>45000</v>
      </c>
      <c r="G868" s="7">
        <v>43921</v>
      </c>
      <c r="H868" s="7">
        <v>44011</v>
      </c>
      <c r="I868" s="6">
        <f t="shared" si="29"/>
        <v>4</v>
      </c>
      <c r="J868" s="8">
        <f t="shared" si="28"/>
        <v>11250</v>
      </c>
      <c r="M868" s="9"/>
      <c r="N868" s="9"/>
      <c r="O868" s="9"/>
      <c r="P868" s="9"/>
      <c r="Q868" s="9"/>
    </row>
    <row r="869" spans="1:17" ht="15.75" x14ac:dyDescent="0.25">
      <c r="A869" s="6" t="s">
        <v>430</v>
      </c>
      <c r="B869" s="6" t="s">
        <v>285</v>
      </c>
      <c r="C869" s="6" t="s">
        <v>283</v>
      </c>
      <c r="D869" s="7">
        <v>43753</v>
      </c>
      <c r="E869" s="7">
        <v>43830</v>
      </c>
      <c r="F869" s="8">
        <v>22500</v>
      </c>
      <c r="G869" s="7">
        <v>43739</v>
      </c>
      <c r="H869" s="7">
        <v>44011</v>
      </c>
      <c r="I869" s="6">
        <f t="shared" si="29"/>
        <v>9</v>
      </c>
      <c r="J869" s="8">
        <f t="shared" si="28"/>
        <v>2500</v>
      </c>
      <c r="M869" s="9"/>
      <c r="N869" s="9"/>
      <c r="O869" s="9"/>
      <c r="P869" s="9"/>
      <c r="Q869" s="9"/>
    </row>
    <row r="870" spans="1:17" ht="15.75" x14ac:dyDescent="0.25">
      <c r="A870" s="6" t="s">
        <v>430</v>
      </c>
      <c r="B870" s="6" t="s">
        <v>285</v>
      </c>
      <c r="C870" s="6" t="s">
        <v>283</v>
      </c>
      <c r="D870" s="7">
        <v>44017</v>
      </c>
      <c r="E870" s="7">
        <v>44195</v>
      </c>
      <c r="F870" s="8">
        <v>30000</v>
      </c>
      <c r="G870" s="7">
        <v>44012</v>
      </c>
      <c r="H870" s="7">
        <v>44376</v>
      </c>
      <c r="I870" s="6">
        <f t="shared" si="29"/>
        <v>13</v>
      </c>
      <c r="J870" s="8">
        <f t="shared" si="28"/>
        <v>2307.6923076923076</v>
      </c>
      <c r="M870" s="9"/>
      <c r="N870" s="9"/>
      <c r="O870" s="9"/>
      <c r="P870" s="9"/>
      <c r="Q870" s="9"/>
    </row>
    <row r="871" spans="1:17" ht="15.75" x14ac:dyDescent="0.25">
      <c r="A871" s="6" t="s">
        <v>430</v>
      </c>
      <c r="B871" s="6" t="s">
        <v>285</v>
      </c>
      <c r="C871" s="6" t="s">
        <v>283</v>
      </c>
      <c r="D871" s="7">
        <v>44442</v>
      </c>
      <c r="E871" s="7">
        <v>44483</v>
      </c>
      <c r="F871" s="8">
        <v>3000</v>
      </c>
      <c r="G871" s="7">
        <v>44377</v>
      </c>
      <c r="H871" s="7">
        <v>44741</v>
      </c>
      <c r="I871" s="6">
        <f t="shared" si="29"/>
        <v>13</v>
      </c>
      <c r="J871" s="8">
        <f t="shared" si="28"/>
        <v>230.76923076923077</v>
      </c>
      <c r="M871" s="9"/>
      <c r="N871" s="9"/>
      <c r="O871" s="9"/>
      <c r="P871" s="9"/>
      <c r="Q871" s="9"/>
    </row>
    <row r="872" spans="1:17" ht="15.75" x14ac:dyDescent="0.25">
      <c r="A872" s="6" t="s">
        <v>430</v>
      </c>
      <c r="B872" s="6" t="s">
        <v>285</v>
      </c>
      <c r="C872" s="6" t="s">
        <v>283</v>
      </c>
      <c r="D872" s="7">
        <v>44408</v>
      </c>
      <c r="E872" s="7">
        <v>44483</v>
      </c>
      <c r="F872" s="8">
        <v>3000</v>
      </c>
      <c r="G872" s="7">
        <v>44742</v>
      </c>
      <c r="H872" s="7">
        <v>45107</v>
      </c>
      <c r="I872" s="6">
        <f t="shared" si="29"/>
        <v>13</v>
      </c>
      <c r="J872" s="8">
        <f t="shared" si="28"/>
        <v>230.76923076923077</v>
      </c>
      <c r="M872" s="9"/>
      <c r="N872" s="9"/>
      <c r="O872" s="9"/>
      <c r="P872" s="9"/>
      <c r="Q872" s="9"/>
    </row>
    <row r="873" spans="1:17" ht="15.75" x14ac:dyDescent="0.25">
      <c r="A873" s="6" t="s">
        <v>430</v>
      </c>
      <c r="B873" s="6" t="s">
        <v>285</v>
      </c>
      <c r="C873" s="6" t="s">
        <v>283</v>
      </c>
      <c r="D873" s="7">
        <v>44560</v>
      </c>
      <c r="E873" s="7">
        <v>44616</v>
      </c>
      <c r="F873" s="8">
        <v>3000</v>
      </c>
      <c r="G873" s="7">
        <v>45108</v>
      </c>
      <c r="H873" s="7">
        <v>45472</v>
      </c>
      <c r="I873" s="6">
        <f t="shared" si="29"/>
        <v>12</v>
      </c>
      <c r="J873" s="8">
        <f t="shared" si="28"/>
        <v>250</v>
      </c>
      <c r="M873" s="9"/>
      <c r="N873" s="9"/>
      <c r="O873" s="9"/>
      <c r="P873" s="9"/>
      <c r="Q873" s="9"/>
    </row>
    <row r="874" spans="1:17" ht="15.75" x14ac:dyDescent="0.25">
      <c r="A874" s="6" t="s">
        <v>430</v>
      </c>
      <c r="B874" s="6" t="s">
        <v>288</v>
      </c>
      <c r="C874" s="6" t="s">
        <v>283</v>
      </c>
      <c r="D874" s="7">
        <v>44268</v>
      </c>
      <c r="E874" s="7">
        <v>44301</v>
      </c>
      <c r="F874" s="8">
        <v>3000</v>
      </c>
      <c r="G874" s="7">
        <v>44012</v>
      </c>
      <c r="H874" s="7">
        <v>44376</v>
      </c>
      <c r="I874" s="6">
        <f t="shared" si="29"/>
        <v>13</v>
      </c>
      <c r="J874" s="8">
        <f t="shared" si="28"/>
        <v>230.76923076923077</v>
      </c>
      <c r="M874" s="9"/>
      <c r="N874" s="9"/>
      <c r="O874" s="9"/>
      <c r="P874" s="9"/>
      <c r="Q874" s="9"/>
    </row>
    <row r="875" spans="1:17" ht="15.75" x14ac:dyDescent="0.25">
      <c r="A875" s="6" t="s">
        <v>430</v>
      </c>
      <c r="B875" s="6" t="s">
        <v>288</v>
      </c>
      <c r="C875" s="6" t="s">
        <v>283</v>
      </c>
      <c r="D875" s="7">
        <v>44395</v>
      </c>
      <c r="E875" s="7">
        <v>44483</v>
      </c>
      <c r="F875" s="8">
        <v>9000</v>
      </c>
      <c r="G875" s="7">
        <v>44377</v>
      </c>
      <c r="H875" s="7">
        <v>44741</v>
      </c>
      <c r="I875" s="6">
        <f t="shared" si="29"/>
        <v>13</v>
      </c>
      <c r="J875" s="8">
        <f t="shared" si="28"/>
        <v>692.30769230769226</v>
      </c>
      <c r="M875" s="9"/>
      <c r="N875" s="9"/>
      <c r="O875" s="9"/>
      <c r="P875" s="9"/>
      <c r="Q875" s="9"/>
    </row>
    <row r="876" spans="1:17" ht="15.75" x14ac:dyDescent="0.25">
      <c r="A876" s="6" t="s">
        <v>430</v>
      </c>
      <c r="B876" s="6" t="s">
        <v>288</v>
      </c>
      <c r="C876" s="6" t="s">
        <v>283</v>
      </c>
      <c r="D876" s="7">
        <v>44448</v>
      </c>
      <c r="E876" s="7">
        <v>44501</v>
      </c>
      <c r="F876" s="8">
        <v>6000</v>
      </c>
      <c r="G876" s="7">
        <v>44742</v>
      </c>
      <c r="H876" s="7">
        <v>45107</v>
      </c>
      <c r="I876" s="6">
        <f t="shared" si="29"/>
        <v>13</v>
      </c>
      <c r="J876" s="8">
        <f t="shared" si="28"/>
        <v>461.53846153846155</v>
      </c>
      <c r="M876" s="9"/>
      <c r="N876" s="9"/>
      <c r="O876" s="9"/>
      <c r="P876" s="9"/>
      <c r="Q876" s="9"/>
    </row>
    <row r="877" spans="1:17" ht="15.75" x14ac:dyDescent="0.25">
      <c r="A877" s="6" t="s">
        <v>430</v>
      </c>
      <c r="B877" s="6" t="s">
        <v>288</v>
      </c>
      <c r="C877" s="6" t="s">
        <v>283</v>
      </c>
      <c r="D877" s="7">
        <v>44575</v>
      </c>
      <c r="E877" s="7">
        <v>44583</v>
      </c>
      <c r="F877" s="8">
        <v>3000</v>
      </c>
      <c r="G877" s="7">
        <v>45108</v>
      </c>
      <c r="H877" s="7">
        <v>45472</v>
      </c>
      <c r="I877" s="6">
        <f t="shared" si="29"/>
        <v>12</v>
      </c>
      <c r="J877" s="8">
        <f t="shared" si="28"/>
        <v>250</v>
      </c>
      <c r="M877" s="9"/>
      <c r="N877" s="9"/>
      <c r="O877" s="9"/>
      <c r="P877" s="9"/>
      <c r="Q877" s="9"/>
    </row>
    <row r="878" spans="1:17" ht="15.75" x14ac:dyDescent="0.25">
      <c r="A878" s="6" t="s">
        <v>430</v>
      </c>
      <c r="B878" s="6" t="s">
        <v>296</v>
      </c>
      <c r="C878" s="6" t="s">
        <v>283</v>
      </c>
      <c r="D878" s="7">
        <v>44322</v>
      </c>
      <c r="E878" s="7">
        <v>44372</v>
      </c>
      <c r="F878" s="8">
        <v>3000</v>
      </c>
      <c r="G878" s="7">
        <v>44012</v>
      </c>
      <c r="H878" s="7">
        <v>44376</v>
      </c>
      <c r="I878" s="6">
        <f t="shared" si="29"/>
        <v>13</v>
      </c>
      <c r="J878" s="8">
        <f t="shared" si="28"/>
        <v>230.76923076923077</v>
      </c>
      <c r="M878" s="9"/>
      <c r="N878" s="9"/>
      <c r="O878" s="9"/>
      <c r="P878" s="9"/>
      <c r="Q878" s="9"/>
    </row>
    <row r="879" spans="1:17" ht="15.75" x14ac:dyDescent="0.25">
      <c r="A879" s="6" t="s">
        <v>430</v>
      </c>
      <c r="B879" s="6" t="s">
        <v>296</v>
      </c>
      <c r="C879" s="6" t="s">
        <v>283</v>
      </c>
      <c r="D879" s="7">
        <v>44408</v>
      </c>
      <c r="E879" s="7">
        <v>44455</v>
      </c>
      <c r="F879" s="8">
        <v>30000</v>
      </c>
      <c r="G879" s="7">
        <v>44377</v>
      </c>
      <c r="H879" s="7">
        <v>44741</v>
      </c>
      <c r="I879" s="6">
        <f t="shared" si="29"/>
        <v>13</v>
      </c>
      <c r="J879" s="8">
        <f t="shared" si="28"/>
        <v>2307.6923076923076</v>
      </c>
      <c r="M879" s="9"/>
      <c r="N879" s="9"/>
      <c r="O879" s="9"/>
      <c r="P879" s="9"/>
      <c r="Q879" s="9"/>
    </row>
    <row r="880" spans="1:17" ht="15.75" x14ac:dyDescent="0.25">
      <c r="A880" s="6" t="s">
        <v>430</v>
      </c>
      <c r="B880" s="6" t="s">
        <v>296</v>
      </c>
      <c r="C880" s="6" t="s">
        <v>283</v>
      </c>
      <c r="D880" s="7">
        <v>44550</v>
      </c>
      <c r="E880" s="7">
        <v>44596</v>
      </c>
      <c r="F880" s="8">
        <v>3000</v>
      </c>
      <c r="G880" s="7">
        <v>44742</v>
      </c>
      <c r="H880" s="7">
        <v>45107</v>
      </c>
      <c r="I880" s="6">
        <f t="shared" si="29"/>
        <v>13</v>
      </c>
      <c r="J880" s="8">
        <f t="shared" si="28"/>
        <v>230.76923076923077</v>
      </c>
      <c r="M880" s="9"/>
      <c r="N880" s="9"/>
      <c r="O880" s="9"/>
      <c r="P880" s="9"/>
      <c r="Q880" s="9"/>
    </row>
    <row r="881" spans="1:17" ht="15.75" x14ac:dyDescent="0.25">
      <c r="A881" s="6" t="s">
        <v>430</v>
      </c>
      <c r="B881" s="6" t="s">
        <v>296</v>
      </c>
      <c r="C881" s="6" t="s">
        <v>283</v>
      </c>
      <c r="D881" s="7">
        <v>44747</v>
      </c>
      <c r="E881" s="7">
        <v>44757</v>
      </c>
      <c r="F881" s="8">
        <v>30000</v>
      </c>
      <c r="G881" s="7">
        <v>45108</v>
      </c>
      <c r="H881" s="7">
        <v>45472</v>
      </c>
      <c r="I881" s="6">
        <f t="shared" si="29"/>
        <v>12</v>
      </c>
      <c r="J881" s="8">
        <f t="shared" si="28"/>
        <v>2500</v>
      </c>
      <c r="M881" s="9"/>
      <c r="N881" s="9"/>
      <c r="O881" s="9"/>
      <c r="P881" s="9"/>
      <c r="Q881" s="9"/>
    </row>
    <row r="882" spans="1:17" ht="15.75" x14ac:dyDescent="0.25">
      <c r="A882" s="6" t="s">
        <v>431</v>
      </c>
      <c r="B882" s="6" t="s">
        <v>282</v>
      </c>
      <c r="C882" s="6" t="s">
        <v>283</v>
      </c>
      <c r="D882" s="7">
        <v>44197</v>
      </c>
      <c r="E882" s="7">
        <v>44259</v>
      </c>
      <c r="F882" s="8">
        <v>25000</v>
      </c>
      <c r="G882" s="7">
        <v>44135</v>
      </c>
      <c r="H882" s="7">
        <v>44315</v>
      </c>
      <c r="I882" s="6">
        <f t="shared" si="29"/>
        <v>7</v>
      </c>
      <c r="J882" s="8">
        <f t="shared" si="28"/>
        <v>3571.4285714285716</v>
      </c>
      <c r="M882" s="9"/>
      <c r="N882" s="9"/>
      <c r="O882" s="9"/>
      <c r="P882" s="9"/>
      <c r="Q882" s="9"/>
    </row>
    <row r="883" spans="1:17" ht="15.75" x14ac:dyDescent="0.25">
      <c r="A883" s="6" t="s">
        <v>431</v>
      </c>
      <c r="B883" s="6" t="s">
        <v>282</v>
      </c>
      <c r="C883" s="6" t="s">
        <v>283</v>
      </c>
      <c r="D883" s="7">
        <v>44408</v>
      </c>
      <c r="E883" s="7">
        <v>44443</v>
      </c>
      <c r="F883" s="8">
        <v>25000</v>
      </c>
      <c r="G883" s="7">
        <v>44316</v>
      </c>
      <c r="H883" s="7">
        <v>44499</v>
      </c>
      <c r="I883" s="6">
        <f t="shared" si="29"/>
        <v>7</v>
      </c>
      <c r="J883" s="8">
        <f t="shared" si="28"/>
        <v>3571.4285714285716</v>
      </c>
      <c r="M883" s="9"/>
      <c r="N883" s="9"/>
      <c r="O883" s="9"/>
      <c r="P883" s="9"/>
      <c r="Q883" s="9"/>
    </row>
    <row r="884" spans="1:17" ht="15.75" x14ac:dyDescent="0.25">
      <c r="A884" s="6" t="s">
        <v>432</v>
      </c>
      <c r="B884" s="6" t="s">
        <v>282</v>
      </c>
      <c r="C884" s="6" t="s">
        <v>283</v>
      </c>
      <c r="D884" s="7">
        <v>44058</v>
      </c>
      <c r="E884" s="7">
        <v>44560</v>
      </c>
      <c r="F884" s="8">
        <v>10000</v>
      </c>
      <c r="G884" s="7">
        <v>44012</v>
      </c>
      <c r="H884" s="7">
        <v>44042</v>
      </c>
      <c r="I884" s="6">
        <f t="shared" si="29"/>
        <v>2</v>
      </c>
      <c r="J884" s="8">
        <f t="shared" si="28"/>
        <v>5000</v>
      </c>
      <c r="M884" s="9"/>
      <c r="N884" s="9"/>
      <c r="O884" s="9"/>
      <c r="P884" s="9"/>
      <c r="Q884" s="9"/>
    </row>
    <row r="885" spans="1:17" ht="15.75" x14ac:dyDescent="0.25">
      <c r="A885" s="6" t="s">
        <v>433</v>
      </c>
      <c r="B885" s="6" t="s">
        <v>292</v>
      </c>
      <c r="C885" s="6" t="s">
        <v>283</v>
      </c>
      <c r="D885" s="7">
        <v>44347</v>
      </c>
      <c r="E885" s="7">
        <v>44560</v>
      </c>
      <c r="F885" s="8">
        <v>18000</v>
      </c>
      <c r="G885" s="7">
        <v>43709</v>
      </c>
      <c r="H885" s="7">
        <v>44073</v>
      </c>
      <c r="I885" s="6">
        <f t="shared" si="29"/>
        <v>12</v>
      </c>
      <c r="J885" s="8">
        <f t="shared" si="28"/>
        <v>1500</v>
      </c>
      <c r="M885" s="9"/>
      <c r="N885" s="9"/>
      <c r="O885" s="9"/>
      <c r="P885" s="9"/>
      <c r="Q885" s="9"/>
    </row>
    <row r="886" spans="1:17" ht="15.75" x14ac:dyDescent="0.25">
      <c r="A886" s="6" t="s">
        <v>433</v>
      </c>
      <c r="B886" s="6" t="s">
        <v>292</v>
      </c>
      <c r="C886" s="6" t="s">
        <v>283</v>
      </c>
      <c r="D886" s="7">
        <v>44347</v>
      </c>
      <c r="E886" s="7">
        <v>44560</v>
      </c>
      <c r="F886" s="8">
        <v>18000</v>
      </c>
      <c r="G886" s="7">
        <v>44074</v>
      </c>
      <c r="H886" s="7">
        <v>44438</v>
      </c>
      <c r="I886" s="6">
        <f t="shared" si="29"/>
        <v>13</v>
      </c>
      <c r="J886" s="8">
        <f t="shared" si="28"/>
        <v>1384.6153846153845</v>
      </c>
      <c r="M886" s="9"/>
      <c r="N886" s="9"/>
      <c r="O886" s="9"/>
      <c r="P886" s="9"/>
      <c r="Q886" s="9"/>
    </row>
    <row r="887" spans="1:17" ht="15.75" x14ac:dyDescent="0.25">
      <c r="A887" s="6" t="s">
        <v>434</v>
      </c>
      <c r="B887" s="6" t="s">
        <v>288</v>
      </c>
      <c r="C887" s="6" t="s">
        <v>283</v>
      </c>
      <c r="D887" s="7">
        <v>44637</v>
      </c>
      <c r="E887" s="7">
        <v>44716</v>
      </c>
      <c r="F887" s="8">
        <v>3000</v>
      </c>
      <c r="G887" s="7">
        <v>44620</v>
      </c>
      <c r="H887" s="7">
        <v>44711</v>
      </c>
      <c r="I887" s="6">
        <f t="shared" si="29"/>
        <v>4</v>
      </c>
      <c r="J887" s="8">
        <f t="shared" si="28"/>
        <v>750</v>
      </c>
      <c r="M887" s="9"/>
      <c r="N887" s="9"/>
      <c r="O887" s="9"/>
      <c r="P887" s="9"/>
      <c r="Q887" s="9"/>
    </row>
    <row r="888" spans="1:17" ht="15.75" x14ac:dyDescent="0.25">
      <c r="A888" s="6" t="s">
        <v>435</v>
      </c>
      <c r="B888" s="6" t="s">
        <v>296</v>
      </c>
      <c r="C888" s="6" t="s">
        <v>283</v>
      </c>
      <c r="D888" s="7">
        <v>44563</v>
      </c>
      <c r="E888" s="7">
        <v>44595</v>
      </c>
      <c r="F888" s="8">
        <v>12150</v>
      </c>
      <c r="G888" s="7">
        <v>44530</v>
      </c>
      <c r="H888" s="7">
        <v>44560</v>
      </c>
      <c r="I888" s="6">
        <f t="shared" si="29"/>
        <v>2</v>
      </c>
      <c r="J888" s="8">
        <f t="shared" si="28"/>
        <v>6075</v>
      </c>
      <c r="M888" s="9"/>
      <c r="N888" s="9"/>
      <c r="O888" s="9"/>
      <c r="P888" s="9"/>
      <c r="Q888" s="9"/>
    </row>
    <row r="889" spans="1:17" ht="15.75" x14ac:dyDescent="0.25">
      <c r="A889" s="6" t="s">
        <v>436</v>
      </c>
      <c r="B889" s="6" t="s">
        <v>296</v>
      </c>
      <c r="C889" s="6" t="s">
        <v>283</v>
      </c>
      <c r="D889" s="7">
        <v>44231</v>
      </c>
      <c r="E889" s="7">
        <v>44273</v>
      </c>
      <c r="F889" s="8">
        <v>5000</v>
      </c>
      <c r="G889" s="7">
        <v>44227</v>
      </c>
      <c r="H889" s="7">
        <v>44285</v>
      </c>
      <c r="I889" s="6">
        <f t="shared" si="29"/>
        <v>3</v>
      </c>
      <c r="J889" s="8">
        <f t="shared" si="28"/>
        <v>1666.6666666666667</v>
      </c>
      <c r="M889" s="9"/>
      <c r="N889" s="9"/>
      <c r="O889" s="9"/>
      <c r="P889" s="9"/>
      <c r="Q889" s="9"/>
    </row>
    <row r="890" spans="1:17" ht="15.75" x14ac:dyDescent="0.25">
      <c r="A890" s="6" t="s">
        <v>437</v>
      </c>
      <c r="B890" s="6" t="s">
        <v>296</v>
      </c>
      <c r="C890" s="6" t="s">
        <v>283</v>
      </c>
      <c r="D890" s="7">
        <v>45262</v>
      </c>
      <c r="E890" s="7">
        <v>45302</v>
      </c>
      <c r="F890" s="8">
        <v>4500</v>
      </c>
      <c r="G890" s="7">
        <v>45231</v>
      </c>
      <c r="H890" s="7">
        <v>45350</v>
      </c>
      <c r="I890" s="6">
        <f t="shared" si="29"/>
        <v>4</v>
      </c>
      <c r="J890" s="8">
        <f t="shared" si="28"/>
        <v>1125</v>
      </c>
      <c r="M890" s="9"/>
      <c r="N890" s="9"/>
      <c r="O890" s="9"/>
      <c r="P890" s="9"/>
      <c r="Q890" s="9"/>
    </row>
    <row r="891" spans="1:17" ht="15.75" x14ac:dyDescent="0.25">
      <c r="A891" s="6" t="s">
        <v>438</v>
      </c>
      <c r="B891" s="6" t="s">
        <v>285</v>
      </c>
      <c r="C891" s="6" t="s">
        <v>283</v>
      </c>
      <c r="D891" s="7">
        <v>43895</v>
      </c>
      <c r="E891" s="7">
        <v>44195</v>
      </c>
      <c r="F891" s="8">
        <v>4000</v>
      </c>
      <c r="G891" s="7">
        <v>43831</v>
      </c>
      <c r="H891" s="7">
        <v>43889</v>
      </c>
      <c r="I891" s="6">
        <f t="shared" si="29"/>
        <v>2</v>
      </c>
      <c r="J891" s="8">
        <f t="shared" si="28"/>
        <v>2000</v>
      </c>
      <c r="M891" s="9"/>
      <c r="N891" s="9"/>
      <c r="O891" s="9"/>
      <c r="P891" s="9"/>
      <c r="Q891" s="9"/>
    </row>
    <row r="892" spans="1:17" ht="15.75" x14ac:dyDescent="0.25">
      <c r="A892" s="6" t="s">
        <v>438</v>
      </c>
      <c r="B892" s="6" t="s">
        <v>285</v>
      </c>
      <c r="C892" s="6" t="s">
        <v>283</v>
      </c>
      <c r="D892" s="7">
        <v>44120</v>
      </c>
      <c r="E892" s="7">
        <v>44560</v>
      </c>
      <c r="F892" s="8">
        <v>14000</v>
      </c>
      <c r="G892" s="7">
        <v>43890</v>
      </c>
      <c r="H892" s="7">
        <v>44103</v>
      </c>
      <c r="I892" s="6">
        <f t="shared" si="29"/>
        <v>8</v>
      </c>
      <c r="J892" s="8">
        <f t="shared" si="28"/>
        <v>1750</v>
      </c>
      <c r="M892" s="9"/>
      <c r="N892" s="9"/>
      <c r="O892" s="9"/>
      <c r="P892" s="9"/>
      <c r="Q892" s="9"/>
    </row>
    <row r="893" spans="1:17" ht="15.75" x14ac:dyDescent="0.25">
      <c r="A893" s="6" t="s">
        <v>439</v>
      </c>
      <c r="B893" s="6" t="s">
        <v>288</v>
      </c>
      <c r="C893" s="6" t="s">
        <v>283</v>
      </c>
      <c r="D893" s="7">
        <v>44389</v>
      </c>
      <c r="E893" s="7">
        <v>44403</v>
      </c>
      <c r="F893" s="8">
        <v>39000</v>
      </c>
      <c r="G893" s="7">
        <v>44347</v>
      </c>
      <c r="H893" s="7">
        <v>44711</v>
      </c>
      <c r="I893" s="6">
        <f t="shared" si="29"/>
        <v>13</v>
      </c>
      <c r="J893" s="8">
        <f t="shared" si="28"/>
        <v>3000</v>
      </c>
      <c r="M893" s="9"/>
      <c r="N893" s="9"/>
      <c r="O893" s="9"/>
      <c r="P893" s="9"/>
      <c r="Q893" s="9"/>
    </row>
    <row r="894" spans="1:17" ht="15.75" x14ac:dyDescent="0.25">
      <c r="A894" s="6" t="s">
        <v>439</v>
      </c>
      <c r="B894" s="6" t="s">
        <v>288</v>
      </c>
      <c r="C894" s="6" t="s">
        <v>283</v>
      </c>
      <c r="D894" s="7">
        <v>44682</v>
      </c>
      <c r="E894" s="7">
        <v>44701</v>
      </c>
      <c r="F894" s="8">
        <v>60180</v>
      </c>
      <c r="G894" s="7">
        <v>44712</v>
      </c>
      <c r="H894" s="7">
        <v>45077</v>
      </c>
      <c r="I894" s="6">
        <f t="shared" si="29"/>
        <v>13</v>
      </c>
      <c r="J894" s="8">
        <f t="shared" si="28"/>
        <v>4629.2307692307695</v>
      </c>
      <c r="M894" s="9"/>
      <c r="N894" s="9"/>
      <c r="O894" s="9"/>
      <c r="P894" s="9"/>
      <c r="Q894" s="9"/>
    </row>
    <row r="895" spans="1:17" ht="15.75" x14ac:dyDescent="0.25">
      <c r="A895" s="6" t="s">
        <v>439</v>
      </c>
      <c r="B895" s="6" t="s">
        <v>288</v>
      </c>
      <c r="C895" s="6" t="s">
        <v>283</v>
      </c>
      <c r="D895" s="7">
        <v>45012</v>
      </c>
      <c r="E895" s="7">
        <v>45036</v>
      </c>
      <c r="F895" s="8">
        <v>61383.6</v>
      </c>
      <c r="G895" s="7">
        <v>45078</v>
      </c>
      <c r="H895" s="7">
        <v>45442</v>
      </c>
      <c r="I895" s="6">
        <f t="shared" si="29"/>
        <v>12</v>
      </c>
      <c r="J895" s="8">
        <f t="shared" si="28"/>
        <v>5115.3</v>
      </c>
      <c r="M895" s="9"/>
      <c r="N895" s="9"/>
      <c r="O895" s="9"/>
      <c r="P895" s="9"/>
      <c r="Q895" s="9"/>
    </row>
    <row r="896" spans="1:17" ht="15.75" x14ac:dyDescent="0.25">
      <c r="A896" s="6" t="s">
        <v>439</v>
      </c>
      <c r="B896" s="6" t="s">
        <v>296</v>
      </c>
      <c r="C896" s="6" t="s">
        <v>283</v>
      </c>
      <c r="D896" s="7">
        <v>44450</v>
      </c>
      <c r="E896" s="7">
        <v>44464</v>
      </c>
      <c r="F896" s="8">
        <v>16666</v>
      </c>
      <c r="G896" s="7">
        <v>44439</v>
      </c>
      <c r="H896" s="7">
        <v>44711</v>
      </c>
      <c r="I896" s="6">
        <f t="shared" si="29"/>
        <v>10</v>
      </c>
      <c r="J896" s="8">
        <f t="shared" si="28"/>
        <v>1666.6</v>
      </c>
      <c r="M896" s="9"/>
      <c r="N896" s="9"/>
      <c r="O896" s="9"/>
      <c r="P896" s="9"/>
      <c r="Q896" s="9"/>
    </row>
    <row r="897" spans="1:17" ht="15.75" x14ac:dyDescent="0.25">
      <c r="A897" s="6" t="s">
        <v>440</v>
      </c>
      <c r="B897" s="6" t="s">
        <v>288</v>
      </c>
      <c r="C897" s="6" t="s">
        <v>283</v>
      </c>
      <c r="D897" s="7">
        <v>44470</v>
      </c>
      <c r="E897" s="7">
        <v>44490</v>
      </c>
      <c r="F897" s="8">
        <v>8000</v>
      </c>
      <c r="G897" s="7">
        <v>44469</v>
      </c>
      <c r="H897" s="7">
        <v>44529</v>
      </c>
      <c r="I897" s="6">
        <f t="shared" si="29"/>
        <v>3</v>
      </c>
      <c r="J897" s="8">
        <f t="shared" si="28"/>
        <v>2666.6666666666665</v>
      </c>
      <c r="M897" s="9"/>
      <c r="N897" s="9"/>
      <c r="O897" s="9"/>
      <c r="P897" s="9"/>
      <c r="Q897" s="9"/>
    </row>
    <row r="898" spans="1:17" ht="15.75" x14ac:dyDescent="0.25">
      <c r="A898" s="6" t="s">
        <v>441</v>
      </c>
      <c r="B898" s="6" t="s">
        <v>285</v>
      </c>
      <c r="C898" s="6" t="s">
        <v>283</v>
      </c>
      <c r="D898" s="7">
        <v>43848</v>
      </c>
      <c r="E898" s="7">
        <v>44195</v>
      </c>
      <c r="F898" s="8">
        <v>4000</v>
      </c>
      <c r="G898" s="7">
        <v>43831</v>
      </c>
      <c r="H898" s="7">
        <v>43861</v>
      </c>
      <c r="I898" s="6">
        <f t="shared" si="29"/>
        <v>1</v>
      </c>
      <c r="J898" s="8">
        <f t="shared" si="28"/>
        <v>4000</v>
      </c>
      <c r="M898" s="9"/>
      <c r="N898" s="9"/>
      <c r="O898" s="9"/>
      <c r="P898" s="9"/>
      <c r="Q898" s="9"/>
    </row>
    <row r="899" spans="1:17" ht="15.75" x14ac:dyDescent="0.25">
      <c r="A899" s="6" t="s">
        <v>442</v>
      </c>
      <c r="B899" s="6" t="s">
        <v>282</v>
      </c>
      <c r="C899" s="6" t="s">
        <v>283</v>
      </c>
      <c r="D899" s="7">
        <v>43839</v>
      </c>
      <c r="E899" s="7">
        <v>44195</v>
      </c>
      <c r="F899" s="8">
        <v>73500</v>
      </c>
      <c r="G899" s="7">
        <v>43831</v>
      </c>
      <c r="H899" s="7">
        <v>43920</v>
      </c>
      <c r="I899" s="6">
        <f t="shared" si="29"/>
        <v>3</v>
      </c>
      <c r="J899" s="8">
        <f t="shared" ref="J899:J962" si="30">F899/I899</f>
        <v>24500</v>
      </c>
      <c r="M899" s="9"/>
      <c r="N899" s="9"/>
      <c r="O899" s="9"/>
      <c r="P899" s="9"/>
      <c r="Q899" s="9"/>
    </row>
    <row r="900" spans="1:17" ht="15.75" x14ac:dyDescent="0.25">
      <c r="A900" s="6" t="s">
        <v>442</v>
      </c>
      <c r="B900" s="6" t="s">
        <v>282</v>
      </c>
      <c r="C900" s="6" t="s">
        <v>283</v>
      </c>
      <c r="D900" s="7">
        <v>43934</v>
      </c>
      <c r="E900" s="7">
        <v>44195</v>
      </c>
      <c r="F900" s="8">
        <v>33750</v>
      </c>
      <c r="G900" s="7">
        <v>43921</v>
      </c>
      <c r="H900" s="7">
        <v>44011</v>
      </c>
      <c r="I900" s="6">
        <f t="shared" si="29"/>
        <v>4</v>
      </c>
      <c r="J900" s="8">
        <f t="shared" si="30"/>
        <v>8437.5</v>
      </c>
      <c r="M900" s="9"/>
      <c r="N900" s="9"/>
      <c r="O900" s="9"/>
      <c r="P900" s="9"/>
      <c r="Q900" s="9"/>
    </row>
    <row r="901" spans="1:17" ht="15.75" x14ac:dyDescent="0.25">
      <c r="A901" s="6" t="s">
        <v>442</v>
      </c>
      <c r="B901" s="6" t="s">
        <v>282</v>
      </c>
      <c r="C901" s="6" t="s">
        <v>283</v>
      </c>
      <c r="D901" s="7">
        <v>44023</v>
      </c>
      <c r="E901" s="7">
        <v>44195</v>
      </c>
      <c r="F901" s="8">
        <v>33750</v>
      </c>
      <c r="G901" s="7">
        <v>44012</v>
      </c>
      <c r="H901" s="7">
        <v>44103</v>
      </c>
      <c r="I901" s="6">
        <f t="shared" si="29"/>
        <v>4</v>
      </c>
      <c r="J901" s="8">
        <f t="shared" si="30"/>
        <v>8437.5</v>
      </c>
      <c r="M901" s="9"/>
      <c r="N901" s="9"/>
      <c r="O901" s="9"/>
      <c r="P901" s="9"/>
      <c r="Q901" s="9"/>
    </row>
    <row r="902" spans="1:17" ht="15.75" x14ac:dyDescent="0.25">
      <c r="A902" s="6" t="s">
        <v>442</v>
      </c>
      <c r="B902" s="6" t="s">
        <v>282</v>
      </c>
      <c r="C902" s="6" t="s">
        <v>283</v>
      </c>
      <c r="D902" s="7">
        <v>44115</v>
      </c>
      <c r="E902" s="7">
        <v>44560</v>
      </c>
      <c r="F902" s="8">
        <v>33750</v>
      </c>
      <c r="G902" s="7">
        <v>44104</v>
      </c>
      <c r="H902" s="7">
        <v>44195</v>
      </c>
      <c r="I902" s="6">
        <f t="shared" si="29"/>
        <v>4</v>
      </c>
      <c r="J902" s="8">
        <f t="shared" si="30"/>
        <v>8437.5</v>
      </c>
      <c r="M902" s="9"/>
      <c r="N902" s="9"/>
      <c r="O902" s="9"/>
      <c r="P902" s="9"/>
      <c r="Q902" s="9"/>
    </row>
    <row r="903" spans="1:17" ht="15.75" x14ac:dyDescent="0.25">
      <c r="A903" s="6" t="s">
        <v>442</v>
      </c>
      <c r="B903" s="6" t="s">
        <v>282</v>
      </c>
      <c r="C903" s="6" t="s">
        <v>283</v>
      </c>
      <c r="D903" s="7">
        <v>44207</v>
      </c>
      <c r="E903" s="7">
        <v>44301</v>
      </c>
      <c r="F903" s="8">
        <v>33750</v>
      </c>
      <c r="G903" s="7">
        <v>44196</v>
      </c>
      <c r="H903" s="7">
        <v>44285</v>
      </c>
      <c r="I903" s="6">
        <f t="shared" si="29"/>
        <v>4</v>
      </c>
      <c r="J903" s="8">
        <f t="shared" si="30"/>
        <v>8437.5</v>
      </c>
      <c r="M903" s="9"/>
      <c r="N903" s="9"/>
      <c r="O903" s="9"/>
      <c r="P903" s="9"/>
      <c r="Q903" s="9"/>
    </row>
    <row r="904" spans="1:17" ht="15.75" x14ac:dyDescent="0.25">
      <c r="A904" s="6" t="s">
        <v>442</v>
      </c>
      <c r="B904" s="6" t="s">
        <v>282</v>
      </c>
      <c r="C904" s="6" t="s">
        <v>283</v>
      </c>
      <c r="D904" s="7">
        <v>44315</v>
      </c>
      <c r="E904" s="7">
        <v>44560</v>
      </c>
      <c r="F904" s="8">
        <v>16500</v>
      </c>
      <c r="G904" s="7">
        <v>44286</v>
      </c>
      <c r="H904" s="7">
        <v>44315</v>
      </c>
      <c r="I904" s="6">
        <f t="shared" si="29"/>
        <v>2</v>
      </c>
      <c r="J904" s="8">
        <f t="shared" si="30"/>
        <v>8250</v>
      </c>
      <c r="M904" s="9"/>
      <c r="N904" s="9"/>
      <c r="O904" s="9"/>
      <c r="P904" s="9"/>
      <c r="Q904" s="9"/>
    </row>
    <row r="905" spans="1:17" ht="15.75" x14ac:dyDescent="0.25">
      <c r="A905" s="6" t="s">
        <v>442</v>
      </c>
      <c r="B905" s="6" t="s">
        <v>282</v>
      </c>
      <c r="C905" s="6" t="s">
        <v>283</v>
      </c>
      <c r="D905" s="7">
        <v>44297</v>
      </c>
      <c r="E905" s="7">
        <v>44387</v>
      </c>
      <c r="F905" s="8">
        <v>33750</v>
      </c>
      <c r="G905" s="7">
        <v>44286</v>
      </c>
      <c r="H905" s="7">
        <v>44376</v>
      </c>
      <c r="I905" s="6">
        <f t="shared" si="29"/>
        <v>4</v>
      </c>
      <c r="J905" s="8">
        <f t="shared" si="30"/>
        <v>8437.5</v>
      </c>
      <c r="M905" s="9"/>
      <c r="N905" s="9"/>
      <c r="O905" s="9"/>
      <c r="P905" s="9"/>
      <c r="Q905" s="9"/>
    </row>
    <row r="906" spans="1:17" ht="15.75" x14ac:dyDescent="0.25">
      <c r="A906" s="6" t="s">
        <v>443</v>
      </c>
      <c r="B906" s="6" t="s">
        <v>296</v>
      </c>
      <c r="C906" s="6" t="s">
        <v>283</v>
      </c>
      <c r="D906" s="7">
        <v>43824</v>
      </c>
      <c r="E906" s="7">
        <v>44195</v>
      </c>
      <c r="F906" s="8">
        <v>1000</v>
      </c>
      <c r="G906" s="7">
        <v>43800</v>
      </c>
      <c r="H906" s="7">
        <v>43830</v>
      </c>
      <c r="I906" s="6">
        <f t="shared" si="29"/>
        <v>1</v>
      </c>
      <c r="J906" s="8">
        <f t="shared" si="30"/>
        <v>1000</v>
      </c>
      <c r="M906" s="9"/>
      <c r="N906" s="9"/>
      <c r="O906" s="9"/>
      <c r="P906" s="9"/>
      <c r="Q906" s="9"/>
    </row>
    <row r="907" spans="1:17" ht="15.75" x14ac:dyDescent="0.25">
      <c r="A907" s="6" t="s">
        <v>443</v>
      </c>
      <c r="B907" s="6" t="s">
        <v>296</v>
      </c>
      <c r="C907" s="6" t="s">
        <v>283</v>
      </c>
      <c r="D907" s="7">
        <v>43855</v>
      </c>
      <c r="E907" s="7">
        <v>44195</v>
      </c>
      <c r="F907" s="8">
        <v>1000</v>
      </c>
      <c r="G907" s="7">
        <v>43831</v>
      </c>
      <c r="H907" s="7">
        <v>43861</v>
      </c>
      <c r="I907" s="6">
        <f t="shared" si="29"/>
        <v>1</v>
      </c>
      <c r="J907" s="8">
        <f t="shared" si="30"/>
        <v>1000</v>
      </c>
      <c r="M907" s="9"/>
      <c r="N907" s="9"/>
      <c r="O907" s="9"/>
      <c r="P907" s="9"/>
      <c r="Q907" s="9"/>
    </row>
    <row r="908" spans="1:17" ht="15.75" x14ac:dyDescent="0.25">
      <c r="A908" s="6" t="s">
        <v>443</v>
      </c>
      <c r="B908" s="6" t="s">
        <v>296</v>
      </c>
      <c r="C908" s="6" t="s">
        <v>283</v>
      </c>
      <c r="D908" s="7">
        <v>43886</v>
      </c>
      <c r="E908" s="7">
        <v>44195</v>
      </c>
      <c r="F908" s="8">
        <v>1000</v>
      </c>
      <c r="G908" s="7">
        <v>43862</v>
      </c>
      <c r="H908" s="7">
        <v>43889</v>
      </c>
      <c r="I908" s="6">
        <f t="shared" si="29"/>
        <v>1</v>
      </c>
      <c r="J908" s="8">
        <f t="shared" si="30"/>
        <v>1000</v>
      </c>
      <c r="M908" s="9"/>
      <c r="N908" s="9"/>
      <c r="O908" s="9"/>
      <c r="P908" s="9"/>
      <c r="Q908" s="9"/>
    </row>
    <row r="909" spans="1:17" ht="15.75" x14ac:dyDescent="0.25">
      <c r="A909" s="6" t="s">
        <v>443</v>
      </c>
      <c r="B909" s="6" t="s">
        <v>296</v>
      </c>
      <c r="C909" s="6" t="s">
        <v>283</v>
      </c>
      <c r="D909" s="7">
        <v>43914</v>
      </c>
      <c r="E909" s="7">
        <v>44195</v>
      </c>
      <c r="F909" s="8">
        <v>1000</v>
      </c>
      <c r="G909" s="7">
        <v>43890</v>
      </c>
      <c r="H909" s="7">
        <v>43920</v>
      </c>
      <c r="I909" s="6">
        <f t="shared" si="29"/>
        <v>2</v>
      </c>
      <c r="J909" s="8">
        <f t="shared" si="30"/>
        <v>500</v>
      </c>
      <c r="M909" s="9"/>
      <c r="N909" s="9"/>
      <c r="O909" s="9"/>
      <c r="P909" s="9"/>
      <c r="Q909" s="9"/>
    </row>
    <row r="910" spans="1:17" ht="15.75" x14ac:dyDescent="0.25">
      <c r="A910" s="6" t="s">
        <v>443</v>
      </c>
      <c r="B910" s="6" t="s">
        <v>296</v>
      </c>
      <c r="C910" s="6" t="s">
        <v>283</v>
      </c>
      <c r="D910" s="7">
        <v>43945</v>
      </c>
      <c r="E910" s="7">
        <v>44195</v>
      </c>
      <c r="F910" s="8">
        <v>1000</v>
      </c>
      <c r="G910" s="7">
        <v>43921</v>
      </c>
      <c r="H910" s="7">
        <v>43950</v>
      </c>
      <c r="I910" s="6">
        <f t="shared" si="29"/>
        <v>2</v>
      </c>
      <c r="J910" s="8">
        <f t="shared" si="30"/>
        <v>500</v>
      </c>
      <c r="M910" s="9"/>
      <c r="N910" s="9"/>
      <c r="O910" s="9"/>
      <c r="P910" s="9"/>
      <c r="Q910" s="9"/>
    </row>
    <row r="911" spans="1:17" ht="15.75" x14ac:dyDescent="0.25">
      <c r="A911" s="6" t="s">
        <v>443</v>
      </c>
      <c r="B911" s="6" t="s">
        <v>296</v>
      </c>
      <c r="C911" s="6" t="s">
        <v>283</v>
      </c>
      <c r="D911" s="7">
        <v>43975</v>
      </c>
      <c r="E911" s="7">
        <v>44195</v>
      </c>
      <c r="F911" s="8">
        <v>1000</v>
      </c>
      <c r="G911" s="7">
        <v>43951</v>
      </c>
      <c r="H911" s="7">
        <v>43981</v>
      </c>
      <c r="I911" s="6">
        <f t="shared" si="29"/>
        <v>2</v>
      </c>
      <c r="J911" s="8">
        <f t="shared" si="30"/>
        <v>500</v>
      </c>
      <c r="M911" s="9"/>
      <c r="N911" s="9"/>
      <c r="O911" s="9"/>
      <c r="P911" s="9"/>
      <c r="Q911" s="9"/>
    </row>
    <row r="912" spans="1:17" ht="15.75" x14ac:dyDescent="0.25">
      <c r="A912" s="6" t="s">
        <v>443</v>
      </c>
      <c r="B912" s="6" t="s">
        <v>296</v>
      </c>
      <c r="C912" s="6" t="s">
        <v>283</v>
      </c>
      <c r="D912" s="7">
        <v>44006</v>
      </c>
      <c r="E912" s="7">
        <v>44195</v>
      </c>
      <c r="F912" s="8">
        <v>1000</v>
      </c>
      <c r="G912" s="7">
        <v>43982</v>
      </c>
      <c r="H912" s="7">
        <v>44011</v>
      </c>
      <c r="I912" s="6">
        <f t="shared" si="29"/>
        <v>2</v>
      </c>
      <c r="J912" s="8">
        <f t="shared" si="30"/>
        <v>500</v>
      </c>
      <c r="M912" s="9"/>
      <c r="N912" s="9"/>
      <c r="O912" s="9"/>
      <c r="P912" s="9"/>
      <c r="Q912" s="9"/>
    </row>
    <row r="913" spans="1:17" ht="15.75" x14ac:dyDescent="0.25">
      <c r="A913" s="6" t="s">
        <v>443</v>
      </c>
      <c r="B913" s="6" t="s">
        <v>296</v>
      </c>
      <c r="C913" s="6" t="s">
        <v>283</v>
      </c>
      <c r="D913" s="7">
        <v>44036</v>
      </c>
      <c r="E913" s="7">
        <v>44195</v>
      </c>
      <c r="F913" s="8">
        <v>1000</v>
      </c>
      <c r="G913" s="7">
        <v>44012</v>
      </c>
      <c r="H913" s="7">
        <v>44042</v>
      </c>
      <c r="I913" s="6">
        <f t="shared" si="29"/>
        <v>2</v>
      </c>
      <c r="J913" s="8">
        <f t="shared" si="30"/>
        <v>500</v>
      </c>
      <c r="M913" s="9"/>
      <c r="N913" s="9"/>
      <c r="O913" s="9"/>
      <c r="P913" s="9"/>
      <c r="Q913" s="9"/>
    </row>
    <row r="914" spans="1:17" ht="15.75" x14ac:dyDescent="0.25">
      <c r="A914" s="6" t="s">
        <v>443</v>
      </c>
      <c r="B914" s="6" t="s">
        <v>296</v>
      </c>
      <c r="C914" s="6" t="s">
        <v>283</v>
      </c>
      <c r="D914" s="7">
        <v>44067</v>
      </c>
      <c r="E914" s="7">
        <v>44195</v>
      </c>
      <c r="F914" s="8">
        <v>1000</v>
      </c>
      <c r="G914" s="7">
        <v>44043</v>
      </c>
      <c r="H914" s="7">
        <v>44073</v>
      </c>
      <c r="I914" s="6">
        <f t="shared" si="29"/>
        <v>2</v>
      </c>
      <c r="J914" s="8">
        <f t="shared" si="30"/>
        <v>500</v>
      </c>
      <c r="M914" s="9"/>
      <c r="N914" s="9"/>
      <c r="O914" s="9"/>
      <c r="P914" s="9"/>
      <c r="Q914" s="9"/>
    </row>
    <row r="915" spans="1:17" ht="15.75" x14ac:dyDescent="0.25">
      <c r="A915" s="6" t="s">
        <v>443</v>
      </c>
      <c r="B915" s="6" t="s">
        <v>296</v>
      </c>
      <c r="C915" s="6" t="s">
        <v>283</v>
      </c>
      <c r="D915" s="7">
        <v>44098</v>
      </c>
      <c r="E915" s="7">
        <v>44195</v>
      </c>
      <c r="F915" s="8">
        <v>1000</v>
      </c>
      <c r="G915" s="7">
        <v>44074</v>
      </c>
      <c r="H915" s="7">
        <v>44103</v>
      </c>
      <c r="I915" s="6">
        <f t="shared" si="29"/>
        <v>2</v>
      </c>
      <c r="J915" s="8">
        <f t="shared" si="30"/>
        <v>500</v>
      </c>
      <c r="M915" s="9"/>
      <c r="N915" s="9"/>
      <c r="O915" s="9"/>
      <c r="P915" s="9"/>
      <c r="Q915" s="9"/>
    </row>
    <row r="916" spans="1:17" ht="15.75" x14ac:dyDescent="0.25">
      <c r="A916" s="6" t="s">
        <v>443</v>
      </c>
      <c r="B916" s="6" t="s">
        <v>296</v>
      </c>
      <c r="C916" s="6" t="s">
        <v>283</v>
      </c>
      <c r="D916" s="7">
        <v>44128</v>
      </c>
      <c r="E916" s="7">
        <v>44195</v>
      </c>
      <c r="F916" s="8">
        <v>1000</v>
      </c>
      <c r="G916" s="7">
        <v>44104</v>
      </c>
      <c r="H916" s="7">
        <v>44134</v>
      </c>
      <c r="I916" s="6">
        <f t="shared" si="29"/>
        <v>2</v>
      </c>
      <c r="J916" s="8">
        <f t="shared" si="30"/>
        <v>500</v>
      </c>
      <c r="M916" s="9"/>
      <c r="N916" s="9"/>
      <c r="O916" s="9"/>
      <c r="P916" s="9"/>
      <c r="Q916" s="9"/>
    </row>
    <row r="917" spans="1:17" ht="15.75" x14ac:dyDescent="0.25">
      <c r="A917" s="6" t="s">
        <v>443</v>
      </c>
      <c r="B917" s="6" t="s">
        <v>296</v>
      </c>
      <c r="C917" s="6" t="s">
        <v>283</v>
      </c>
      <c r="D917" s="7">
        <v>44159</v>
      </c>
      <c r="E917" s="7">
        <v>44195</v>
      </c>
      <c r="F917" s="8">
        <v>1000</v>
      </c>
      <c r="G917" s="7">
        <v>44135</v>
      </c>
      <c r="H917" s="7">
        <v>44164</v>
      </c>
      <c r="I917" s="6">
        <f t="shared" si="29"/>
        <v>2</v>
      </c>
      <c r="J917" s="8">
        <f t="shared" si="30"/>
        <v>500</v>
      </c>
      <c r="M917" s="9"/>
      <c r="N917" s="9"/>
      <c r="O917" s="9"/>
      <c r="P917" s="9"/>
      <c r="Q917" s="9"/>
    </row>
    <row r="918" spans="1:17" ht="15.75" x14ac:dyDescent="0.25">
      <c r="A918" s="6" t="s">
        <v>443</v>
      </c>
      <c r="B918" s="6" t="s">
        <v>296</v>
      </c>
      <c r="C918" s="6" t="s">
        <v>283</v>
      </c>
      <c r="D918" s="7">
        <v>44189</v>
      </c>
      <c r="E918" s="7">
        <v>44560</v>
      </c>
      <c r="F918" s="8">
        <v>1000</v>
      </c>
      <c r="G918" s="7">
        <v>44165</v>
      </c>
      <c r="H918" s="7">
        <v>44195</v>
      </c>
      <c r="I918" s="6">
        <f t="shared" si="29"/>
        <v>2</v>
      </c>
      <c r="J918" s="8">
        <f t="shared" si="30"/>
        <v>500</v>
      </c>
      <c r="M918" s="9"/>
      <c r="N918" s="9"/>
      <c r="O918" s="9"/>
      <c r="P918" s="9"/>
      <c r="Q918" s="9"/>
    </row>
    <row r="919" spans="1:17" ht="15.75" x14ac:dyDescent="0.25">
      <c r="A919" s="6" t="s">
        <v>443</v>
      </c>
      <c r="B919" s="6" t="s">
        <v>296</v>
      </c>
      <c r="C919" s="6" t="s">
        <v>283</v>
      </c>
      <c r="D919" s="7">
        <v>44217</v>
      </c>
      <c r="E919" s="7">
        <v>44282</v>
      </c>
      <c r="F919" s="8">
        <v>1000</v>
      </c>
      <c r="G919" s="7">
        <v>44196</v>
      </c>
      <c r="H919" s="7">
        <v>44226</v>
      </c>
      <c r="I919" s="6">
        <f t="shared" si="29"/>
        <v>2</v>
      </c>
      <c r="J919" s="8">
        <f t="shared" si="30"/>
        <v>500</v>
      </c>
      <c r="M919" s="9"/>
      <c r="N919" s="9"/>
      <c r="O919" s="9"/>
      <c r="P919" s="9"/>
      <c r="Q919" s="9"/>
    </row>
    <row r="920" spans="1:17" ht="15.75" x14ac:dyDescent="0.25">
      <c r="A920" s="6" t="s">
        <v>443</v>
      </c>
      <c r="B920" s="6" t="s">
        <v>296</v>
      </c>
      <c r="C920" s="6" t="s">
        <v>283</v>
      </c>
      <c r="D920" s="7">
        <v>44227</v>
      </c>
      <c r="E920" s="7">
        <v>44282</v>
      </c>
      <c r="F920" s="8">
        <v>1000</v>
      </c>
      <c r="G920" s="7">
        <v>44227</v>
      </c>
      <c r="H920" s="7">
        <v>44254</v>
      </c>
      <c r="I920" s="6">
        <f t="shared" si="29"/>
        <v>2</v>
      </c>
      <c r="J920" s="8">
        <f t="shared" si="30"/>
        <v>500</v>
      </c>
      <c r="M920" s="9"/>
      <c r="N920" s="9"/>
      <c r="O920" s="9"/>
      <c r="P920" s="9"/>
      <c r="Q920" s="9"/>
    </row>
    <row r="921" spans="1:17" ht="15.75" x14ac:dyDescent="0.25">
      <c r="A921" s="6" t="s">
        <v>443</v>
      </c>
      <c r="B921" s="6" t="s">
        <v>296</v>
      </c>
      <c r="C921" s="6" t="s">
        <v>283</v>
      </c>
      <c r="D921" s="7">
        <v>44255</v>
      </c>
      <c r="E921" s="7">
        <v>44338</v>
      </c>
      <c r="F921" s="8">
        <v>1000</v>
      </c>
      <c r="G921" s="7">
        <v>44255</v>
      </c>
      <c r="H921" s="7">
        <v>44285</v>
      </c>
      <c r="I921" s="6">
        <f t="shared" si="29"/>
        <v>2</v>
      </c>
      <c r="J921" s="8">
        <f t="shared" si="30"/>
        <v>500</v>
      </c>
      <c r="M921" s="9"/>
      <c r="N921" s="9"/>
      <c r="O921" s="9"/>
      <c r="P921" s="9"/>
      <c r="Q921" s="9"/>
    </row>
    <row r="922" spans="1:17" ht="15.75" x14ac:dyDescent="0.25">
      <c r="A922" s="6" t="s">
        <v>444</v>
      </c>
      <c r="B922" s="6" t="s">
        <v>292</v>
      </c>
      <c r="C922" s="6" t="s">
        <v>283</v>
      </c>
      <c r="D922" s="7">
        <v>44715</v>
      </c>
      <c r="E922" s="7">
        <v>44757</v>
      </c>
      <c r="F922" s="8">
        <v>35000</v>
      </c>
      <c r="G922" s="7">
        <v>44715</v>
      </c>
      <c r="H922" s="7">
        <v>45442</v>
      </c>
      <c r="I922" s="6">
        <f t="shared" ref="I922:I985" si="31">IF((YEAR(H922)-YEAR(G922))=1, ((MONTH(H922)-MONTH(G922))+1)+12, (IF((YEAR(H922)-YEAR(G922))=2, ((MONTH(H922)-MONTH(G922))+1)+24, (IF((YEAR(H922)-YEAR(G922))=3, ((MONTH(H922)-MONTH(G922))+1)+36, (MONTH(H922)-MONTH(G922))+1)))))</f>
        <v>24</v>
      </c>
      <c r="J922" s="8">
        <f t="shared" si="30"/>
        <v>1458.3333333333333</v>
      </c>
      <c r="M922" s="9"/>
      <c r="N922" s="9"/>
      <c r="O922" s="9"/>
      <c r="P922" s="9"/>
      <c r="Q922" s="9"/>
    </row>
    <row r="923" spans="1:17" ht="15.75" x14ac:dyDescent="0.25">
      <c r="A923" s="6" t="s">
        <v>445</v>
      </c>
      <c r="B923" s="6" t="s">
        <v>282</v>
      </c>
      <c r="C923" s="6" t="s">
        <v>283</v>
      </c>
      <c r="D923" s="7">
        <v>44525</v>
      </c>
      <c r="E923" s="7">
        <v>44550</v>
      </c>
      <c r="F923" s="8">
        <v>20563.169999999998</v>
      </c>
      <c r="G923" s="7">
        <v>44530</v>
      </c>
      <c r="H923" s="7">
        <v>44894</v>
      </c>
      <c r="I923" s="6">
        <f t="shared" si="31"/>
        <v>13</v>
      </c>
      <c r="J923" s="8">
        <f t="shared" si="30"/>
        <v>1581.7823076923075</v>
      </c>
      <c r="M923" s="9"/>
      <c r="N923" s="9"/>
      <c r="O923" s="9"/>
      <c r="P923" s="9"/>
      <c r="Q923" s="9"/>
    </row>
    <row r="924" spans="1:17" ht="15.75" x14ac:dyDescent="0.25">
      <c r="A924" s="6" t="s">
        <v>445</v>
      </c>
      <c r="B924" s="6" t="s">
        <v>282</v>
      </c>
      <c r="C924" s="6" t="s">
        <v>283</v>
      </c>
      <c r="D924" s="7">
        <v>44896</v>
      </c>
      <c r="E924" s="7">
        <v>44910</v>
      </c>
      <c r="F924" s="8">
        <v>20705.41</v>
      </c>
      <c r="G924" s="7">
        <v>44895</v>
      </c>
      <c r="H924" s="7">
        <v>45260</v>
      </c>
      <c r="I924" s="6">
        <f t="shared" si="31"/>
        <v>13</v>
      </c>
      <c r="J924" s="8">
        <f t="shared" si="30"/>
        <v>1592.7238461538461</v>
      </c>
      <c r="M924" s="9"/>
      <c r="N924" s="9"/>
      <c r="O924" s="9"/>
      <c r="P924" s="9"/>
      <c r="Q924" s="9"/>
    </row>
    <row r="925" spans="1:17" ht="15.75" x14ac:dyDescent="0.25">
      <c r="A925" s="6" t="s">
        <v>445</v>
      </c>
      <c r="B925" s="6" t="s">
        <v>282</v>
      </c>
      <c r="C925" s="6" t="s">
        <v>283</v>
      </c>
      <c r="D925" s="7">
        <v>45261</v>
      </c>
      <c r="E925" s="7">
        <v>1095</v>
      </c>
      <c r="F925" s="8">
        <v>21418</v>
      </c>
      <c r="G925" s="7">
        <v>45261</v>
      </c>
      <c r="H925" s="7">
        <v>45625</v>
      </c>
      <c r="I925" s="6">
        <f t="shared" si="31"/>
        <v>12</v>
      </c>
      <c r="J925" s="8">
        <f t="shared" si="30"/>
        <v>1784.8333333333333</v>
      </c>
      <c r="M925" s="9"/>
      <c r="N925" s="9"/>
      <c r="O925" s="9"/>
      <c r="P925" s="9"/>
      <c r="Q925" s="9"/>
    </row>
    <row r="926" spans="1:17" ht="15.75" x14ac:dyDescent="0.25">
      <c r="A926" s="6" t="s">
        <v>446</v>
      </c>
      <c r="B926" s="6" t="s">
        <v>285</v>
      </c>
      <c r="C926" s="6" t="s">
        <v>283</v>
      </c>
      <c r="D926" s="7">
        <v>43853</v>
      </c>
      <c r="E926" s="7">
        <v>44195</v>
      </c>
      <c r="F926" s="8">
        <v>1500</v>
      </c>
      <c r="G926" s="7">
        <v>43831</v>
      </c>
      <c r="H926" s="7">
        <v>43861</v>
      </c>
      <c r="I926" s="6">
        <f t="shared" si="31"/>
        <v>1</v>
      </c>
      <c r="J926" s="8">
        <f t="shared" si="30"/>
        <v>1500</v>
      </c>
      <c r="M926" s="9"/>
      <c r="N926" s="9"/>
      <c r="O926" s="9"/>
      <c r="P926" s="9"/>
      <c r="Q926" s="9"/>
    </row>
    <row r="927" spans="1:17" ht="15.75" x14ac:dyDescent="0.25">
      <c r="A927" s="6" t="s">
        <v>446</v>
      </c>
      <c r="B927" s="6" t="s">
        <v>285</v>
      </c>
      <c r="C927" s="6" t="s">
        <v>283</v>
      </c>
      <c r="D927" s="7">
        <v>43888</v>
      </c>
      <c r="E927" s="7">
        <v>44195</v>
      </c>
      <c r="F927" s="8">
        <v>1500</v>
      </c>
      <c r="G927" s="7">
        <v>43862</v>
      </c>
      <c r="H927" s="7">
        <v>43889</v>
      </c>
      <c r="I927" s="6">
        <f t="shared" si="31"/>
        <v>1</v>
      </c>
      <c r="J927" s="8">
        <f t="shared" si="30"/>
        <v>1500</v>
      </c>
      <c r="M927" s="9"/>
      <c r="N927" s="9"/>
      <c r="O927" s="9"/>
      <c r="P927" s="9"/>
      <c r="Q927" s="9"/>
    </row>
    <row r="928" spans="1:17" ht="15.75" x14ac:dyDescent="0.25">
      <c r="A928" s="6" t="s">
        <v>446</v>
      </c>
      <c r="B928" s="6" t="s">
        <v>285</v>
      </c>
      <c r="C928" s="6" t="s">
        <v>283</v>
      </c>
      <c r="D928" s="7">
        <v>43957</v>
      </c>
      <c r="E928" s="7">
        <v>44195</v>
      </c>
      <c r="F928" s="8">
        <v>1500</v>
      </c>
      <c r="G928" s="7">
        <v>43890</v>
      </c>
      <c r="H928" s="7">
        <v>43920</v>
      </c>
      <c r="I928" s="6">
        <f t="shared" si="31"/>
        <v>2</v>
      </c>
      <c r="J928" s="8">
        <f t="shared" si="30"/>
        <v>750</v>
      </c>
      <c r="M928" s="9"/>
      <c r="N928" s="9"/>
      <c r="O928" s="9"/>
      <c r="P928" s="9"/>
      <c r="Q928" s="9"/>
    </row>
    <row r="929" spans="1:17" ht="15.75" x14ac:dyDescent="0.25">
      <c r="A929" s="6" t="s">
        <v>446</v>
      </c>
      <c r="B929" s="6" t="s">
        <v>285</v>
      </c>
      <c r="C929" s="6" t="s">
        <v>283</v>
      </c>
      <c r="D929" s="7">
        <v>43790</v>
      </c>
      <c r="E929" s="7">
        <v>43830</v>
      </c>
      <c r="F929" s="8">
        <v>30000</v>
      </c>
      <c r="G929" s="7">
        <v>43800</v>
      </c>
      <c r="H929" s="7">
        <v>44164</v>
      </c>
      <c r="I929" s="6">
        <f t="shared" si="31"/>
        <v>12</v>
      </c>
      <c r="J929" s="8">
        <f t="shared" si="30"/>
        <v>2500</v>
      </c>
      <c r="M929" s="9"/>
      <c r="N929" s="9"/>
      <c r="O929" s="9"/>
      <c r="P929" s="9"/>
      <c r="Q929" s="9"/>
    </row>
    <row r="930" spans="1:17" ht="15.75" x14ac:dyDescent="0.25">
      <c r="A930" s="6" t="s">
        <v>446</v>
      </c>
      <c r="B930" s="6" t="s">
        <v>285</v>
      </c>
      <c r="C930" s="6" t="s">
        <v>283</v>
      </c>
      <c r="D930" s="7">
        <v>44157</v>
      </c>
      <c r="E930" s="7">
        <v>44195</v>
      </c>
      <c r="F930" s="8">
        <v>30000</v>
      </c>
      <c r="G930" s="7">
        <v>44165</v>
      </c>
      <c r="H930" s="7">
        <v>44529</v>
      </c>
      <c r="I930" s="6">
        <f t="shared" si="31"/>
        <v>13</v>
      </c>
      <c r="J930" s="8">
        <f t="shared" si="30"/>
        <v>2307.6923076923076</v>
      </c>
      <c r="M930" s="9"/>
      <c r="N930" s="9"/>
      <c r="O930" s="9"/>
      <c r="P930" s="9"/>
      <c r="Q930" s="9"/>
    </row>
    <row r="931" spans="1:17" ht="15.75" x14ac:dyDescent="0.25">
      <c r="A931" s="6" t="s">
        <v>446</v>
      </c>
      <c r="B931" s="6" t="s">
        <v>285</v>
      </c>
      <c r="C931" s="6" t="s">
        <v>283</v>
      </c>
      <c r="D931" s="7">
        <v>44520</v>
      </c>
      <c r="E931" s="7">
        <v>44548</v>
      </c>
      <c r="F931" s="8">
        <v>30000</v>
      </c>
      <c r="G931" s="7">
        <v>44530</v>
      </c>
      <c r="H931" s="7">
        <v>44894</v>
      </c>
      <c r="I931" s="6">
        <f t="shared" si="31"/>
        <v>13</v>
      </c>
      <c r="J931" s="8">
        <f t="shared" si="30"/>
        <v>2307.6923076923076</v>
      </c>
      <c r="M931" s="9"/>
      <c r="N931" s="9"/>
      <c r="O931" s="9"/>
      <c r="P931" s="9"/>
      <c r="Q931" s="9"/>
    </row>
    <row r="932" spans="1:17" ht="15.75" x14ac:dyDescent="0.25">
      <c r="A932" s="6" t="s">
        <v>446</v>
      </c>
      <c r="B932" s="6" t="s">
        <v>285</v>
      </c>
      <c r="C932" s="6" t="s">
        <v>283</v>
      </c>
      <c r="D932" s="7">
        <v>44894</v>
      </c>
      <c r="E932" s="7">
        <v>44918</v>
      </c>
      <c r="F932" s="8">
        <v>30000</v>
      </c>
      <c r="G932" s="7">
        <v>44895</v>
      </c>
      <c r="H932" s="7">
        <v>45260</v>
      </c>
      <c r="I932" s="6">
        <f t="shared" si="31"/>
        <v>13</v>
      </c>
      <c r="J932" s="8">
        <f t="shared" si="30"/>
        <v>2307.6923076923076</v>
      </c>
      <c r="M932" s="9"/>
      <c r="N932" s="9"/>
      <c r="O932" s="9"/>
      <c r="P932" s="9"/>
      <c r="Q932" s="9"/>
    </row>
    <row r="933" spans="1:17" ht="15.75" x14ac:dyDescent="0.25">
      <c r="A933" s="6" t="s">
        <v>446</v>
      </c>
      <c r="B933" s="6" t="s">
        <v>296</v>
      </c>
      <c r="C933" s="6" t="s">
        <v>283</v>
      </c>
      <c r="D933" s="7">
        <v>44582</v>
      </c>
      <c r="E933" s="7">
        <v>44597</v>
      </c>
      <c r="F933" s="8">
        <v>5000</v>
      </c>
      <c r="G933" s="7">
        <v>44592</v>
      </c>
      <c r="H933" s="7">
        <v>44894</v>
      </c>
      <c r="I933" s="6">
        <f t="shared" si="31"/>
        <v>11</v>
      </c>
      <c r="J933" s="8">
        <f t="shared" si="30"/>
        <v>454.54545454545456</v>
      </c>
      <c r="M933" s="9"/>
      <c r="N933" s="9"/>
      <c r="O933" s="9"/>
      <c r="P933" s="9"/>
      <c r="Q933" s="9"/>
    </row>
    <row r="934" spans="1:17" ht="15.75" x14ac:dyDescent="0.25">
      <c r="A934" s="6" t="s">
        <v>447</v>
      </c>
      <c r="B934" s="6" t="s">
        <v>282</v>
      </c>
      <c r="C934" s="6" t="s">
        <v>283</v>
      </c>
      <c r="D934" s="7">
        <v>44665</v>
      </c>
      <c r="E934" s="7">
        <v>44728</v>
      </c>
      <c r="F934" s="8">
        <v>11400</v>
      </c>
      <c r="G934" s="7">
        <v>44651</v>
      </c>
      <c r="H934" s="7">
        <v>45016</v>
      </c>
      <c r="I934" s="6">
        <f t="shared" si="31"/>
        <v>13</v>
      </c>
      <c r="J934" s="8">
        <f t="shared" si="30"/>
        <v>876.92307692307691</v>
      </c>
      <c r="M934" s="9"/>
      <c r="N934" s="9"/>
      <c r="O934" s="9"/>
      <c r="P934" s="9"/>
      <c r="Q934" s="9"/>
    </row>
    <row r="935" spans="1:17" ht="15.75" x14ac:dyDescent="0.25">
      <c r="A935" s="6" t="s">
        <v>447</v>
      </c>
      <c r="B935" s="6" t="s">
        <v>282</v>
      </c>
      <c r="C935" s="6" t="s">
        <v>283</v>
      </c>
      <c r="D935" s="7">
        <v>45031</v>
      </c>
      <c r="E935" s="7">
        <v>45120</v>
      </c>
      <c r="F935" s="8">
        <v>20000</v>
      </c>
      <c r="G935" s="7">
        <v>45017</v>
      </c>
      <c r="H935" s="7">
        <v>45381</v>
      </c>
      <c r="I935" s="6">
        <f t="shared" si="31"/>
        <v>12</v>
      </c>
      <c r="J935" s="8">
        <f t="shared" si="30"/>
        <v>1666.6666666666667</v>
      </c>
      <c r="M935" s="9"/>
      <c r="N935" s="9"/>
      <c r="O935" s="9"/>
      <c r="P935" s="9"/>
      <c r="Q935" s="9"/>
    </row>
    <row r="936" spans="1:17" ht="15.75" x14ac:dyDescent="0.25">
      <c r="A936" s="6" t="s">
        <v>448</v>
      </c>
      <c r="B936" s="6" t="s">
        <v>282</v>
      </c>
      <c r="C936" s="6" t="s">
        <v>283</v>
      </c>
      <c r="D936" s="7">
        <v>44665</v>
      </c>
      <c r="E936" s="7">
        <v>44728</v>
      </c>
      <c r="F936" s="8">
        <v>33250</v>
      </c>
      <c r="G936" s="7">
        <v>44651</v>
      </c>
      <c r="H936" s="7">
        <v>45016</v>
      </c>
      <c r="I936" s="6">
        <f t="shared" si="31"/>
        <v>13</v>
      </c>
      <c r="J936" s="8">
        <f t="shared" si="30"/>
        <v>2557.6923076923076</v>
      </c>
      <c r="M936" s="9"/>
      <c r="N936" s="9"/>
      <c r="O936" s="9"/>
      <c r="P936" s="9"/>
      <c r="Q936" s="9"/>
    </row>
    <row r="937" spans="1:17" ht="15.75" x14ac:dyDescent="0.25">
      <c r="A937" s="6" t="s">
        <v>449</v>
      </c>
      <c r="B937" s="6" t="s">
        <v>296</v>
      </c>
      <c r="C937" s="6" t="s">
        <v>283</v>
      </c>
      <c r="D937" s="7">
        <v>43831</v>
      </c>
      <c r="E937" s="7">
        <v>44195</v>
      </c>
      <c r="F937" s="8">
        <v>1662.5</v>
      </c>
      <c r="G937" s="7">
        <v>43831</v>
      </c>
      <c r="H937" s="7">
        <v>43861</v>
      </c>
      <c r="I937" s="6">
        <f t="shared" si="31"/>
        <v>1</v>
      </c>
      <c r="J937" s="8">
        <f t="shared" si="30"/>
        <v>1662.5</v>
      </c>
      <c r="M937" s="9"/>
      <c r="N937" s="9"/>
      <c r="O937" s="9"/>
      <c r="P937" s="9"/>
      <c r="Q937" s="9"/>
    </row>
    <row r="938" spans="1:17" ht="15.75" x14ac:dyDescent="0.25">
      <c r="A938" s="6" t="s">
        <v>449</v>
      </c>
      <c r="B938" s="6" t="s">
        <v>296</v>
      </c>
      <c r="C938" s="6" t="s">
        <v>283</v>
      </c>
      <c r="D938" s="7">
        <v>44177</v>
      </c>
      <c r="E938" s="7">
        <v>44560</v>
      </c>
      <c r="F938" s="8">
        <v>10000</v>
      </c>
      <c r="G938" s="7">
        <v>44165</v>
      </c>
      <c r="H938" s="7">
        <v>44529</v>
      </c>
      <c r="I938" s="6">
        <f t="shared" si="31"/>
        <v>13</v>
      </c>
      <c r="J938" s="8">
        <f t="shared" si="30"/>
        <v>769.23076923076928</v>
      </c>
      <c r="M938" s="9"/>
      <c r="N938" s="9"/>
      <c r="O938" s="9"/>
      <c r="P938" s="9"/>
      <c r="Q938" s="9"/>
    </row>
    <row r="939" spans="1:17" ht="15.75" x14ac:dyDescent="0.25">
      <c r="A939" s="6" t="s">
        <v>449</v>
      </c>
      <c r="B939" s="6" t="s">
        <v>296</v>
      </c>
      <c r="C939" s="6" t="s">
        <v>283</v>
      </c>
      <c r="D939" s="7">
        <v>44568</v>
      </c>
      <c r="E939" s="7">
        <v>44637</v>
      </c>
      <c r="F939" s="8">
        <v>12000</v>
      </c>
      <c r="G939" s="7">
        <v>44530</v>
      </c>
      <c r="H939" s="7">
        <v>44894</v>
      </c>
      <c r="I939" s="6">
        <f t="shared" si="31"/>
        <v>13</v>
      </c>
      <c r="J939" s="8">
        <f t="shared" si="30"/>
        <v>923.07692307692309</v>
      </c>
      <c r="M939" s="9"/>
      <c r="N939" s="9"/>
      <c r="O939" s="9"/>
      <c r="P939" s="9"/>
      <c r="Q939" s="9"/>
    </row>
    <row r="940" spans="1:17" ht="15.75" x14ac:dyDescent="0.25">
      <c r="A940" s="6" t="s">
        <v>449</v>
      </c>
      <c r="B940" s="6" t="s">
        <v>296</v>
      </c>
      <c r="C940" s="6" t="s">
        <v>283</v>
      </c>
      <c r="D940" s="7">
        <v>44909</v>
      </c>
      <c r="E940" s="7">
        <v>44973</v>
      </c>
      <c r="F940" s="8">
        <v>3800</v>
      </c>
      <c r="G940" s="7">
        <v>44895</v>
      </c>
      <c r="H940" s="7">
        <v>45016</v>
      </c>
      <c r="I940" s="6">
        <f t="shared" si="31"/>
        <v>5</v>
      </c>
      <c r="J940" s="8">
        <f t="shared" si="30"/>
        <v>760</v>
      </c>
      <c r="M940" s="9"/>
      <c r="N940" s="9"/>
      <c r="O940" s="9"/>
      <c r="P940" s="9"/>
      <c r="Q940" s="9"/>
    </row>
    <row r="941" spans="1:17" ht="15.75" x14ac:dyDescent="0.25">
      <c r="A941" s="6" t="s">
        <v>449</v>
      </c>
      <c r="B941" s="6" t="s">
        <v>296</v>
      </c>
      <c r="C941" s="6" t="s">
        <v>283</v>
      </c>
      <c r="D941" s="7">
        <v>45031</v>
      </c>
      <c r="E941" s="7">
        <v>45116</v>
      </c>
      <c r="F941" s="8">
        <v>11400</v>
      </c>
      <c r="G941" s="7">
        <v>45017</v>
      </c>
      <c r="H941" s="7">
        <v>45381</v>
      </c>
      <c r="I941" s="6">
        <f t="shared" si="31"/>
        <v>12</v>
      </c>
      <c r="J941" s="8">
        <f t="shared" si="30"/>
        <v>950</v>
      </c>
      <c r="M941" s="9"/>
      <c r="N941" s="9"/>
      <c r="O941" s="9"/>
      <c r="P941" s="9"/>
      <c r="Q941" s="9"/>
    </row>
    <row r="942" spans="1:17" ht="15.75" x14ac:dyDescent="0.25">
      <c r="A942" s="6" t="s">
        <v>450</v>
      </c>
      <c r="B942" s="6" t="s">
        <v>288</v>
      </c>
      <c r="C942" s="6" t="s">
        <v>283</v>
      </c>
      <c r="D942" s="7">
        <v>43831</v>
      </c>
      <c r="E942" s="7">
        <v>44195</v>
      </c>
      <c r="F942" s="8">
        <v>3500</v>
      </c>
      <c r="G942" s="7">
        <v>43831</v>
      </c>
      <c r="H942" s="7">
        <v>43861</v>
      </c>
      <c r="I942" s="6">
        <f t="shared" si="31"/>
        <v>1</v>
      </c>
      <c r="J942" s="8">
        <f t="shared" si="30"/>
        <v>3500</v>
      </c>
      <c r="M942" s="9"/>
      <c r="N942" s="9"/>
      <c r="O942" s="9"/>
      <c r="P942" s="9"/>
      <c r="Q942" s="9"/>
    </row>
    <row r="943" spans="1:17" ht="15.75" x14ac:dyDescent="0.25">
      <c r="A943" s="6" t="s">
        <v>450</v>
      </c>
      <c r="B943" s="6" t="s">
        <v>288</v>
      </c>
      <c r="C943" s="6" t="s">
        <v>283</v>
      </c>
      <c r="D943" s="7">
        <v>43862</v>
      </c>
      <c r="E943" s="7">
        <v>44195</v>
      </c>
      <c r="F943" s="8">
        <v>3500</v>
      </c>
      <c r="G943" s="7">
        <v>43862</v>
      </c>
      <c r="H943" s="7">
        <v>43889</v>
      </c>
      <c r="I943" s="6">
        <f t="shared" si="31"/>
        <v>1</v>
      </c>
      <c r="J943" s="8">
        <f t="shared" si="30"/>
        <v>3500</v>
      </c>
      <c r="M943" s="9"/>
      <c r="N943" s="9"/>
      <c r="O943" s="9"/>
      <c r="P943" s="9"/>
      <c r="Q943" s="9"/>
    </row>
    <row r="944" spans="1:17" ht="15.75" x14ac:dyDescent="0.25">
      <c r="A944" s="6" t="s">
        <v>450</v>
      </c>
      <c r="B944" s="6" t="s">
        <v>288</v>
      </c>
      <c r="C944" s="6" t="s">
        <v>283</v>
      </c>
      <c r="D944" s="7">
        <v>43890</v>
      </c>
      <c r="E944" s="7">
        <v>44195</v>
      </c>
      <c r="F944" s="8">
        <v>3500</v>
      </c>
      <c r="G944" s="7">
        <v>43890</v>
      </c>
      <c r="H944" s="7">
        <v>43920</v>
      </c>
      <c r="I944" s="6">
        <f t="shared" si="31"/>
        <v>2</v>
      </c>
      <c r="J944" s="8">
        <f t="shared" si="30"/>
        <v>1750</v>
      </c>
      <c r="M944" s="9"/>
      <c r="N944" s="9"/>
      <c r="O944" s="9"/>
      <c r="P944" s="9"/>
      <c r="Q944" s="9"/>
    </row>
    <row r="945" spans="1:17" ht="15.75" x14ac:dyDescent="0.25">
      <c r="A945" s="6" t="s">
        <v>450</v>
      </c>
      <c r="B945" s="6" t="s">
        <v>288</v>
      </c>
      <c r="C945" s="6" t="s">
        <v>283</v>
      </c>
      <c r="D945" s="7">
        <v>43921</v>
      </c>
      <c r="E945" s="7">
        <v>44195</v>
      </c>
      <c r="F945" s="8">
        <v>3500</v>
      </c>
      <c r="G945" s="7">
        <v>43921</v>
      </c>
      <c r="H945" s="7">
        <v>43950</v>
      </c>
      <c r="I945" s="6">
        <f t="shared" si="31"/>
        <v>2</v>
      </c>
      <c r="J945" s="8">
        <f t="shared" si="30"/>
        <v>1750</v>
      </c>
      <c r="M945" s="9"/>
      <c r="N945" s="9"/>
      <c r="O945" s="9"/>
      <c r="P945" s="9"/>
      <c r="Q945" s="9"/>
    </row>
    <row r="946" spans="1:17" ht="15.75" x14ac:dyDescent="0.25">
      <c r="A946" s="6" t="s">
        <v>450</v>
      </c>
      <c r="B946" s="6" t="s">
        <v>288</v>
      </c>
      <c r="C946" s="6" t="s">
        <v>283</v>
      </c>
      <c r="D946" s="7">
        <v>43951</v>
      </c>
      <c r="E946" s="7">
        <v>44195</v>
      </c>
      <c r="F946" s="8">
        <v>3500</v>
      </c>
      <c r="G946" s="7">
        <v>43951</v>
      </c>
      <c r="H946" s="7">
        <v>43981</v>
      </c>
      <c r="I946" s="6">
        <f t="shared" si="31"/>
        <v>2</v>
      </c>
      <c r="J946" s="8">
        <f t="shared" si="30"/>
        <v>1750</v>
      </c>
      <c r="M946" s="9"/>
      <c r="N946" s="9"/>
      <c r="O946" s="9"/>
      <c r="P946" s="9"/>
      <c r="Q946" s="9"/>
    </row>
    <row r="947" spans="1:17" ht="15.75" x14ac:dyDescent="0.25">
      <c r="A947" s="6" t="s">
        <v>450</v>
      </c>
      <c r="B947" s="6" t="s">
        <v>288</v>
      </c>
      <c r="C947" s="6" t="s">
        <v>283</v>
      </c>
      <c r="D947" s="7">
        <v>43982</v>
      </c>
      <c r="E947" s="7">
        <v>44195</v>
      </c>
      <c r="F947" s="8">
        <v>3500</v>
      </c>
      <c r="G947" s="7">
        <v>43982</v>
      </c>
      <c r="H947" s="7">
        <v>44011</v>
      </c>
      <c r="I947" s="6">
        <f t="shared" si="31"/>
        <v>2</v>
      </c>
      <c r="J947" s="8">
        <f t="shared" si="30"/>
        <v>1750</v>
      </c>
      <c r="M947" s="9"/>
      <c r="N947" s="9"/>
      <c r="O947" s="9"/>
      <c r="P947" s="9"/>
      <c r="Q947" s="9"/>
    </row>
    <row r="948" spans="1:17" ht="15.75" x14ac:dyDescent="0.25">
      <c r="A948" s="6" t="s">
        <v>450</v>
      </c>
      <c r="B948" s="6" t="s">
        <v>288</v>
      </c>
      <c r="C948" s="6" t="s">
        <v>283</v>
      </c>
      <c r="D948" s="7">
        <v>44012</v>
      </c>
      <c r="E948" s="7">
        <v>44195</v>
      </c>
      <c r="F948" s="8">
        <v>3500</v>
      </c>
      <c r="G948" s="7">
        <v>44012</v>
      </c>
      <c r="H948" s="7">
        <v>44042</v>
      </c>
      <c r="I948" s="6">
        <f t="shared" si="31"/>
        <v>2</v>
      </c>
      <c r="J948" s="8">
        <f t="shared" si="30"/>
        <v>1750</v>
      </c>
      <c r="M948" s="9"/>
      <c r="N948" s="9"/>
      <c r="O948" s="9"/>
      <c r="P948" s="9"/>
      <c r="Q948" s="9"/>
    </row>
    <row r="949" spans="1:17" ht="15.75" x14ac:dyDescent="0.25">
      <c r="A949" s="6" t="s">
        <v>450</v>
      </c>
      <c r="B949" s="6" t="s">
        <v>288</v>
      </c>
      <c r="C949" s="6" t="s">
        <v>283</v>
      </c>
      <c r="D949" s="7">
        <v>44043</v>
      </c>
      <c r="E949" s="7">
        <v>44195</v>
      </c>
      <c r="F949" s="8">
        <v>3500</v>
      </c>
      <c r="G949" s="7">
        <v>44043</v>
      </c>
      <c r="H949" s="7">
        <v>44073</v>
      </c>
      <c r="I949" s="6">
        <f t="shared" si="31"/>
        <v>2</v>
      </c>
      <c r="J949" s="8">
        <f t="shared" si="30"/>
        <v>1750</v>
      </c>
      <c r="M949" s="9"/>
      <c r="N949" s="9"/>
      <c r="O949" s="9"/>
      <c r="P949" s="9"/>
      <c r="Q949" s="9"/>
    </row>
    <row r="950" spans="1:17" ht="15.75" x14ac:dyDescent="0.25">
      <c r="A950" s="6" t="s">
        <v>450</v>
      </c>
      <c r="B950" s="6" t="s">
        <v>288</v>
      </c>
      <c r="C950" s="6" t="s">
        <v>283</v>
      </c>
      <c r="D950" s="7">
        <v>44074</v>
      </c>
      <c r="E950" s="7">
        <v>44195</v>
      </c>
      <c r="F950" s="8">
        <v>3500</v>
      </c>
      <c r="G950" s="7">
        <v>44074</v>
      </c>
      <c r="H950" s="7">
        <v>44103</v>
      </c>
      <c r="I950" s="6">
        <f t="shared" si="31"/>
        <v>2</v>
      </c>
      <c r="J950" s="8">
        <f t="shared" si="30"/>
        <v>1750</v>
      </c>
      <c r="M950" s="9"/>
      <c r="N950" s="9"/>
      <c r="O950" s="9"/>
      <c r="P950" s="9"/>
      <c r="Q950" s="9"/>
    </row>
    <row r="951" spans="1:17" ht="15.75" x14ac:dyDescent="0.25">
      <c r="A951" s="6" t="s">
        <v>450</v>
      </c>
      <c r="B951" s="6" t="s">
        <v>288</v>
      </c>
      <c r="C951" s="6" t="s">
        <v>283</v>
      </c>
      <c r="D951" s="7">
        <v>44104</v>
      </c>
      <c r="E951" s="7">
        <v>44195</v>
      </c>
      <c r="F951" s="8">
        <v>3500</v>
      </c>
      <c r="G951" s="7">
        <v>44104</v>
      </c>
      <c r="H951" s="7">
        <v>44134</v>
      </c>
      <c r="I951" s="6">
        <f t="shared" si="31"/>
        <v>2</v>
      </c>
      <c r="J951" s="8">
        <f t="shared" si="30"/>
        <v>1750</v>
      </c>
      <c r="M951" s="9"/>
      <c r="N951" s="9"/>
      <c r="O951" s="9"/>
      <c r="P951" s="9"/>
      <c r="Q951" s="9"/>
    </row>
    <row r="952" spans="1:17" ht="15.75" x14ac:dyDescent="0.25">
      <c r="A952" s="6" t="s">
        <v>450</v>
      </c>
      <c r="B952" s="6" t="s">
        <v>288</v>
      </c>
      <c r="C952" s="6" t="s">
        <v>283</v>
      </c>
      <c r="D952" s="7">
        <v>44135</v>
      </c>
      <c r="E952" s="7">
        <v>44560</v>
      </c>
      <c r="F952" s="8">
        <v>3500</v>
      </c>
      <c r="G952" s="7">
        <v>44135</v>
      </c>
      <c r="H952" s="7">
        <v>44164</v>
      </c>
      <c r="I952" s="6">
        <f t="shared" si="31"/>
        <v>2</v>
      </c>
      <c r="J952" s="8">
        <f t="shared" si="30"/>
        <v>1750</v>
      </c>
      <c r="M952" s="9"/>
      <c r="N952" s="9"/>
      <c r="O952" s="9"/>
      <c r="P952" s="9"/>
      <c r="Q952" s="9"/>
    </row>
    <row r="953" spans="1:17" ht="15.75" x14ac:dyDescent="0.25">
      <c r="A953" s="6" t="s">
        <v>450</v>
      </c>
      <c r="B953" s="6" t="s">
        <v>288</v>
      </c>
      <c r="C953" s="6" t="s">
        <v>283</v>
      </c>
      <c r="D953" s="7">
        <v>44165</v>
      </c>
      <c r="E953" s="7">
        <v>44560</v>
      </c>
      <c r="F953" s="8">
        <v>3500</v>
      </c>
      <c r="G953" s="7">
        <v>44165</v>
      </c>
      <c r="H953" s="7">
        <v>44195</v>
      </c>
      <c r="I953" s="6">
        <f t="shared" si="31"/>
        <v>2</v>
      </c>
      <c r="J953" s="8">
        <f t="shared" si="30"/>
        <v>1750</v>
      </c>
      <c r="M953" s="9"/>
      <c r="N953" s="9"/>
      <c r="O953" s="9"/>
      <c r="P953" s="9"/>
      <c r="Q953" s="9"/>
    </row>
    <row r="954" spans="1:17" ht="15.75" x14ac:dyDescent="0.25">
      <c r="A954" s="6" t="s">
        <v>450</v>
      </c>
      <c r="B954" s="6" t="s">
        <v>288</v>
      </c>
      <c r="C954" s="6" t="s">
        <v>283</v>
      </c>
      <c r="D954" s="7">
        <v>44196</v>
      </c>
      <c r="E954" s="7">
        <v>44259</v>
      </c>
      <c r="F954" s="8">
        <v>3500</v>
      </c>
      <c r="G954" s="7">
        <v>44196</v>
      </c>
      <c r="H954" s="7">
        <v>44226</v>
      </c>
      <c r="I954" s="6">
        <f t="shared" si="31"/>
        <v>2</v>
      </c>
      <c r="J954" s="8">
        <f t="shared" si="30"/>
        <v>1750</v>
      </c>
      <c r="M954" s="9"/>
      <c r="N954" s="9"/>
      <c r="O954" s="9"/>
      <c r="P954" s="9"/>
      <c r="Q954" s="9"/>
    </row>
    <row r="955" spans="1:17" ht="15.75" x14ac:dyDescent="0.25">
      <c r="A955" s="6" t="s">
        <v>450</v>
      </c>
      <c r="B955" s="6" t="s">
        <v>288</v>
      </c>
      <c r="C955" s="6" t="s">
        <v>283</v>
      </c>
      <c r="D955" s="7">
        <v>44227</v>
      </c>
      <c r="E955" s="7">
        <v>44287</v>
      </c>
      <c r="F955" s="8">
        <v>3500</v>
      </c>
      <c r="G955" s="7">
        <v>44227</v>
      </c>
      <c r="H955" s="7">
        <v>44254</v>
      </c>
      <c r="I955" s="6">
        <f t="shared" si="31"/>
        <v>2</v>
      </c>
      <c r="J955" s="8">
        <f t="shared" si="30"/>
        <v>1750</v>
      </c>
      <c r="M955" s="9"/>
      <c r="N955" s="9"/>
      <c r="O955" s="9"/>
      <c r="P955" s="9"/>
      <c r="Q955" s="9"/>
    </row>
    <row r="956" spans="1:17" ht="15.75" x14ac:dyDescent="0.25">
      <c r="A956" s="6" t="s">
        <v>450</v>
      </c>
      <c r="B956" s="6" t="s">
        <v>288</v>
      </c>
      <c r="C956" s="6" t="s">
        <v>283</v>
      </c>
      <c r="D956" s="7">
        <v>44255</v>
      </c>
      <c r="E956" s="7">
        <v>44315</v>
      </c>
      <c r="F956" s="8">
        <v>3500</v>
      </c>
      <c r="G956" s="7">
        <v>44255</v>
      </c>
      <c r="H956" s="7">
        <v>44285</v>
      </c>
      <c r="I956" s="6">
        <f t="shared" si="31"/>
        <v>2</v>
      </c>
      <c r="J956" s="8">
        <f t="shared" si="30"/>
        <v>1750</v>
      </c>
      <c r="M956" s="9"/>
      <c r="N956" s="9"/>
      <c r="O956" s="9"/>
      <c r="P956" s="9"/>
      <c r="Q956" s="9"/>
    </row>
    <row r="957" spans="1:17" ht="15.75" x14ac:dyDescent="0.25">
      <c r="A957" s="6" t="s">
        <v>450</v>
      </c>
      <c r="B957" s="6" t="s">
        <v>288</v>
      </c>
      <c r="C957" s="6" t="s">
        <v>283</v>
      </c>
      <c r="D957" s="7">
        <v>44286</v>
      </c>
      <c r="E957" s="7">
        <v>44346</v>
      </c>
      <c r="F957" s="8">
        <v>3500</v>
      </c>
      <c r="G957" s="7">
        <v>44286</v>
      </c>
      <c r="H957" s="7">
        <v>44315</v>
      </c>
      <c r="I957" s="6">
        <f t="shared" si="31"/>
        <v>2</v>
      </c>
      <c r="J957" s="8">
        <f t="shared" si="30"/>
        <v>1750</v>
      </c>
      <c r="M957" s="9"/>
      <c r="N957" s="9"/>
      <c r="O957" s="9"/>
      <c r="P957" s="9"/>
      <c r="Q957" s="9"/>
    </row>
    <row r="958" spans="1:17" ht="15.75" x14ac:dyDescent="0.25">
      <c r="A958" s="6" t="s">
        <v>450</v>
      </c>
      <c r="B958" s="6" t="s">
        <v>288</v>
      </c>
      <c r="C958" s="6" t="s">
        <v>283</v>
      </c>
      <c r="D958" s="7">
        <v>44316</v>
      </c>
      <c r="E958" s="7">
        <v>44378</v>
      </c>
      <c r="F958" s="8">
        <v>3500</v>
      </c>
      <c r="G958" s="7">
        <v>44316</v>
      </c>
      <c r="H958" s="7">
        <v>44346</v>
      </c>
      <c r="I958" s="6">
        <f t="shared" si="31"/>
        <v>2</v>
      </c>
      <c r="J958" s="8">
        <f t="shared" si="30"/>
        <v>1750</v>
      </c>
      <c r="M958" s="9"/>
      <c r="N958" s="9"/>
      <c r="O958" s="9"/>
      <c r="P958" s="9"/>
      <c r="Q958" s="9"/>
    </row>
    <row r="959" spans="1:17" ht="15.75" x14ac:dyDescent="0.25">
      <c r="A959" s="6" t="s">
        <v>450</v>
      </c>
      <c r="B959" s="6" t="s">
        <v>288</v>
      </c>
      <c r="C959" s="6" t="s">
        <v>283</v>
      </c>
      <c r="D959" s="7">
        <v>44347</v>
      </c>
      <c r="E959" s="7">
        <v>44409</v>
      </c>
      <c r="F959" s="8">
        <v>3500</v>
      </c>
      <c r="G959" s="7">
        <v>44347</v>
      </c>
      <c r="H959" s="7">
        <v>44376</v>
      </c>
      <c r="I959" s="6">
        <f t="shared" si="31"/>
        <v>2</v>
      </c>
      <c r="J959" s="8">
        <f t="shared" si="30"/>
        <v>1750</v>
      </c>
      <c r="M959" s="9"/>
      <c r="N959" s="9"/>
      <c r="O959" s="9"/>
      <c r="P959" s="9"/>
      <c r="Q959" s="9"/>
    </row>
    <row r="960" spans="1:17" ht="15.75" x14ac:dyDescent="0.25">
      <c r="A960" s="6" t="s">
        <v>450</v>
      </c>
      <c r="B960" s="6" t="s">
        <v>288</v>
      </c>
      <c r="C960" s="6" t="s">
        <v>283</v>
      </c>
      <c r="D960" s="7">
        <v>44377</v>
      </c>
      <c r="E960" s="7">
        <v>44437</v>
      </c>
      <c r="F960" s="8">
        <v>3500</v>
      </c>
      <c r="G960" s="7">
        <v>44377</v>
      </c>
      <c r="H960" s="7">
        <v>44407</v>
      </c>
      <c r="I960" s="6">
        <f t="shared" si="31"/>
        <v>2</v>
      </c>
      <c r="J960" s="8">
        <f t="shared" si="30"/>
        <v>1750</v>
      </c>
      <c r="M960" s="9"/>
      <c r="N960" s="9"/>
      <c r="O960" s="9"/>
      <c r="P960" s="9"/>
      <c r="Q960" s="9"/>
    </row>
    <row r="961" spans="1:17" ht="15.75" x14ac:dyDescent="0.25">
      <c r="A961" s="6" t="s">
        <v>450</v>
      </c>
      <c r="B961" s="6" t="s">
        <v>288</v>
      </c>
      <c r="C961" s="6" t="s">
        <v>283</v>
      </c>
      <c r="D961" s="7">
        <v>44408</v>
      </c>
      <c r="E961" s="7">
        <v>44471</v>
      </c>
      <c r="F961" s="8">
        <v>3500</v>
      </c>
      <c r="G961" s="7">
        <v>44408</v>
      </c>
      <c r="H961" s="7">
        <v>44438</v>
      </c>
      <c r="I961" s="6">
        <f t="shared" si="31"/>
        <v>2</v>
      </c>
      <c r="J961" s="8">
        <f t="shared" si="30"/>
        <v>1750</v>
      </c>
      <c r="M961" s="9"/>
      <c r="N961" s="9"/>
      <c r="O961" s="9"/>
      <c r="P961" s="9"/>
      <c r="Q961" s="9"/>
    </row>
    <row r="962" spans="1:17" ht="15.75" x14ac:dyDescent="0.25">
      <c r="A962" s="6" t="s">
        <v>450</v>
      </c>
      <c r="B962" s="6" t="s">
        <v>288</v>
      </c>
      <c r="C962" s="6" t="s">
        <v>283</v>
      </c>
      <c r="D962" s="7">
        <v>44439</v>
      </c>
      <c r="E962" s="7">
        <v>44500</v>
      </c>
      <c r="F962" s="8">
        <v>3500</v>
      </c>
      <c r="G962" s="7">
        <v>44439</v>
      </c>
      <c r="H962" s="7">
        <v>44468</v>
      </c>
      <c r="I962" s="6">
        <f t="shared" si="31"/>
        <v>2</v>
      </c>
      <c r="J962" s="8">
        <f t="shared" si="30"/>
        <v>1750</v>
      </c>
      <c r="M962" s="9"/>
      <c r="N962" s="9"/>
      <c r="O962" s="9"/>
      <c r="P962" s="9"/>
      <c r="Q962" s="9"/>
    </row>
    <row r="963" spans="1:17" ht="15.75" x14ac:dyDescent="0.25">
      <c r="A963" s="6" t="s">
        <v>450</v>
      </c>
      <c r="B963" s="6" t="s">
        <v>288</v>
      </c>
      <c r="C963" s="6" t="s">
        <v>283</v>
      </c>
      <c r="D963" s="7">
        <v>44500</v>
      </c>
      <c r="E963" s="7">
        <v>44532</v>
      </c>
      <c r="F963" s="8">
        <v>3500</v>
      </c>
      <c r="G963" s="7">
        <v>44500</v>
      </c>
      <c r="H963" s="7">
        <v>44529</v>
      </c>
      <c r="I963" s="6">
        <f t="shared" si="31"/>
        <v>2</v>
      </c>
      <c r="J963" s="8">
        <f t="shared" ref="J963:J1026" si="32">F963/I963</f>
        <v>1750</v>
      </c>
      <c r="M963" s="9"/>
      <c r="N963" s="9"/>
      <c r="O963" s="9"/>
      <c r="P963" s="9"/>
      <c r="Q963" s="9"/>
    </row>
    <row r="964" spans="1:17" ht="15.75" x14ac:dyDescent="0.25">
      <c r="A964" s="6" t="s">
        <v>451</v>
      </c>
      <c r="B964" s="6" t="s">
        <v>292</v>
      </c>
      <c r="C964" s="6" t="s">
        <v>283</v>
      </c>
      <c r="D964" s="7">
        <v>44664</v>
      </c>
      <c r="E964" s="7">
        <v>44753</v>
      </c>
      <c r="F964" s="8">
        <v>30000</v>
      </c>
      <c r="G964" s="7">
        <v>44651</v>
      </c>
      <c r="H964" s="7">
        <v>45016</v>
      </c>
      <c r="I964" s="6">
        <f t="shared" si="31"/>
        <v>13</v>
      </c>
      <c r="J964" s="8">
        <f t="shared" si="32"/>
        <v>2307.6923076923076</v>
      </c>
      <c r="M964" s="9"/>
      <c r="N964" s="9"/>
      <c r="O964" s="9"/>
      <c r="P964" s="9"/>
      <c r="Q964" s="9"/>
    </row>
    <row r="965" spans="1:17" ht="15.75" x14ac:dyDescent="0.25">
      <c r="A965" s="6" t="s">
        <v>451</v>
      </c>
      <c r="B965" s="6" t="s">
        <v>292</v>
      </c>
      <c r="C965" s="6" t="s">
        <v>283</v>
      </c>
      <c r="D965" s="7">
        <v>45030</v>
      </c>
      <c r="E965" s="7">
        <v>45291</v>
      </c>
      <c r="F965" s="8">
        <v>30000</v>
      </c>
      <c r="G965" s="7">
        <v>45017</v>
      </c>
      <c r="H965" s="7">
        <v>45381</v>
      </c>
      <c r="I965" s="6">
        <f t="shared" si="31"/>
        <v>12</v>
      </c>
      <c r="J965" s="8">
        <f t="shared" si="32"/>
        <v>2500</v>
      </c>
      <c r="M965" s="9"/>
      <c r="N965" s="9"/>
      <c r="O965" s="9"/>
      <c r="P965" s="9"/>
      <c r="Q965" s="9"/>
    </row>
    <row r="966" spans="1:17" ht="15.75" x14ac:dyDescent="0.25">
      <c r="A966" s="6" t="s">
        <v>451</v>
      </c>
      <c r="B966" s="6" t="s">
        <v>282</v>
      </c>
      <c r="C966" s="6" t="s">
        <v>283</v>
      </c>
      <c r="D966" s="7">
        <v>43831</v>
      </c>
      <c r="E966" s="7">
        <v>44195</v>
      </c>
      <c r="F966" s="8">
        <v>2500</v>
      </c>
      <c r="G966" s="7">
        <v>43831</v>
      </c>
      <c r="H966" s="7">
        <v>43861</v>
      </c>
      <c r="I966" s="6">
        <f t="shared" si="31"/>
        <v>1</v>
      </c>
      <c r="J966" s="8">
        <f t="shared" si="32"/>
        <v>2500</v>
      </c>
      <c r="M966" s="9"/>
      <c r="N966" s="9"/>
      <c r="O966" s="9"/>
      <c r="P966" s="9"/>
      <c r="Q966" s="9"/>
    </row>
    <row r="967" spans="1:17" ht="15.75" x14ac:dyDescent="0.25">
      <c r="A967" s="6" t="s">
        <v>451</v>
      </c>
      <c r="B967" s="6" t="s">
        <v>282</v>
      </c>
      <c r="C967" s="6" t="s">
        <v>283</v>
      </c>
      <c r="D967" s="7">
        <v>43862</v>
      </c>
      <c r="E967" s="7">
        <v>44195</v>
      </c>
      <c r="F967" s="8">
        <v>2500</v>
      </c>
      <c r="G967" s="7">
        <v>43862</v>
      </c>
      <c r="H967" s="7">
        <v>43889</v>
      </c>
      <c r="I967" s="6">
        <f t="shared" si="31"/>
        <v>1</v>
      </c>
      <c r="J967" s="8">
        <f t="shared" si="32"/>
        <v>2500</v>
      </c>
      <c r="M967" s="9"/>
      <c r="N967" s="9"/>
      <c r="O967" s="9"/>
      <c r="P967" s="9"/>
      <c r="Q967" s="9"/>
    </row>
    <row r="968" spans="1:17" ht="15.75" x14ac:dyDescent="0.25">
      <c r="A968" s="6" t="s">
        <v>451</v>
      </c>
      <c r="B968" s="6" t="s">
        <v>282</v>
      </c>
      <c r="C968" s="6" t="s">
        <v>283</v>
      </c>
      <c r="D968" s="7">
        <v>43582</v>
      </c>
      <c r="E968" s="7">
        <v>43830</v>
      </c>
      <c r="F968" s="8">
        <v>30000</v>
      </c>
      <c r="G968" s="7">
        <v>43556</v>
      </c>
      <c r="H968" s="7">
        <v>43920</v>
      </c>
      <c r="I968" s="6">
        <f t="shared" si="31"/>
        <v>12</v>
      </c>
      <c r="J968" s="8">
        <f t="shared" si="32"/>
        <v>2500</v>
      </c>
      <c r="M968" s="9"/>
      <c r="N968" s="9"/>
      <c r="O968" s="9"/>
      <c r="P968" s="9"/>
      <c r="Q968" s="9"/>
    </row>
    <row r="969" spans="1:17" ht="15.75" x14ac:dyDescent="0.25">
      <c r="A969" s="6" t="s">
        <v>451</v>
      </c>
      <c r="B969" s="6" t="s">
        <v>282</v>
      </c>
      <c r="C969" s="6" t="s">
        <v>283</v>
      </c>
      <c r="D969" s="7">
        <v>43701</v>
      </c>
      <c r="E969" s="7">
        <v>43830</v>
      </c>
      <c r="F969" s="8">
        <v>2800</v>
      </c>
      <c r="G969" s="7">
        <v>43678</v>
      </c>
      <c r="H969" s="7">
        <v>43920</v>
      </c>
      <c r="I969" s="6">
        <f t="shared" si="31"/>
        <v>8</v>
      </c>
      <c r="J969" s="8">
        <f t="shared" si="32"/>
        <v>350</v>
      </c>
      <c r="M969" s="9"/>
      <c r="N969" s="9"/>
      <c r="O969" s="9"/>
      <c r="P969" s="9"/>
      <c r="Q969" s="9"/>
    </row>
    <row r="970" spans="1:17" ht="15.75" x14ac:dyDescent="0.25">
      <c r="A970" s="6" t="s">
        <v>451</v>
      </c>
      <c r="B970" s="6" t="s">
        <v>282</v>
      </c>
      <c r="C970" s="6" t="s">
        <v>283</v>
      </c>
      <c r="D970" s="7">
        <v>43890</v>
      </c>
      <c r="E970" s="7">
        <v>44195</v>
      </c>
      <c r="F970" s="8">
        <v>2500</v>
      </c>
      <c r="G970" s="7">
        <v>43890</v>
      </c>
      <c r="H970" s="7">
        <v>43920</v>
      </c>
      <c r="I970" s="6">
        <f t="shared" si="31"/>
        <v>2</v>
      </c>
      <c r="J970" s="8">
        <f t="shared" si="32"/>
        <v>1250</v>
      </c>
      <c r="M970" s="9"/>
      <c r="N970" s="9"/>
      <c r="O970" s="9"/>
      <c r="P970" s="9"/>
      <c r="Q970" s="9"/>
    </row>
    <row r="971" spans="1:17" ht="15.75" x14ac:dyDescent="0.25">
      <c r="A971" s="6" t="s">
        <v>451</v>
      </c>
      <c r="B971" s="6" t="s">
        <v>282</v>
      </c>
      <c r="C971" s="6" t="s">
        <v>283</v>
      </c>
      <c r="D971" s="7">
        <v>43921</v>
      </c>
      <c r="E971" s="7">
        <v>44195</v>
      </c>
      <c r="F971" s="8">
        <v>2500</v>
      </c>
      <c r="G971" s="7">
        <v>43921</v>
      </c>
      <c r="H971" s="7">
        <v>43950</v>
      </c>
      <c r="I971" s="6">
        <f t="shared" si="31"/>
        <v>2</v>
      </c>
      <c r="J971" s="8">
        <f t="shared" si="32"/>
        <v>1250</v>
      </c>
      <c r="M971" s="9"/>
      <c r="N971" s="9"/>
      <c r="O971" s="9"/>
      <c r="P971" s="9"/>
      <c r="Q971" s="9"/>
    </row>
    <row r="972" spans="1:17" ht="15.75" x14ac:dyDescent="0.25">
      <c r="A972" s="6" t="s">
        <v>451</v>
      </c>
      <c r="B972" s="6" t="s">
        <v>282</v>
      </c>
      <c r="C972" s="6" t="s">
        <v>283</v>
      </c>
      <c r="D972" s="7">
        <v>43951</v>
      </c>
      <c r="E972" s="7">
        <v>44195</v>
      </c>
      <c r="F972" s="8">
        <v>2500</v>
      </c>
      <c r="G972" s="7">
        <v>43951</v>
      </c>
      <c r="H972" s="7">
        <v>43981</v>
      </c>
      <c r="I972" s="6">
        <f t="shared" si="31"/>
        <v>2</v>
      </c>
      <c r="J972" s="8">
        <f t="shared" si="32"/>
        <v>1250</v>
      </c>
      <c r="M972" s="9"/>
      <c r="N972" s="9"/>
      <c r="O972" s="9"/>
      <c r="P972" s="9"/>
      <c r="Q972" s="9"/>
    </row>
    <row r="973" spans="1:17" ht="15.75" x14ac:dyDescent="0.25">
      <c r="A973" s="6" t="s">
        <v>451</v>
      </c>
      <c r="B973" s="6" t="s">
        <v>282</v>
      </c>
      <c r="C973" s="6" t="s">
        <v>283</v>
      </c>
      <c r="D973" s="7">
        <v>43982</v>
      </c>
      <c r="E973" s="7">
        <v>44195</v>
      </c>
      <c r="F973" s="8">
        <v>2500</v>
      </c>
      <c r="G973" s="7">
        <v>43982</v>
      </c>
      <c r="H973" s="7">
        <v>44011</v>
      </c>
      <c r="I973" s="6">
        <f t="shared" si="31"/>
        <v>2</v>
      </c>
      <c r="J973" s="8">
        <f t="shared" si="32"/>
        <v>1250</v>
      </c>
      <c r="M973" s="9"/>
      <c r="N973" s="9"/>
      <c r="O973" s="9"/>
      <c r="P973" s="9"/>
      <c r="Q973" s="9"/>
    </row>
    <row r="974" spans="1:17" ht="15.75" x14ac:dyDescent="0.25">
      <c r="A974" s="6" t="s">
        <v>451</v>
      </c>
      <c r="B974" s="6" t="s">
        <v>282</v>
      </c>
      <c r="C974" s="6" t="s">
        <v>283</v>
      </c>
      <c r="D974" s="7">
        <v>44012</v>
      </c>
      <c r="E974" s="7">
        <v>44195</v>
      </c>
      <c r="F974" s="8">
        <v>2500</v>
      </c>
      <c r="G974" s="7">
        <v>44012</v>
      </c>
      <c r="H974" s="7">
        <v>44042</v>
      </c>
      <c r="I974" s="6">
        <f t="shared" si="31"/>
        <v>2</v>
      </c>
      <c r="J974" s="8">
        <f t="shared" si="32"/>
        <v>1250</v>
      </c>
      <c r="M974" s="9"/>
      <c r="N974" s="9"/>
      <c r="O974" s="9"/>
      <c r="P974" s="9"/>
      <c r="Q974" s="9"/>
    </row>
    <row r="975" spans="1:17" ht="15.75" x14ac:dyDescent="0.25">
      <c r="A975" s="6" t="s">
        <v>451</v>
      </c>
      <c r="B975" s="6" t="s">
        <v>282</v>
      </c>
      <c r="C975" s="6" t="s">
        <v>283</v>
      </c>
      <c r="D975" s="7">
        <v>44043</v>
      </c>
      <c r="E975" s="7">
        <v>44195</v>
      </c>
      <c r="F975" s="8">
        <v>2500</v>
      </c>
      <c r="G975" s="7">
        <v>44043</v>
      </c>
      <c r="H975" s="7">
        <v>44073</v>
      </c>
      <c r="I975" s="6">
        <f t="shared" si="31"/>
        <v>2</v>
      </c>
      <c r="J975" s="8">
        <f t="shared" si="32"/>
        <v>1250</v>
      </c>
      <c r="M975" s="9"/>
      <c r="N975" s="9"/>
      <c r="O975" s="9"/>
      <c r="P975" s="9"/>
      <c r="Q975" s="9"/>
    </row>
    <row r="976" spans="1:17" ht="15.75" x14ac:dyDescent="0.25">
      <c r="A976" s="6" t="s">
        <v>451</v>
      </c>
      <c r="B976" s="6" t="s">
        <v>282</v>
      </c>
      <c r="C976" s="6" t="s">
        <v>283</v>
      </c>
      <c r="D976" s="7">
        <v>44074</v>
      </c>
      <c r="E976" s="7">
        <v>44195</v>
      </c>
      <c r="F976" s="8">
        <v>2500</v>
      </c>
      <c r="G976" s="7">
        <v>44074</v>
      </c>
      <c r="H976" s="7">
        <v>44103</v>
      </c>
      <c r="I976" s="6">
        <f t="shared" si="31"/>
        <v>2</v>
      </c>
      <c r="J976" s="8">
        <f t="shared" si="32"/>
        <v>1250</v>
      </c>
      <c r="M976" s="9"/>
      <c r="N976" s="9"/>
      <c r="O976" s="9"/>
      <c r="P976" s="9"/>
      <c r="Q976" s="9"/>
    </row>
    <row r="977" spans="1:17" ht="15.75" x14ac:dyDescent="0.25">
      <c r="A977" s="6" t="s">
        <v>451</v>
      </c>
      <c r="B977" s="6" t="s">
        <v>282</v>
      </c>
      <c r="C977" s="6" t="s">
        <v>283</v>
      </c>
      <c r="D977" s="7">
        <v>43937</v>
      </c>
      <c r="E977" s="7">
        <v>44195</v>
      </c>
      <c r="F977" s="8">
        <v>30000</v>
      </c>
      <c r="G977" s="7">
        <v>43921</v>
      </c>
      <c r="H977" s="7">
        <v>44285</v>
      </c>
      <c r="I977" s="6">
        <f t="shared" si="31"/>
        <v>13</v>
      </c>
      <c r="J977" s="8">
        <f t="shared" si="32"/>
        <v>2307.6923076923076</v>
      </c>
      <c r="M977" s="9"/>
      <c r="N977" s="9"/>
      <c r="O977" s="9"/>
      <c r="P977" s="9"/>
      <c r="Q977" s="9"/>
    </row>
    <row r="978" spans="1:17" ht="15.75" x14ac:dyDescent="0.25">
      <c r="A978" s="6" t="s">
        <v>451</v>
      </c>
      <c r="B978" s="6" t="s">
        <v>282</v>
      </c>
      <c r="C978" s="6" t="s">
        <v>283</v>
      </c>
      <c r="D978" s="7">
        <v>44438</v>
      </c>
      <c r="E978" s="7">
        <v>44533</v>
      </c>
      <c r="F978" s="8">
        <v>1000</v>
      </c>
      <c r="G978" s="7">
        <v>44439</v>
      </c>
      <c r="H978" s="7">
        <v>44468</v>
      </c>
      <c r="I978" s="6">
        <f t="shared" si="31"/>
        <v>2</v>
      </c>
      <c r="J978" s="8">
        <f t="shared" si="32"/>
        <v>500</v>
      </c>
      <c r="M978" s="9"/>
      <c r="N978" s="9"/>
      <c r="O978" s="9"/>
      <c r="P978" s="9"/>
      <c r="Q978" s="9"/>
    </row>
    <row r="979" spans="1:17" ht="15.75" x14ac:dyDescent="0.25">
      <c r="A979" s="6" t="s">
        <v>451</v>
      </c>
      <c r="B979" s="6" t="s">
        <v>282</v>
      </c>
      <c r="C979" s="6" t="s">
        <v>283</v>
      </c>
      <c r="D979" s="7">
        <v>44480</v>
      </c>
      <c r="E979" s="7">
        <v>44513</v>
      </c>
      <c r="F979" s="8">
        <v>3300</v>
      </c>
      <c r="G979" s="7">
        <v>44469</v>
      </c>
      <c r="H979" s="7">
        <v>44560</v>
      </c>
      <c r="I979" s="6">
        <f t="shared" si="31"/>
        <v>4</v>
      </c>
      <c r="J979" s="8">
        <f t="shared" si="32"/>
        <v>825</v>
      </c>
      <c r="M979" s="9"/>
      <c r="N979" s="9"/>
      <c r="O979" s="9"/>
      <c r="P979" s="9"/>
      <c r="Q979" s="9"/>
    </row>
    <row r="980" spans="1:17" ht="15.75" x14ac:dyDescent="0.25">
      <c r="A980" s="6" t="s">
        <v>451</v>
      </c>
      <c r="B980" s="6" t="s">
        <v>282</v>
      </c>
      <c r="C980" s="6" t="s">
        <v>283</v>
      </c>
      <c r="D980" s="7">
        <v>44301</v>
      </c>
      <c r="E980" s="7">
        <v>44322</v>
      </c>
      <c r="F980" s="8">
        <v>30000</v>
      </c>
      <c r="G980" s="7">
        <v>44286</v>
      </c>
      <c r="H980" s="7">
        <v>44650</v>
      </c>
      <c r="I980" s="6">
        <f t="shared" si="31"/>
        <v>13</v>
      </c>
      <c r="J980" s="8">
        <f t="shared" si="32"/>
        <v>2307.6923076923076</v>
      </c>
      <c r="M980" s="9"/>
      <c r="N980" s="9"/>
      <c r="O980" s="9"/>
      <c r="P980" s="9"/>
      <c r="Q980" s="9"/>
    </row>
    <row r="981" spans="1:17" ht="15.75" x14ac:dyDescent="0.25">
      <c r="A981" s="6" t="s">
        <v>451</v>
      </c>
      <c r="B981" s="6" t="s">
        <v>282</v>
      </c>
      <c r="C981" s="6" t="s">
        <v>283</v>
      </c>
      <c r="D981" s="7">
        <v>44582</v>
      </c>
      <c r="E981" s="7">
        <v>44588</v>
      </c>
      <c r="F981" s="8">
        <v>13200</v>
      </c>
      <c r="G981" s="7">
        <v>44651</v>
      </c>
      <c r="H981" s="7">
        <v>44925</v>
      </c>
      <c r="I981" s="6">
        <f t="shared" si="31"/>
        <v>10</v>
      </c>
      <c r="J981" s="8">
        <f t="shared" si="32"/>
        <v>1320</v>
      </c>
      <c r="M981" s="9"/>
      <c r="N981" s="9"/>
      <c r="O981" s="9"/>
      <c r="P981" s="9"/>
      <c r="Q981" s="9"/>
    </row>
    <row r="982" spans="1:17" ht="15.75" x14ac:dyDescent="0.25">
      <c r="A982" s="6" t="s">
        <v>451</v>
      </c>
      <c r="B982" s="6" t="s">
        <v>282</v>
      </c>
      <c r="C982" s="6" t="s">
        <v>283</v>
      </c>
      <c r="D982" s="7">
        <v>45016</v>
      </c>
      <c r="E982" s="7">
        <v>45288</v>
      </c>
      <c r="F982" s="8">
        <v>13200</v>
      </c>
      <c r="G982" s="7">
        <v>44926</v>
      </c>
      <c r="H982" s="7">
        <v>45291</v>
      </c>
      <c r="I982" s="6">
        <f t="shared" si="31"/>
        <v>13</v>
      </c>
      <c r="J982" s="8">
        <f t="shared" si="32"/>
        <v>1015.3846153846154</v>
      </c>
      <c r="M982" s="9"/>
      <c r="N982" s="9"/>
      <c r="O982" s="9"/>
      <c r="P982" s="9"/>
      <c r="Q982" s="9"/>
    </row>
    <row r="983" spans="1:17" ht="15.75" x14ac:dyDescent="0.25">
      <c r="A983" s="6" t="s">
        <v>451</v>
      </c>
      <c r="B983" s="6" t="s">
        <v>282</v>
      </c>
      <c r="C983" s="6" t="s">
        <v>283</v>
      </c>
      <c r="D983" s="7">
        <v>45372</v>
      </c>
      <c r="E983" s="7">
        <v>1095</v>
      </c>
      <c r="F983" s="8">
        <v>13200</v>
      </c>
      <c r="G983" s="7">
        <v>45292</v>
      </c>
      <c r="H983" s="7">
        <v>45656</v>
      </c>
      <c r="I983" s="6">
        <f t="shared" si="31"/>
        <v>12</v>
      </c>
      <c r="J983" s="8">
        <f t="shared" si="32"/>
        <v>1100</v>
      </c>
      <c r="M983" s="9"/>
      <c r="N983" s="9"/>
      <c r="O983" s="9"/>
      <c r="P983" s="9"/>
      <c r="Q983" s="9"/>
    </row>
    <row r="984" spans="1:17" ht="15.75" x14ac:dyDescent="0.25">
      <c r="A984" s="6" t="s">
        <v>452</v>
      </c>
      <c r="B984" s="6" t="s">
        <v>288</v>
      </c>
      <c r="C984" s="6" t="s">
        <v>283</v>
      </c>
      <c r="D984" s="7">
        <v>44906</v>
      </c>
      <c r="E984" s="7">
        <v>44969</v>
      </c>
      <c r="F984" s="8">
        <v>10000</v>
      </c>
      <c r="G984" s="7">
        <v>44895</v>
      </c>
      <c r="H984" s="7">
        <v>45016</v>
      </c>
      <c r="I984" s="6">
        <f t="shared" si="31"/>
        <v>5</v>
      </c>
      <c r="J984" s="8">
        <f t="shared" si="32"/>
        <v>2000</v>
      </c>
      <c r="M984" s="9"/>
      <c r="N984" s="9"/>
      <c r="O984" s="9"/>
      <c r="P984" s="9"/>
      <c r="Q984" s="9"/>
    </row>
    <row r="985" spans="1:17" ht="15.75" x14ac:dyDescent="0.25">
      <c r="A985" s="6" t="s">
        <v>452</v>
      </c>
      <c r="B985" s="6" t="s">
        <v>292</v>
      </c>
      <c r="C985" s="6" t="s">
        <v>283</v>
      </c>
      <c r="D985" s="7">
        <v>43586</v>
      </c>
      <c r="E985" s="7">
        <v>43830</v>
      </c>
      <c r="F985" s="8">
        <v>1662.5</v>
      </c>
      <c r="G985" s="7">
        <v>43556</v>
      </c>
      <c r="H985" s="7">
        <v>43585</v>
      </c>
      <c r="I985" s="6">
        <f t="shared" si="31"/>
        <v>1</v>
      </c>
      <c r="J985" s="8">
        <f t="shared" si="32"/>
        <v>1662.5</v>
      </c>
      <c r="M985" s="9"/>
      <c r="N985" s="9"/>
      <c r="O985" s="9"/>
      <c r="P985" s="9"/>
      <c r="Q985" s="9"/>
    </row>
    <row r="986" spans="1:17" ht="15.75" x14ac:dyDescent="0.25">
      <c r="A986" s="6" t="s">
        <v>452</v>
      </c>
      <c r="B986" s="6" t="s">
        <v>292</v>
      </c>
      <c r="C986" s="6" t="s">
        <v>283</v>
      </c>
      <c r="D986" s="7">
        <v>43609</v>
      </c>
      <c r="E986" s="7">
        <v>43830</v>
      </c>
      <c r="F986" s="8">
        <v>1662.5</v>
      </c>
      <c r="G986" s="7">
        <v>43586</v>
      </c>
      <c r="H986" s="7">
        <v>43616</v>
      </c>
      <c r="I986" s="6">
        <f t="shared" ref="I986:I1049" si="33">IF((YEAR(H986)-YEAR(G986))=1, ((MONTH(H986)-MONTH(G986))+1)+12, (IF((YEAR(H986)-YEAR(G986))=2, ((MONTH(H986)-MONTH(G986))+1)+24, (IF((YEAR(H986)-YEAR(G986))=3, ((MONTH(H986)-MONTH(G986))+1)+36, (MONTH(H986)-MONTH(G986))+1)))))</f>
        <v>1</v>
      </c>
      <c r="J986" s="8">
        <f t="shared" si="32"/>
        <v>1662.5</v>
      </c>
      <c r="M986" s="9"/>
      <c r="N986" s="9"/>
      <c r="O986" s="9"/>
      <c r="P986" s="9"/>
      <c r="Q986" s="9"/>
    </row>
    <row r="987" spans="1:17" ht="15.75" x14ac:dyDescent="0.25">
      <c r="A987" s="6" t="s">
        <v>452</v>
      </c>
      <c r="B987" s="6" t="s">
        <v>292</v>
      </c>
      <c r="C987" s="6" t="s">
        <v>283</v>
      </c>
      <c r="D987" s="7">
        <v>43617</v>
      </c>
      <c r="E987" s="7">
        <v>43830</v>
      </c>
      <c r="F987" s="8">
        <v>1662.5</v>
      </c>
      <c r="G987" s="7">
        <v>43617</v>
      </c>
      <c r="H987" s="7">
        <v>43646</v>
      </c>
      <c r="I987" s="6">
        <f t="shared" si="33"/>
        <v>1</v>
      </c>
      <c r="J987" s="8">
        <f t="shared" si="32"/>
        <v>1662.5</v>
      </c>
      <c r="M987" s="9"/>
      <c r="N987" s="9"/>
      <c r="O987" s="9"/>
      <c r="P987" s="9"/>
      <c r="Q987" s="9"/>
    </row>
    <row r="988" spans="1:17" ht="15.75" x14ac:dyDescent="0.25">
      <c r="A988" s="6" t="s">
        <v>452</v>
      </c>
      <c r="B988" s="6" t="s">
        <v>292</v>
      </c>
      <c r="C988" s="6" t="s">
        <v>283</v>
      </c>
      <c r="D988" s="7">
        <v>43654</v>
      </c>
      <c r="E988" s="7">
        <v>44560</v>
      </c>
      <c r="F988" s="8">
        <v>1662.5</v>
      </c>
      <c r="G988" s="7">
        <v>43647</v>
      </c>
      <c r="H988" s="7">
        <v>43677</v>
      </c>
      <c r="I988" s="6">
        <f t="shared" si="33"/>
        <v>1</v>
      </c>
      <c r="J988" s="8">
        <f t="shared" si="32"/>
        <v>1662.5</v>
      </c>
      <c r="M988" s="9"/>
      <c r="N988" s="9"/>
      <c r="O988" s="9"/>
      <c r="P988" s="9"/>
      <c r="Q988" s="9"/>
    </row>
    <row r="989" spans="1:17" ht="15.75" x14ac:dyDescent="0.25">
      <c r="A989" s="6" t="s">
        <v>452</v>
      </c>
      <c r="B989" s="6" t="s">
        <v>292</v>
      </c>
      <c r="C989" s="6" t="s">
        <v>283</v>
      </c>
      <c r="D989" s="7">
        <v>43709</v>
      </c>
      <c r="E989" s="7">
        <v>44560</v>
      </c>
      <c r="F989" s="8">
        <v>1662.5</v>
      </c>
      <c r="G989" s="7">
        <v>43678</v>
      </c>
      <c r="H989" s="7">
        <v>43708</v>
      </c>
      <c r="I989" s="6">
        <f t="shared" si="33"/>
        <v>1</v>
      </c>
      <c r="J989" s="8">
        <f t="shared" si="32"/>
        <v>1662.5</v>
      </c>
      <c r="M989" s="9"/>
      <c r="N989" s="9"/>
      <c r="O989" s="9"/>
      <c r="P989" s="9"/>
      <c r="Q989" s="9"/>
    </row>
    <row r="990" spans="1:17" ht="15.75" x14ac:dyDescent="0.25">
      <c r="A990" s="6" t="s">
        <v>452</v>
      </c>
      <c r="B990" s="6" t="s">
        <v>292</v>
      </c>
      <c r="C990" s="6" t="s">
        <v>283</v>
      </c>
      <c r="D990" s="7">
        <v>43739</v>
      </c>
      <c r="E990" s="7">
        <v>44560</v>
      </c>
      <c r="F990" s="8">
        <v>1662.5</v>
      </c>
      <c r="G990" s="7">
        <v>43709</v>
      </c>
      <c r="H990" s="7">
        <v>43738</v>
      </c>
      <c r="I990" s="6">
        <f t="shared" si="33"/>
        <v>1</v>
      </c>
      <c r="J990" s="8">
        <f t="shared" si="32"/>
        <v>1662.5</v>
      </c>
      <c r="M990" s="9"/>
      <c r="N990" s="9"/>
      <c r="O990" s="9"/>
      <c r="P990" s="9"/>
      <c r="Q990" s="9"/>
    </row>
    <row r="991" spans="1:17" ht="15.75" x14ac:dyDescent="0.25">
      <c r="A991" s="6" t="s">
        <v>452</v>
      </c>
      <c r="B991" s="6" t="s">
        <v>292</v>
      </c>
      <c r="C991" s="6" t="s">
        <v>283</v>
      </c>
      <c r="D991" s="7">
        <v>43770</v>
      </c>
      <c r="E991" s="7">
        <v>44560</v>
      </c>
      <c r="F991" s="8">
        <v>1662.5</v>
      </c>
      <c r="G991" s="7">
        <v>43739</v>
      </c>
      <c r="H991" s="7">
        <v>43769</v>
      </c>
      <c r="I991" s="6">
        <f t="shared" si="33"/>
        <v>1</v>
      </c>
      <c r="J991" s="8">
        <f t="shared" si="32"/>
        <v>1662.5</v>
      </c>
      <c r="M991" s="9"/>
      <c r="N991" s="9"/>
      <c r="O991" s="9"/>
      <c r="P991" s="9"/>
      <c r="Q991" s="9"/>
    </row>
    <row r="992" spans="1:17" ht="15.75" x14ac:dyDescent="0.25">
      <c r="A992" s="6" t="s">
        <v>452</v>
      </c>
      <c r="B992" s="6" t="s">
        <v>292</v>
      </c>
      <c r="C992" s="6" t="s">
        <v>283</v>
      </c>
      <c r="D992" s="7">
        <v>43800</v>
      </c>
      <c r="E992" s="7">
        <v>44195</v>
      </c>
      <c r="F992" s="8">
        <v>1662.5</v>
      </c>
      <c r="G992" s="7">
        <v>43770</v>
      </c>
      <c r="H992" s="7">
        <v>43799</v>
      </c>
      <c r="I992" s="6">
        <f t="shared" si="33"/>
        <v>1</v>
      </c>
      <c r="J992" s="8">
        <f t="shared" si="32"/>
        <v>1662.5</v>
      </c>
      <c r="M992" s="9"/>
      <c r="N992" s="9"/>
      <c r="O992" s="9"/>
      <c r="P992" s="9"/>
      <c r="Q992" s="9"/>
    </row>
    <row r="993" spans="1:17" ht="15.75" x14ac:dyDescent="0.25">
      <c r="A993" s="6" t="s">
        <v>452</v>
      </c>
      <c r="B993" s="6" t="s">
        <v>292</v>
      </c>
      <c r="C993" s="6" t="s">
        <v>283</v>
      </c>
      <c r="D993" s="7">
        <v>43831</v>
      </c>
      <c r="E993" s="7">
        <v>44195</v>
      </c>
      <c r="F993" s="8">
        <v>1662.5</v>
      </c>
      <c r="G993" s="7">
        <v>43800</v>
      </c>
      <c r="H993" s="7">
        <v>43830</v>
      </c>
      <c r="I993" s="6">
        <f t="shared" si="33"/>
        <v>1</v>
      </c>
      <c r="J993" s="8">
        <f t="shared" si="32"/>
        <v>1662.5</v>
      </c>
      <c r="M993" s="9"/>
      <c r="N993" s="9"/>
      <c r="O993" s="9"/>
      <c r="P993" s="9"/>
      <c r="Q993" s="9"/>
    </row>
    <row r="994" spans="1:17" ht="15.75" x14ac:dyDescent="0.25">
      <c r="A994" s="6" t="s">
        <v>452</v>
      </c>
      <c r="B994" s="6" t="s">
        <v>292</v>
      </c>
      <c r="C994" s="6" t="s">
        <v>283</v>
      </c>
      <c r="D994" s="7">
        <v>44665</v>
      </c>
      <c r="E994" s="7">
        <v>44728</v>
      </c>
      <c r="F994" s="8">
        <v>11400</v>
      </c>
      <c r="G994" s="7">
        <v>44651</v>
      </c>
      <c r="H994" s="7">
        <v>45016</v>
      </c>
      <c r="I994" s="6">
        <f t="shared" si="33"/>
        <v>13</v>
      </c>
      <c r="J994" s="8">
        <f t="shared" si="32"/>
        <v>876.92307692307691</v>
      </c>
      <c r="M994" s="9"/>
      <c r="N994" s="9"/>
      <c r="O994" s="9"/>
      <c r="P994" s="9"/>
      <c r="Q994" s="9"/>
    </row>
    <row r="995" spans="1:17" ht="15.75" x14ac:dyDescent="0.25">
      <c r="A995" s="6" t="s">
        <v>453</v>
      </c>
      <c r="B995" s="6" t="s">
        <v>282</v>
      </c>
      <c r="C995" s="6" t="s">
        <v>283</v>
      </c>
      <c r="D995" s="7">
        <v>43831</v>
      </c>
      <c r="E995" s="7">
        <v>44195</v>
      </c>
      <c r="F995" s="8">
        <v>1375</v>
      </c>
      <c r="G995" s="7">
        <v>43800</v>
      </c>
      <c r="H995" s="7">
        <v>43830</v>
      </c>
      <c r="I995" s="6">
        <f t="shared" si="33"/>
        <v>1</v>
      </c>
      <c r="J995" s="8">
        <f t="shared" si="32"/>
        <v>1375</v>
      </c>
      <c r="M995" s="9"/>
      <c r="N995" s="9"/>
      <c r="O995" s="9"/>
      <c r="P995" s="9"/>
      <c r="Q995" s="9"/>
    </row>
    <row r="996" spans="1:17" ht="15.75" x14ac:dyDescent="0.25">
      <c r="A996" s="6" t="s">
        <v>453</v>
      </c>
      <c r="B996" s="6" t="s">
        <v>282</v>
      </c>
      <c r="C996" s="6" t="s">
        <v>283</v>
      </c>
      <c r="D996" s="7">
        <v>43862</v>
      </c>
      <c r="E996" s="7">
        <v>44195</v>
      </c>
      <c r="F996" s="8">
        <v>1375</v>
      </c>
      <c r="G996" s="7">
        <v>43831</v>
      </c>
      <c r="H996" s="7">
        <v>43861</v>
      </c>
      <c r="I996" s="6">
        <f t="shared" si="33"/>
        <v>1</v>
      </c>
      <c r="J996" s="8">
        <f t="shared" si="32"/>
        <v>1375</v>
      </c>
      <c r="M996" s="9"/>
      <c r="N996" s="9"/>
      <c r="O996" s="9"/>
      <c r="P996" s="9"/>
      <c r="Q996" s="9"/>
    </row>
    <row r="997" spans="1:17" ht="15.75" x14ac:dyDescent="0.25">
      <c r="A997" s="6" t="s">
        <v>453</v>
      </c>
      <c r="B997" s="6" t="s">
        <v>282</v>
      </c>
      <c r="C997" s="6" t="s">
        <v>283</v>
      </c>
      <c r="D997" s="7">
        <v>43890</v>
      </c>
      <c r="E997" s="7">
        <v>44195</v>
      </c>
      <c r="F997" s="8">
        <v>1375</v>
      </c>
      <c r="G997" s="7">
        <v>43862</v>
      </c>
      <c r="H997" s="7">
        <v>43889</v>
      </c>
      <c r="I997" s="6">
        <f t="shared" si="33"/>
        <v>1</v>
      </c>
      <c r="J997" s="8">
        <f t="shared" si="32"/>
        <v>1375</v>
      </c>
      <c r="M997" s="9"/>
      <c r="N997" s="9"/>
      <c r="O997" s="9"/>
      <c r="P997" s="9"/>
      <c r="Q997" s="9"/>
    </row>
    <row r="998" spans="1:17" ht="15.75" x14ac:dyDescent="0.25">
      <c r="A998" s="6" t="s">
        <v>453</v>
      </c>
      <c r="B998" s="6" t="s">
        <v>282</v>
      </c>
      <c r="C998" s="6" t="s">
        <v>283</v>
      </c>
      <c r="D998" s="7">
        <v>43921</v>
      </c>
      <c r="E998" s="7">
        <v>44195</v>
      </c>
      <c r="F998" s="8">
        <v>1375</v>
      </c>
      <c r="G998" s="7">
        <v>43890</v>
      </c>
      <c r="H998" s="7">
        <v>43920</v>
      </c>
      <c r="I998" s="6">
        <f t="shared" si="33"/>
        <v>2</v>
      </c>
      <c r="J998" s="8">
        <f t="shared" si="32"/>
        <v>687.5</v>
      </c>
      <c r="M998" s="9"/>
      <c r="N998" s="9"/>
      <c r="O998" s="9"/>
      <c r="P998" s="9"/>
      <c r="Q998" s="9"/>
    </row>
    <row r="999" spans="1:17" ht="15.75" x14ac:dyDescent="0.25">
      <c r="A999" s="6" t="s">
        <v>453</v>
      </c>
      <c r="B999" s="6" t="s">
        <v>282</v>
      </c>
      <c r="C999" s="6" t="s">
        <v>283</v>
      </c>
      <c r="D999" s="7">
        <v>43951</v>
      </c>
      <c r="E999" s="7">
        <v>44195</v>
      </c>
      <c r="F999" s="8">
        <v>1375</v>
      </c>
      <c r="G999" s="7">
        <v>43921</v>
      </c>
      <c r="H999" s="7">
        <v>43950</v>
      </c>
      <c r="I999" s="6">
        <f t="shared" si="33"/>
        <v>2</v>
      </c>
      <c r="J999" s="8">
        <f t="shared" si="32"/>
        <v>687.5</v>
      </c>
      <c r="M999" s="9"/>
      <c r="N999" s="9"/>
      <c r="O999" s="9"/>
      <c r="P999" s="9"/>
      <c r="Q999" s="9"/>
    </row>
    <row r="1000" spans="1:17" ht="15.75" x14ac:dyDescent="0.25">
      <c r="A1000" s="6" t="s">
        <v>453</v>
      </c>
      <c r="B1000" s="6" t="s">
        <v>282</v>
      </c>
      <c r="C1000" s="6" t="s">
        <v>283</v>
      </c>
      <c r="D1000" s="7">
        <v>43982</v>
      </c>
      <c r="E1000" s="7">
        <v>44195</v>
      </c>
      <c r="F1000" s="8">
        <v>1375</v>
      </c>
      <c r="G1000" s="7">
        <v>43951</v>
      </c>
      <c r="H1000" s="7">
        <v>43981</v>
      </c>
      <c r="I1000" s="6">
        <f t="shared" si="33"/>
        <v>2</v>
      </c>
      <c r="J1000" s="8">
        <f t="shared" si="32"/>
        <v>687.5</v>
      </c>
      <c r="M1000" s="9"/>
      <c r="N1000" s="9"/>
      <c r="O1000" s="9"/>
      <c r="P1000" s="9"/>
      <c r="Q1000" s="9"/>
    </row>
    <row r="1001" spans="1:17" ht="15.75" x14ac:dyDescent="0.25">
      <c r="A1001" s="6" t="s">
        <v>453</v>
      </c>
      <c r="B1001" s="6" t="s">
        <v>282</v>
      </c>
      <c r="C1001" s="6" t="s">
        <v>283</v>
      </c>
      <c r="D1001" s="7">
        <v>44012</v>
      </c>
      <c r="E1001" s="7">
        <v>44195</v>
      </c>
      <c r="F1001" s="8">
        <v>1375</v>
      </c>
      <c r="G1001" s="7">
        <v>43982</v>
      </c>
      <c r="H1001" s="7">
        <v>44011</v>
      </c>
      <c r="I1001" s="6">
        <f t="shared" si="33"/>
        <v>2</v>
      </c>
      <c r="J1001" s="8">
        <f t="shared" si="32"/>
        <v>687.5</v>
      </c>
      <c r="M1001" s="9"/>
      <c r="N1001" s="9"/>
      <c r="O1001" s="9"/>
      <c r="P1001" s="9"/>
      <c r="Q1001" s="9"/>
    </row>
    <row r="1002" spans="1:17" ht="15.75" x14ac:dyDescent="0.25">
      <c r="A1002" s="6" t="s">
        <v>453</v>
      </c>
      <c r="B1002" s="6" t="s">
        <v>282</v>
      </c>
      <c r="C1002" s="6" t="s">
        <v>283</v>
      </c>
      <c r="D1002" s="7">
        <v>44043</v>
      </c>
      <c r="E1002" s="7">
        <v>44195</v>
      </c>
      <c r="F1002" s="8">
        <v>1375</v>
      </c>
      <c r="G1002" s="7">
        <v>44012</v>
      </c>
      <c r="H1002" s="7">
        <v>44042</v>
      </c>
      <c r="I1002" s="6">
        <f t="shared" si="33"/>
        <v>2</v>
      </c>
      <c r="J1002" s="8">
        <f t="shared" si="32"/>
        <v>687.5</v>
      </c>
      <c r="M1002" s="9"/>
      <c r="N1002" s="9"/>
      <c r="O1002" s="9"/>
      <c r="P1002" s="9"/>
      <c r="Q1002" s="9"/>
    </row>
    <row r="1003" spans="1:17" ht="15.75" x14ac:dyDescent="0.25">
      <c r="A1003" s="6" t="s">
        <v>453</v>
      </c>
      <c r="B1003" s="6" t="s">
        <v>282</v>
      </c>
      <c r="C1003" s="6" t="s">
        <v>283</v>
      </c>
      <c r="D1003" s="7">
        <v>44074</v>
      </c>
      <c r="E1003" s="7">
        <v>44195</v>
      </c>
      <c r="F1003" s="8">
        <v>1375</v>
      </c>
      <c r="G1003" s="7">
        <v>44043</v>
      </c>
      <c r="H1003" s="7">
        <v>44073</v>
      </c>
      <c r="I1003" s="6">
        <f t="shared" si="33"/>
        <v>2</v>
      </c>
      <c r="J1003" s="8">
        <f t="shared" si="32"/>
        <v>687.5</v>
      </c>
      <c r="M1003" s="9"/>
      <c r="N1003" s="9"/>
      <c r="O1003" s="9"/>
      <c r="P1003" s="9"/>
      <c r="Q1003" s="9"/>
    </row>
    <row r="1004" spans="1:17" ht="15.75" x14ac:dyDescent="0.25">
      <c r="A1004" s="6" t="s">
        <v>453</v>
      </c>
      <c r="B1004" s="6" t="s">
        <v>282</v>
      </c>
      <c r="C1004" s="6" t="s">
        <v>283</v>
      </c>
      <c r="D1004" s="7">
        <v>44104</v>
      </c>
      <c r="E1004" s="7">
        <v>44195</v>
      </c>
      <c r="F1004" s="8">
        <v>1375</v>
      </c>
      <c r="G1004" s="7">
        <v>44074</v>
      </c>
      <c r="H1004" s="7">
        <v>44103</v>
      </c>
      <c r="I1004" s="6">
        <f t="shared" si="33"/>
        <v>2</v>
      </c>
      <c r="J1004" s="8">
        <f t="shared" si="32"/>
        <v>687.5</v>
      </c>
      <c r="M1004" s="9"/>
      <c r="N1004" s="9"/>
      <c r="O1004" s="9"/>
      <c r="P1004" s="9"/>
      <c r="Q1004" s="9"/>
    </row>
    <row r="1005" spans="1:17" ht="15.75" x14ac:dyDescent="0.25">
      <c r="A1005" s="6" t="s">
        <v>453</v>
      </c>
      <c r="B1005" s="6" t="s">
        <v>282</v>
      </c>
      <c r="C1005" s="6" t="s">
        <v>283</v>
      </c>
      <c r="D1005" s="7">
        <v>44135</v>
      </c>
      <c r="E1005" s="7">
        <v>44560</v>
      </c>
      <c r="F1005" s="8">
        <v>1375</v>
      </c>
      <c r="G1005" s="7">
        <v>44104</v>
      </c>
      <c r="H1005" s="7">
        <v>44134</v>
      </c>
      <c r="I1005" s="6">
        <f t="shared" si="33"/>
        <v>2</v>
      </c>
      <c r="J1005" s="8">
        <f t="shared" si="32"/>
        <v>687.5</v>
      </c>
      <c r="M1005" s="9"/>
      <c r="N1005" s="9"/>
      <c r="O1005" s="9"/>
      <c r="P1005" s="9"/>
      <c r="Q1005" s="9"/>
    </row>
    <row r="1006" spans="1:17" ht="15.75" x14ac:dyDescent="0.25">
      <c r="A1006" s="6" t="s">
        <v>453</v>
      </c>
      <c r="B1006" s="6" t="s">
        <v>282</v>
      </c>
      <c r="C1006" s="6" t="s">
        <v>283</v>
      </c>
      <c r="D1006" s="7">
        <v>43835</v>
      </c>
      <c r="E1006" s="7">
        <v>44195</v>
      </c>
      <c r="F1006" s="8">
        <v>33000</v>
      </c>
      <c r="G1006" s="7">
        <v>43800</v>
      </c>
      <c r="H1006" s="7">
        <v>44164</v>
      </c>
      <c r="I1006" s="6">
        <f t="shared" si="33"/>
        <v>12</v>
      </c>
      <c r="J1006" s="8">
        <f t="shared" si="32"/>
        <v>2750</v>
      </c>
      <c r="M1006" s="9"/>
      <c r="N1006" s="9"/>
      <c r="O1006" s="9"/>
      <c r="P1006" s="9"/>
      <c r="Q1006" s="9"/>
    </row>
    <row r="1007" spans="1:17" ht="15.75" x14ac:dyDescent="0.25">
      <c r="A1007" s="6" t="s">
        <v>453</v>
      </c>
      <c r="B1007" s="6" t="s">
        <v>282</v>
      </c>
      <c r="C1007" s="6" t="s">
        <v>283</v>
      </c>
      <c r="D1007" s="7">
        <v>44165</v>
      </c>
      <c r="E1007" s="7">
        <v>44560</v>
      </c>
      <c r="F1007" s="8">
        <v>1375</v>
      </c>
      <c r="G1007" s="7">
        <v>44135</v>
      </c>
      <c r="H1007" s="7">
        <v>44164</v>
      </c>
      <c r="I1007" s="6">
        <f t="shared" si="33"/>
        <v>2</v>
      </c>
      <c r="J1007" s="8">
        <f t="shared" si="32"/>
        <v>687.5</v>
      </c>
      <c r="M1007" s="9"/>
      <c r="N1007" s="9"/>
      <c r="O1007" s="9"/>
      <c r="P1007" s="9"/>
      <c r="Q1007" s="9"/>
    </row>
    <row r="1008" spans="1:17" ht="15.75" x14ac:dyDescent="0.25">
      <c r="A1008" s="6" t="s">
        <v>453</v>
      </c>
      <c r="B1008" s="6" t="s">
        <v>282</v>
      </c>
      <c r="C1008" s="6" t="s">
        <v>283</v>
      </c>
      <c r="D1008" s="7">
        <v>44180</v>
      </c>
      <c r="E1008" s="7">
        <v>44560</v>
      </c>
      <c r="F1008" s="8">
        <v>1375</v>
      </c>
      <c r="G1008" s="7">
        <v>44165</v>
      </c>
      <c r="H1008" s="7">
        <v>44195</v>
      </c>
      <c r="I1008" s="6">
        <f t="shared" si="33"/>
        <v>2</v>
      </c>
      <c r="J1008" s="8">
        <f t="shared" si="32"/>
        <v>687.5</v>
      </c>
      <c r="M1008" s="9"/>
      <c r="N1008" s="9"/>
      <c r="O1008" s="9"/>
      <c r="P1008" s="9"/>
      <c r="Q1008" s="9"/>
    </row>
    <row r="1009" spans="1:17" ht="15.75" x14ac:dyDescent="0.25">
      <c r="A1009" s="6" t="s">
        <v>453</v>
      </c>
      <c r="B1009" s="6" t="s">
        <v>282</v>
      </c>
      <c r="C1009" s="6" t="s">
        <v>283</v>
      </c>
      <c r="D1009" s="7">
        <v>44211</v>
      </c>
      <c r="E1009" s="7">
        <v>44273</v>
      </c>
      <c r="F1009" s="8">
        <v>1375</v>
      </c>
      <c r="G1009" s="7">
        <v>44196</v>
      </c>
      <c r="H1009" s="7">
        <v>44226</v>
      </c>
      <c r="I1009" s="6">
        <f t="shared" si="33"/>
        <v>2</v>
      </c>
      <c r="J1009" s="8">
        <f t="shared" si="32"/>
        <v>687.5</v>
      </c>
      <c r="M1009" s="9"/>
      <c r="N1009" s="9"/>
      <c r="O1009" s="9"/>
      <c r="P1009" s="9"/>
      <c r="Q1009" s="9"/>
    </row>
    <row r="1010" spans="1:17" ht="15.75" x14ac:dyDescent="0.25">
      <c r="A1010" s="6" t="s">
        <v>453</v>
      </c>
      <c r="B1010" s="6" t="s">
        <v>282</v>
      </c>
      <c r="C1010" s="6" t="s">
        <v>283</v>
      </c>
      <c r="D1010" s="7">
        <v>44242</v>
      </c>
      <c r="E1010" s="7">
        <v>44304</v>
      </c>
      <c r="F1010" s="8">
        <v>1375</v>
      </c>
      <c r="G1010" s="7">
        <v>44227</v>
      </c>
      <c r="H1010" s="7">
        <v>44254</v>
      </c>
      <c r="I1010" s="6">
        <f t="shared" si="33"/>
        <v>2</v>
      </c>
      <c r="J1010" s="8">
        <f t="shared" si="32"/>
        <v>687.5</v>
      </c>
      <c r="M1010" s="9"/>
      <c r="N1010" s="9"/>
      <c r="O1010" s="9"/>
      <c r="P1010" s="9"/>
      <c r="Q1010" s="9"/>
    </row>
    <row r="1011" spans="1:17" ht="15.75" x14ac:dyDescent="0.25">
      <c r="A1011" s="6" t="s">
        <v>453</v>
      </c>
      <c r="B1011" s="6" t="s">
        <v>282</v>
      </c>
      <c r="C1011" s="6" t="s">
        <v>283</v>
      </c>
      <c r="D1011" s="7">
        <v>44270</v>
      </c>
      <c r="E1011" s="7">
        <v>44337</v>
      </c>
      <c r="F1011" s="8">
        <v>1375</v>
      </c>
      <c r="G1011" s="7">
        <v>44255</v>
      </c>
      <c r="H1011" s="7">
        <v>44285</v>
      </c>
      <c r="I1011" s="6">
        <f t="shared" si="33"/>
        <v>2</v>
      </c>
      <c r="J1011" s="8">
        <f t="shared" si="32"/>
        <v>687.5</v>
      </c>
      <c r="M1011" s="9"/>
      <c r="N1011" s="9"/>
      <c r="O1011" s="9"/>
      <c r="P1011" s="9"/>
      <c r="Q1011" s="9"/>
    </row>
    <row r="1012" spans="1:17" ht="15.75" x14ac:dyDescent="0.25">
      <c r="A1012" s="6" t="s">
        <v>453</v>
      </c>
      <c r="B1012" s="6" t="s">
        <v>282</v>
      </c>
      <c r="C1012" s="6" t="s">
        <v>283</v>
      </c>
      <c r="D1012" s="7">
        <v>44301</v>
      </c>
      <c r="E1012" s="7">
        <v>44430</v>
      </c>
      <c r="F1012" s="8">
        <v>1375</v>
      </c>
      <c r="G1012" s="7">
        <v>44286</v>
      </c>
      <c r="H1012" s="7">
        <v>44315</v>
      </c>
      <c r="I1012" s="6">
        <f t="shared" si="33"/>
        <v>2</v>
      </c>
      <c r="J1012" s="8">
        <f t="shared" si="32"/>
        <v>687.5</v>
      </c>
      <c r="M1012" s="9"/>
      <c r="N1012" s="9"/>
      <c r="O1012" s="9"/>
      <c r="P1012" s="9"/>
      <c r="Q1012" s="9"/>
    </row>
    <row r="1013" spans="1:17" ht="15.75" x14ac:dyDescent="0.25">
      <c r="A1013" s="6" t="s">
        <v>453</v>
      </c>
      <c r="B1013" s="6" t="s">
        <v>282</v>
      </c>
      <c r="C1013" s="6" t="s">
        <v>283</v>
      </c>
      <c r="D1013" s="7">
        <v>44331</v>
      </c>
      <c r="E1013" s="7">
        <v>44430</v>
      </c>
      <c r="F1013" s="8">
        <v>1375</v>
      </c>
      <c r="G1013" s="7">
        <v>44316</v>
      </c>
      <c r="H1013" s="7">
        <v>44346</v>
      </c>
      <c r="I1013" s="6">
        <f t="shared" si="33"/>
        <v>2</v>
      </c>
      <c r="J1013" s="8">
        <f t="shared" si="32"/>
        <v>687.5</v>
      </c>
      <c r="M1013" s="9"/>
      <c r="N1013" s="9"/>
      <c r="O1013" s="9"/>
      <c r="P1013" s="9"/>
      <c r="Q1013" s="9"/>
    </row>
    <row r="1014" spans="1:17" ht="15.75" x14ac:dyDescent="0.25">
      <c r="A1014" s="6" t="s">
        <v>453</v>
      </c>
      <c r="B1014" s="6" t="s">
        <v>282</v>
      </c>
      <c r="C1014" s="6" t="s">
        <v>283</v>
      </c>
      <c r="D1014" s="7">
        <v>44362</v>
      </c>
      <c r="E1014" s="7">
        <v>44423</v>
      </c>
      <c r="F1014" s="8">
        <v>1375</v>
      </c>
      <c r="G1014" s="7">
        <v>44347</v>
      </c>
      <c r="H1014" s="7">
        <v>44376</v>
      </c>
      <c r="I1014" s="6">
        <f t="shared" si="33"/>
        <v>2</v>
      </c>
      <c r="J1014" s="8">
        <f t="shared" si="32"/>
        <v>687.5</v>
      </c>
      <c r="M1014" s="9"/>
      <c r="N1014" s="9"/>
      <c r="O1014" s="9"/>
      <c r="P1014" s="9"/>
      <c r="Q1014" s="9"/>
    </row>
    <row r="1015" spans="1:17" ht="15.75" x14ac:dyDescent="0.25">
      <c r="A1015" s="6" t="s">
        <v>453</v>
      </c>
      <c r="B1015" s="6" t="s">
        <v>282</v>
      </c>
      <c r="C1015" s="6" t="s">
        <v>283</v>
      </c>
      <c r="D1015" s="7">
        <v>44392</v>
      </c>
      <c r="E1015" s="7">
        <v>44455</v>
      </c>
      <c r="F1015" s="8">
        <v>1375</v>
      </c>
      <c r="G1015" s="7">
        <v>44377</v>
      </c>
      <c r="H1015" s="7">
        <v>44407</v>
      </c>
      <c r="I1015" s="6">
        <f t="shared" si="33"/>
        <v>2</v>
      </c>
      <c r="J1015" s="8">
        <f t="shared" si="32"/>
        <v>687.5</v>
      </c>
      <c r="M1015" s="9"/>
      <c r="N1015" s="9"/>
      <c r="O1015" s="9"/>
      <c r="P1015" s="9"/>
      <c r="Q1015" s="9"/>
    </row>
    <row r="1016" spans="1:17" ht="15.75" x14ac:dyDescent="0.25">
      <c r="A1016" s="6" t="s">
        <v>453</v>
      </c>
      <c r="B1016" s="6" t="s">
        <v>282</v>
      </c>
      <c r="C1016" s="6" t="s">
        <v>283</v>
      </c>
      <c r="D1016" s="7">
        <v>44423</v>
      </c>
      <c r="E1016" s="7">
        <v>44483</v>
      </c>
      <c r="F1016" s="8">
        <v>1375</v>
      </c>
      <c r="G1016" s="7">
        <v>44408</v>
      </c>
      <c r="H1016" s="7">
        <v>44438</v>
      </c>
      <c r="I1016" s="6">
        <f t="shared" si="33"/>
        <v>2</v>
      </c>
      <c r="J1016" s="8">
        <f t="shared" si="32"/>
        <v>687.5</v>
      </c>
      <c r="M1016" s="9"/>
      <c r="N1016" s="9"/>
      <c r="O1016" s="9"/>
      <c r="P1016" s="9"/>
      <c r="Q1016" s="9"/>
    </row>
    <row r="1017" spans="1:17" ht="15.75" x14ac:dyDescent="0.25">
      <c r="A1017" s="6" t="s">
        <v>453</v>
      </c>
      <c r="B1017" s="6" t="s">
        <v>282</v>
      </c>
      <c r="C1017" s="6" t="s">
        <v>283</v>
      </c>
      <c r="D1017" s="7">
        <v>44454</v>
      </c>
      <c r="E1017" s="7">
        <v>44514</v>
      </c>
      <c r="F1017" s="8">
        <v>1375</v>
      </c>
      <c r="G1017" s="7">
        <v>44439</v>
      </c>
      <c r="H1017" s="7">
        <v>44468</v>
      </c>
      <c r="I1017" s="6">
        <f t="shared" si="33"/>
        <v>2</v>
      </c>
      <c r="J1017" s="8">
        <f t="shared" si="32"/>
        <v>687.5</v>
      </c>
      <c r="M1017" s="9"/>
      <c r="N1017" s="9"/>
      <c r="O1017" s="9"/>
      <c r="P1017" s="9"/>
      <c r="Q1017" s="9"/>
    </row>
    <row r="1018" spans="1:17" ht="15.75" x14ac:dyDescent="0.25">
      <c r="A1018" s="6" t="s">
        <v>453</v>
      </c>
      <c r="B1018" s="6" t="s">
        <v>282</v>
      </c>
      <c r="C1018" s="6" t="s">
        <v>283</v>
      </c>
      <c r="D1018" s="7">
        <v>44484</v>
      </c>
      <c r="E1018" s="7">
        <v>44546</v>
      </c>
      <c r="F1018" s="8">
        <v>1375</v>
      </c>
      <c r="G1018" s="7">
        <v>44469</v>
      </c>
      <c r="H1018" s="7">
        <v>44499</v>
      </c>
      <c r="I1018" s="6">
        <f t="shared" si="33"/>
        <v>2</v>
      </c>
      <c r="J1018" s="8">
        <f t="shared" si="32"/>
        <v>687.5</v>
      </c>
      <c r="M1018" s="9"/>
      <c r="N1018" s="9"/>
      <c r="O1018" s="9"/>
      <c r="P1018" s="9"/>
      <c r="Q1018" s="9"/>
    </row>
    <row r="1019" spans="1:17" ht="15.75" x14ac:dyDescent="0.25">
      <c r="A1019" s="6" t="s">
        <v>453</v>
      </c>
      <c r="B1019" s="6" t="s">
        <v>282</v>
      </c>
      <c r="C1019" s="6" t="s">
        <v>283</v>
      </c>
      <c r="D1019" s="7">
        <v>44184</v>
      </c>
      <c r="E1019" s="7">
        <v>44560</v>
      </c>
      <c r="F1019" s="8">
        <v>33000</v>
      </c>
      <c r="G1019" s="7">
        <v>44165</v>
      </c>
      <c r="H1019" s="7">
        <v>44529</v>
      </c>
      <c r="I1019" s="6">
        <f t="shared" si="33"/>
        <v>13</v>
      </c>
      <c r="J1019" s="8">
        <f t="shared" si="32"/>
        <v>2538.4615384615386</v>
      </c>
      <c r="M1019" s="9"/>
      <c r="N1019" s="9"/>
      <c r="O1019" s="9"/>
      <c r="P1019" s="9"/>
      <c r="Q1019" s="9"/>
    </row>
    <row r="1020" spans="1:17" ht="15.75" x14ac:dyDescent="0.25">
      <c r="A1020" s="6" t="s">
        <v>453</v>
      </c>
      <c r="B1020" s="6" t="s">
        <v>282</v>
      </c>
      <c r="C1020" s="6" t="s">
        <v>283</v>
      </c>
      <c r="D1020" s="7">
        <v>44515</v>
      </c>
      <c r="E1020" s="7">
        <v>44577</v>
      </c>
      <c r="F1020" s="8">
        <v>1375</v>
      </c>
      <c r="G1020" s="7">
        <v>44500</v>
      </c>
      <c r="H1020" s="7">
        <v>44529</v>
      </c>
      <c r="I1020" s="6">
        <f t="shared" si="33"/>
        <v>2</v>
      </c>
      <c r="J1020" s="8">
        <f t="shared" si="32"/>
        <v>687.5</v>
      </c>
      <c r="M1020" s="9"/>
      <c r="N1020" s="9"/>
      <c r="O1020" s="9"/>
      <c r="P1020" s="9"/>
      <c r="Q1020" s="9"/>
    </row>
    <row r="1021" spans="1:17" ht="15.75" x14ac:dyDescent="0.25">
      <c r="A1021" s="6" t="s">
        <v>453</v>
      </c>
      <c r="B1021" s="6" t="s">
        <v>282</v>
      </c>
      <c r="C1021" s="6" t="s">
        <v>283</v>
      </c>
      <c r="D1021" s="7">
        <v>44545</v>
      </c>
      <c r="E1021" s="7">
        <v>44612</v>
      </c>
      <c r="F1021" s="8">
        <v>1375</v>
      </c>
      <c r="G1021" s="7">
        <v>44530</v>
      </c>
      <c r="H1021" s="7">
        <v>44560</v>
      </c>
      <c r="I1021" s="6">
        <f t="shared" si="33"/>
        <v>2</v>
      </c>
      <c r="J1021" s="8">
        <f t="shared" si="32"/>
        <v>687.5</v>
      </c>
      <c r="M1021" s="9"/>
      <c r="N1021" s="9"/>
      <c r="O1021" s="9"/>
      <c r="P1021" s="9"/>
      <c r="Q1021" s="9"/>
    </row>
    <row r="1022" spans="1:17" ht="15.75" x14ac:dyDescent="0.25">
      <c r="A1022" s="6" t="s">
        <v>453</v>
      </c>
      <c r="B1022" s="6" t="s">
        <v>282</v>
      </c>
      <c r="C1022" s="6" t="s">
        <v>283</v>
      </c>
      <c r="D1022" s="7">
        <v>44576</v>
      </c>
      <c r="E1022" s="7">
        <v>44638</v>
      </c>
      <c r="F1022" s="8">
        <v>1375</v>
      </c>
      <c r="G1022" s="7">
        <v>44561</v>
      </c>
      <c r="H1022" s="7">
        <v>44591</v>
      </c>
      <c r="I1022" s="6">
        <f t="shared" si="33"/>
        <v>2</v>
      </c>
      <c r="J1022" s="8">
        <f t="shared" si="32"/>
        <v>687.5</v>
      </c>
      <c r="M1022" s="9"/>
      <c r="N1022" s="9"/>
      <c r="O1022" s="9"/>
      <c r="P1022" s="9"/>
      <c r="Q1022" s="9"/>
    </row>
    <row r="1023" spans="1:17" ht="15.75" x14ac:dyDescent="0.25">
      <c r="A1023" s="6" t="s">
        <v>453</v>
      </c>
      <c r="B1023" s="6" t="s">
        <v>282</v>
      </c>
      <c r="C1023" s="6" t="s">
        <v>283</v>
      </c>
      <c r="D1023" s="7">
        <v>44607</v>
      </c>
      <c r="E1023" s="7">
        <v>44668</v>
      </c>
      <c r="F1023" s="8">
        <v>1375</v>
      </c>
      <c r="G1023" s="7">
        <v>44592</v>
      </c>
      <c r="H1023" s="7">
        <v>44619</v>
      </c>
      <c r="I1023" s="6">
        <f t="shared" si="33"/>
        <v>2</v>
      </c>
      <c r="J1023" s="8">
        <f t="shared" si="32"/>
        <v>687.5</v>
      </c>
      <c r="M1023" s="9"/>
      <c r="N1023" s="9"/>
      <c r="O1023" s="9"/>
      <c r="P1023" s="9"/>
      <c r="Q1023" s="9"/>
    </row>
    <row r="1024" spans="1:17" ht="15.75" x14ac:dyDescent="0.25">
      <c r="A1024" s="6" t="s">
        <v>453</v>
      </c>
      <c r="B1024" s="6" t="s">
        <v>282</v>
      </c>
      <c r="C1024" s="6" t="s">
        <v>283</v>
      </c>
      <c r="D1024" s="7">
        <v>44635</v>
      </c>
      <c r="E1024" s="7">
        <v>44696</v>
      </c>
      <c r="F1024" s="8">
        <v>1375</v>
      </c>
      <c r="G1024" s="7">
        <v>44620</v>
      </c>
      <c r="H1024" s="7">
        <v>44650</v>
      </c>
      <c r="I1024" s="6">
        <f t="shared" si="33"/>
        <v>2</v>
      </c>
      <c r="J1024" s="8">
        <f t="shared" si="32"/>
        <v>687.5</v>
      </c>
      <c r="M1024" s="9"/>
      <c r="N1024" s="9"/>
      <c r="O1024" s="9"/>
      <c r="P1024" s="9"/>
      <c r="Q1024" s="9"/>
    </row>
    <row r="1025" spans="1:17" ht="15.75" x14ac:dyDescent="0.25">
      <c r="A1025" s="6" t="s">
        <v>453</v>
      </c>
      <c r="B1025" s="6" t="s">
        <v>282</v>
      </c>
      <c r="C1025" s="6" t="s">
        <v>283</v>
      </c>
      <c r="D1025" s="7">
        <v>44666</v>
      </c>
      <c r="E1025" s="7">
        <v>44728</v>
      </c>
      <c r="F1025" s="8">
        <v>1375</v>
      </c>
      <c r="G1025" s="7">
        <v>44651</v>
      </c>
      <c r="H1025" s="7">
        <v>44680</v>
      </c>
      <c r="I1025" s="6">
        <f t="shared" si="33"/>
        <v>2</v>
      </c>
      <c r="J1025" s="8">
        <f t="shared" si="32"/>
        <v>687.5</v>
      </c>
      <c r="M1025" s="9"/>
      <c r="N1025" s="9"/>
      <c r="O1025" s="9"/>
      <c r="P1025" s="9"/>
      <c r="Q1025" s="9"/>
    </row>
    <row r="1026" spans="1:17" ht="15.75" x14ac:dyDescent="0.25">
      <c r="A1026" s="6" t="s">
        <v>453</v>
      </c>
      <c r="B1026" s="6" t="s">
        <v>282</v>
      </c>
      <c r="C1026" s="6" t="s">
        <v>283</v>
      </c>
      <c r="D1026" s="7">
        <v>44696</v>
      </c>
      <c r="E1026" s="7">
        <v>44756</v>
      </c>
      <c r="F1026" s="8">
        <v>1375</v>
      </c>
      <c r="G1026" s="7">
        <v>44681</v>
      </c>
      <c r="H1026" s="7">
        <v>44711</v>
      </c>
      <c r="I1026" s="6">
        <f t="shared" si="33"/>
        <v>2</v>
      </c>
      <c r="J1026" s="8">
        <f t="shared" si="32"/>
        <v>687.5</v>
      </c>
      <c r="M1026" s="9"/>
      <c r="N1026" s="9"/>
      <c r="O1026" s="9"/>
      <c r="P1026" s="9"/>
      <c r="Q1026" s="9"/>
    </row>
    <row r="1027" spans="1:17" ht="15.75" x14ac:dyDescent="0.25">
      <c r="A1027" s="6" t="s">
        <v>453</v>
      </c>
      <c r="B1027" s="6" t="s">
        <v>282</v>
      </c>
      <c r="C1027" s="6" t="s">
        <v>283</v>
      </c>
      <c r="D1027" s="7">
        <v>44727</v>
      </c>
      <c r="E1027" s="7">
        <v>44786</v>
      </c>
      <c r="F1027" s="8">
        <v>1375</v>
      </c>
      <c r="G1027" s="7">
        <v>44712</v>
      </c>
      <c r="H1027" s="7">
        <v>44741</v>
      </c>
      <c r="I1027" s="6">
        <f t="shared" si="33"/>
        <v>2</v>
      </c>
      <c r="J1027" s="8">
        <f t="shared" ref="J1027:J1090" si="34">F1027/I1027</f>
        <v>687.5</v>
      </c>
      <c r="M1027" s="9"/>
      <c r="N1027" s="9"/>
      <c r="O1027" s="9"/>
      <c r="P1027" s="9"/>
      <c r="Q1027" s="9"/>
    </row>
    <row r="1028" spans="1:17" ht="15.75" x14ac:dyDescent="0.25">
      <c r="A1028" s="6" t="s">
        <v>453</v>
      </c>
      <c r="B1028" s="6" t="s">
        <v>282</v>
      </c>
      <c r="C1028" s="6" t="s">
        <v>283</v>
      </c>
      <c r="D1028" s="7">
        <v>44757</v>
      </c>
      <c r="E1028" s="7">
        <v>44820</v>
      </c>
      <c r="F1028" s="8">
        <v>1375</v>
      </c>
      <c r="G1028" s="7">
        <v>44742</v>
      </c>
      <c r="H1028" s="7">
        <v>44772</v>
      </c>
      <c r="I1028" s="6">
        <f t="shared" si="33"/>
        <v>2</v>
      </c>
      <c r="J1028" s="8">
        <f t="shared" si="34"/>
        <v>687.5</v>
      </c>
      <c r="M1028" s="9"/>
      <c r="N1028" s="9"/>
      <c r="O1028" s="9"/>
      <c r="P1028" s="9"/>
      <c r="Q1028" s="9"/>
    </row>
    <row r="1029" spans="1:17" ht="15.75" x14ac:dyDescent="0.25">
      <c r="A1029" s="6" t="s">
        <v>453</v>
      </c>
      <c r="B1029" s="6" t="s">
        <v>282</v>
      </c>
      <c r="C1029" s="6" t="s">
        <v>283</v>
      </c>
      <c r="D1029" s="7">
        <v>44788</v>
      </c>
      <c r="E1029" s="7">
        <v>44820</v>
      </c>
      <c r="F1029" s="8">
        <v>1375</v>
      </c>
      <c r="G1029" s="7">
        <v>44773</v>
      </c>
      <c r="H1029" s="7">
        <v>44803</v>
      </c>
      <c r="I1029" s="6">
        <f t="shared" si="33"/>
        <v>2</v>
      </c>
      <c r="J1029" s="8">
        <f t="shared" si="34"/>
        <v>687.5</v>
      </c>
      <c r="M1029" s="9"/>
      <c r="N1029" s="9"/>
      <c r="O1029" s="9"/>
      <c r="P1029" s="9"/>
      <c r="Q1029" s="9"/>
    </row>
    <row r="1030" spans="1:17" ht="15.75" x14ac:dyDescent="0.25">
      <c r="A1030" s="6" t="s">
        <v>453</v>
      </c>
      <c r="B1030" s="6" t="s">
        <v>282</v>
      </c>
      <c r="C1030" s="6" t="s">
        <v>283</v>
      </c>
      <c r="D1030" s="7">
        <v>44819</v>
      </c>
      <c r="E1030" s="7">
        <v>44850</v>
      </c>
      <c r="F1030" s="8">
        <v>1375</v>
      </c>
      <c r="G1030" s="7">
        <v>44804</v>
      </c>
      <c r="H1030" s="7">
        <v>44833</v>
      </c>
      <c r="I1030" s="6">
        <f t="shared" si="33"/>
        <v>2</v>
      </c>
      <c r="J1030" s="8">
        <f t="shared" si="34"/>
        <v>687.5</v>
      </c>
      <c r="M1030" s="9"/>
      <c r="N1030" s="9"/>
      <c r="O1030" s="9"/>
      <c r="P1030" s="9"/>
      <c r="Q1030" s="9"/>
    </row>
    <row r="1031" spans="1:17" ht="15.75" x14ac:dyDescent="0.25">
      <c r="A1031" s="6" t="s">
        <v>453</v>
      </c>
      <c r="B1031" s="6" t="s">
        <v>282</v>
      </c>
      <c r="C1031" s="6" t="s">
        <v>283</v>
      </c>
      <c r="D1031" s="7">
        <v>44849</v>
      </c>
      <c r="E1031" s="7">
        <v>44906</v>
      </c>
      <c r="F1031" s="8">
        <v>1375</v>
      </c>
      <c r="G1031" s="7">
        <v>44834</v>
      </c>
      <c r="H1031" s="7">
        <v>44864</v>
      </c>
      <c r="I1031" s="6">
        <f t="shared" si="33"/>
        <v>2</v>
      </c>
      <c r="J1031" s="8">
        <f t="shared" si="34"/>
        <v>687.5</v>
      </c>
      <c r="M1031" s="9"/>
      <c r="N1031" s="9"/>
      <c r="O1031" s="9"/>
      <c r="P1031" s="9"/>
      <c r="Q1031" s="9"/>
    </row>
    <row r="1032" spans="1:17" ht="15.75" x14ac:dyDescent="0.25">
      <c r="A1032" s="6" t="s">
        <v>453</v>
      </c>
      <c r="B1032" s="6" t="s">
        <v>282</v>
      </c>
      <c r="C1032" s="6" t="s">
        <v>283</v>
      </c>
      <c r="D1032" s="7">
        <v>44865</v>
      </c>
      <c r="E1032" s="7">
        <v>44929</v>
      </c>
      <c r="F1032" s="8">
        <v>1375</v>
      </c>
      <c r="G1032" s="7">
        <v>44865</v>
      </c>
      <c r="H1032" s="7">
        <v>44894</v>
      </c>
      <c r="I1032" s="6">
        <f t="shared" si="33"/>
        <v>2</v>
      </c>
      <c r="J1032" s="8">
        <f t="shared" si="34"/>
        <v>687.5</v>
      </c>
      <c r="M1032" s="9"/>
      <c r="N1032" s="9"/>
      <c r="O1032" s="9"/>
      <c r="P1032" s="9"/>
      <c r="Q1032" s="9"/>
    </row>
    <row r="1033" spans="1:17" ht="15.75" x14ac:dyDescent="0.25">
      <c r="A1033" s="6" t="s">
        <v>453</v>
      </c>
      <c r="B1033" s="6" t="s">
        <v>282</v>
      </c>
      <c r="C1033" s="6" t="s">
        <v>283</v>
      </c>
      <c r="D1033" s="7">
        <v>44926</v>
      </c>
      <c r="E1033" s="7">
        <v>44994</v>
      </c>
      <c r="F1033" s="8">
        <v>33000</v>
      </c>
      <c r="G1033" s="7">
        <v>44895</v>
      </c>
      <c r="H1033" s="7">
        <v>45260</v>
      </c>
      <c r="I1033" s="6">
        <f t="shared" si="33"/>
        <v>13</v>
      </c>
      <c r="J1033" s="8">
        <f t="shared" si="34"/>
        <v>2538.4615384615386</v>
      </c>
      <c r="M1033" s="9"/>
      <c r="N1033" s="9"/>
      <c r="O1033" s="9"/>
      <c r="P1033" s="9"/>
      <c r="Q1033" s="9"/>
    </row>
    <row r="1034" spans="1:17" ht="15.75" x14ac:dyDescent="0.25">
      <c r="A1034" s="6" t="s">
        <v>453</v>
      </c>
      <c r="B1034" s="6" t="s">
        <v>282</v>
      </c>
      <c r="C1034" s="6" t="s">
        <v>283</v>
      </c>
      <c r="D1034" s="7">
        <v>44895</v>
      </c>
      <c r="E1034" s="7">
        <v>44959</v>
      </c>
      <c r="F1034" s="8">
        <v>1375</v>
      </c>
      <c r="G1034" s="7">
        <v>45261</v>
      </c>
      <c r="H1034" s="7">
        <v>45625</v>
      </c>
      <c r="I1034" s="6">
        <f t="shared" si="33"/>
        <v>12</v>
      </c>
      <c r="J1034" s="8">
        <f t="shared" si="34"/>
        <v>114.58333333333333</v>
      </c>
      <c r="M1034" s="9"/>
      <c r="N1034" s="9"/>
      <c r="O1034" s="9"/>
      <c r="P1034" s="9"/>
      <c r="Q1034" s="9"/>
    </row>
    <row r="1035" spans="1:17" ht="15.75" x14ac:dyDescent="0.25">
      <c r="A1035" s="6" t="s">
        <v>454</v>
      </c>
      <c r="B1035" s="6" t="s">
        <v>285</v>
      </c>
      <c r="C1035" s="6" t="s">
        <v>283</v>
      </c>
      <c r="D1035" s="7">
        <v>43951</v>
      </c>
      <c r="E1035" s="7">
        <v>44195</v>
      </c>
      <c r="F1035" s="8">
        <v>25800</v>
      </c>
      <c r="G1035" s="7">
        <v>43951</v>
      </c>
      <c r="H1035" s="7">
        <v>44315</v>
      </c>
      <c r="I1035" s="6">
        <f t="shared" si="33"/>
        <v>13</v>
      </c>
      <c r="J1035" s="8">
        <f t="shared" si="34"/>
        <v>1984.6153846153845</v>
      </c>
      <c r="M1035" s="9"/>
      <c r="N1035" s="9"/>
      <c r="O1035" s="9"/>
      <c r="P1035" s="9"/>
      <c r="Q1035" s="9"/>
    </row>
    <row r="1036" spans="1:17" ht="15.75" x14ac:dyDescent="0.25">
      <c r="A1036" s="6" t="s">
        <v>454</v>
      </c>
      <c r="B1036" s="6" t="s">
        <v>285</v>
      </c>
      <c r="C1036" s="6" t="s">
        <v>283</v>
      </c>
      <c r="D1036" s="7">
        <v>44195</v>
      </c>
      <c r="E1036" s="7">
        <v>44560</v>
      </c>
      <c r="F1036" s="8">
        <v>10000</v>
      </c>
      <c r="G1036" s="7">
        <v>44165</v>
      </c>
      <c r="H1036" s="7">
        <v>44529</v>
      </c>
      <c r="I1036" s="6">
        <f t="shared" si="33"/>
        <v>13</v>
      </c>
      <c r="J1036" s="8">
        <f t="shared" si="34"/>
        <v>769.23076923076928</v>
      </c>
      <c r="M1036" s="9"/>
      <c r="N1036" s="9"/>
      <c r="O1036" s="9"/>
      <c r="P1036" s="9"/>
      <c r="Q1036" s="9"/>
    </row>
    <row r="1037" spans="1:17" ht="15.75" x14ac:dyDescent="0.25">
      <c r="A1037" s="6" t="s">
        <v>454</v>
      </c>
      <c r="B1037" s="6" t="s">
        <v>285</v>
      </c>
      <c r="C1037" s="6" t="s">
        <v>283</v>
      </c>
      <c r="D1037" s="7">
        <v>44364</v>
      </c>
      <c r="E1037" s="7">
        <v>44591</v>
      </c>
      <c r="F1037" s="8">
        <v>25800</v>
      </c>
      <c r="G1037" s="7">
        <v>44316</v>
      </c>
      <c r="H1037" s="7">
        <v>44680</v>
      </c>
      <c r="I1037" s="6">
        <f t="shared" si="33"/>
        <v>13</v>
      </c>
      <c r="J1037" s="8">
        <f t="shared" si="34"/>
        <v>1984.6153846153845</v>
      </c>
      <c r="M1037" s="9"/>
      <c r="N1037" s="9"/>
      <c r="O1037" s="9"/>
      <c r="P1037" s="9"/>
      <c r="Q1037" s="9"/>
    </row>
    <row r="1038" spans="1:17" ht="15.75" x14ac:dyDescent="0.25">
      <c r="A1038" s="6" t="s">
        <v>455</v>
      </c>
      <c r="B1038" s="6" t="s">
        <v>285</v>
      </c>
      <c r="C1038" s="6" t="s">
        <v>283</v>
      </c>
      <c r="D1038" s="7">
        <v>44561</v>
      </c>
      <c r="E1038" s="7">
        <v>44623</v>
      </c>
      <c r="F1038" s="8">
        <v>60000</v>
      </c>
      <c r="G1038" s="7">
        <v>44592</v>
      </c>
      <c r="H1038" s="7">
        <v>44680</v>
      </c>
      <c r="I1038" s="6">
        <f t="shared" si="33"/>
        <v>4</v>
      </c>
      <c r="J1038" s="8">
        <f t="shared" si="34"/>
        <v>15000</v>
      </c>
      <c r="M1038" s="9"/>
      <c r="N1038" s="9"/>
      <c r="O1038" s="9"/>
      <c r="P1038" s="9"/>
      <c r="Q1038" s="9"/>
    </row>
    <row r="1039" spans="1:17" ht="15.75" x14ac:dyDescent="0.25">
      <c r="A1039" s="6" t="s">
        <v>455</v>
      </c>
      <c r="B1039" s="6" t="s">
        <v>285</v>
      </c>
      <c r="C1039" s="6" t="s">
        <v>283</v>
      </c>
      <c r="D1039" s="7">
        <v>44842</v>
      </c>
      <c r="E1039" s="7">
        <v>44903</v>
      </c>
      <c r="F1039" s="8">
        <v>174000</v>
      </c>
      <c r="G1039" s="7">
        <v>44834</v>
      </c>
      <c r="H1039" s="7">
        <v>45199</v>
      </c>
      <c r="I1039" s="6">
        <f t="shared" si="33"/>
        <v>13</v>
      </c>
      <c r="J1039" s="8">
        <f t="shared" si="34"/>
        <v>13384.615384615385</v>
      </c>
      <c r="M1039" s="9"/>
      <c r="N1039" s="9"/>
      <c r="O1039" s="9"/>
      <c r="P1039" s="9"/>
      <c r="Q1039" s="9"/>
    </row>
    <row r="1040" spans="1:17" ht="15.75" x14ac:dyDescent="0.25">
      <c r="A1040" s="6" t="s">
        <v>455</v>
      </c>
      <c r="B1040" s="6" t="s">
        <v>285</v>
      </c>
      <c r="C1040" s="6" t="s">
        <v>283</v>
      </c>
      <c r="D1040" s="7">
        <v>45214</v>
      </c>
      <c r="E1040" s="7">
        <v>45277</v>
      </c>
      <c r="F1040" s="8">
        <v>30000</v>
      </c>
      <c r="G1040" s="7">
        <v>45200</v>
      </c>
      <c r="H1040" s="7">
        <v>45564</v>
      </c>
      <c r="I1040" s="6">
        <f t="shared" si="33"/>
        <v>12</v>
      </c>
      <c r="J1040" s="8">
        <f t="shared" si="34"/>
        <v>2500</v>
      </c>
      <c r="M1040" s="9"/>
      <c r="N1040" s="9"/>
      <c r="O1040" s="9"/>
      <c r="P1040" s="9"/>
      <c r="Q1040" s="9"/>
    </row>
    <row r="1041" spans="1:17" ht="15.75" x14ac:dyDescent="0.25">
      <c r="A1041" s="6" t="s">
        <v>455</v>
      </c>
      <c r="B1041" s="6" t="s">
        <v>292</v>
      </c>
      <c r="C1041" s="6" t="s">
        <v>283</v>
      </c>
      <c r="D1041" s="7">
        <v>43831</v>
      </c>
      <c r="E1041" s="7">
        <v>44195</v>
      </c>
      <c r="F1041" s="8">
        <v>10000</v>
      </c>
      <c r="G1041" s="7">
        <v>43831</v>
      </c>
      <c r="H1041" s="7">
        <v>43861</v>
      </c>
      <c r="I1041" s="6">
        <f t="shared" si="33"/>
        <v>1</v>
      </c>
      <c r="J1041" s="8">
        <f t="shared" si="34"/>
        <v>10000</v>
      </c>
      <c r="M1041" s="9"/>
      <c r="N1041" s="9"/>
      <c r="O1041" s="9"/>
      <c r="P1041" s="9"/>
      <c r="Q1041" s="9"/>
    </row>
    <row r="1042" spans="1:17" ht="15.75" x14ac:dyDescent="0.25">
      <c r="A1042" s="6" t="s">
        <v>455</v>
      </c>
      <c r="B1042" s="6" t="s">
        <v>292</v>
      </c>
      <c r="C1042" s="6" t="s">
        <v>283</v>
      </c>
      <c r="D1042" s="7">
        <v>43862</v>
      </c>
      <c r="E1042" s="7">
        <v>44195</v>
      </c>
      <c r="F1042" s="8">
        <v>10000</v>
      </c>
      <c r="G1042" s="7">
        <v>43862</v>
      </c>
      <c r="H1042" s="7">
        <v>43889</v>
      </c>
      <c r="I1042" s="6">
        <f t="shared" si="33"/>
        <v>1</v>
      </c>
      <c r="J1042" s="8">
        <f t="shared" si="34"/>
        <v>10000</v>
      </c>
      <c r="M1042" s="9"/>
      <c r="N1042" s="9"/>
      <c r="O1042" s="9"/>
      <c r="P1042" s="9"/>
      <c r="Q1042" s="9"/>
    </row>
    <row r="1043" spans="1:17" ht="15.75" x14ac:dyDescent="0.25">
      <c r="A1043" s="6" t="s">
        <v>455</v>
      </c>
      <c r="B1043" s="6" t="s">
        <v>292</v>
      </c>
      <c r="C1043" s="6" t="s">
        <v>283</v>
      </c>
      <c r="D1043" s="7">
        <v>43890</v>
      </c>
      <c r="E1043" s="7">
        <v>44195</v>
      </c>
      <c r="F1043" s="8">
        <v>10000</v>
      </c>
      <c r="G1043" s="7">
        <v>43890</v>
      </c>
      <c r="H1043" s="7">
        <v>43920</v>
      </c>
      <c r="I1043" s="6">
        <f t="shared" si="33"/>
        <v>2</v>
      </c>
      <c r="J1043" s="8">
        <f t="shared" si="34"/>
        <v>5000</v>
      </c>
      <c r="M1043" s="9"/>
      <c r="N1043" s="9"/>
      <c r="O1043" s="9"/>
      <c r="P1043" s="9"/>
      <c r="Q1043" s="9"/>
    </row>
    <row r="1044" spans="1:17" ht="15.75" x14ac:dyDescent="0.25">
      <c r="A1044" s="6" t="s">
        <v>455</v>
      </c>
      <c r="B1044" s="6" t="s">
        <v>292</v>
      </c>
      <c r="C1044" s="6" t="s">
        <v>283</v>
      </c>
      <c r="D1044" s="7">
        <v>43921</v>
      </c>
      <c r="E1044" s="7">
        <v>44195</v>
      </c>
      <c r="F1044" s="8">
        <v>10000</v>
      </c>
      <c r="G1044" s="7">
        <v>43921</v>
      </c>
      <c r="H1044" s="7">
        <v>43950</v>
      </c>
      <c r="I1044" s="6">
        <f t="shared" si="33"/>
        <v>2</v>
      </c>
      <c r="J1044" s="8">
        <f t="shared" si="34"/>
        <v>5000</v>
      </c>
      <c r="M1044" s="9"/>
      <c r="N1044" s="9"/>
      <c r="O1044" s="9"/>
      <c r="P1044" s="9"/>
      <c r="Q1044" s="9"/>
    </row>
    <row r="1045" spans="1:17" ht="15.75" x14ac:dyDescent="0.25">
      <c r="A1045" s="6" t="s">
        <v>455</v>
      </c>
      <c r="B1045" s="6" t="s">
        <v>292</v>
      </c>
      <c r="C1045" s="6" t="s">
        <v>283</v>
      </c>
      <c r="D1045" s="7">
        <v>43951</v>
      </c>
      <c r="E1045" s="7">
        <v>44195</v>
      </c>
      <c r="F1045" s="8">
        <v>10000</v>
      </c>
      <c r="G1045" s="7">
        <v>43951</v>
      </c>
      <c r="H1045" s="7">
        <v>43981</v>
      </c>
      <c r="I1045" s="6">
        <f t="shared" si="33"/>
        <v>2</v>
      </c>
      <c r="J1045" s="8">
        <f t="shared" si="34"/>
        <v>5000</v>
      </c>
      <c r="M1045" s="9"/>
      <c r="N1045" s="9"/>
      <c r="O1045" s="9"/>
      <c r="P1045" s="9"/>
      <c r="Q1045" s="9"/>
    </row>
    <row r="1046" spans="1:17" ht="15.75" x14ac:dyDescent="0.25">
      <c r="A1046" s="6" t="s">
        <v>455</v>
      </c>
      <c r="B1046" s="6" t="s">
        <v>292</v>
      </c>
      <c r="C1046" s="6" t="s">
        <v>283</v>
      </c>
      <c r="D1046" s="7">
        <v>43982</v>
      </c>
      <c r="E1046" s="7">
        <v>44195</v>
      </c>
      <c r="F1046" s="8">
        <v>10000</v>
      </c>
      <c r="G1046" s="7">
        <v>43982</v>
      </c>
      <c r="H1046" s="7">
        <v>44011</v>
      </c>
      <c r="I1046" s="6">
        <f t="shared" si="33"/>
        <v>2</v>
      </c>
      <c r="J1046" s="8">
        <f t="shared" si="34"/>
        <v>5000</v>
      </c>
      <c r="M1046" s="9"/>
      <c r="N1046" s="9"/>
      <c r="O1046" s="9"/>
      <c r="P1046" s="9"/>
      <c r="Q1046" s="9"/>
    </row>
    <row r="1047" spans="1:17" ht="15.75" x14ac:dyDescent="0.25">
      <c r="A1047" s="6" t="s">
        <v>455</v>
      </c>
      <c r="B1047" s="6" t="s">
        <v>292</v>
      </c>
      <c r="C1047" s="6" t="s">
        <v>283</v>
      </c>
      <c r="D1047" s="7">
        <v>43982</v>
      </c>
      <c r="E1047" s="7">
        <v>44195</v>
      </c>
      <c r="F1047" s="8">
        <v>60000</v>
      </c>
      <c r="G1047" s="7">
        <v>43982</v>
      </c>
      <c r="H1047" s="7">
        <v>44315</v>
      </c>
      <c r="I1047" s="6">
        <f t="shared" si="33"/>
        <v>12</v>
      </c>
      <c r="J1047" s="8">
        <f t="shared" si="34"/>
        <v>5000</v>
      </c>
      <c r="M1047" s="9"/>
      <c r="N1047" s="9"/>
      <c r="O1047" s="9"/>
      <c r="P1047" s="9"/>
      <c r="Q1047" s="9"/>
    </row>
    <row r="1048" spans="1:17" ht="15.75" x14ac:dyDescent="0.25">
      <c r="A1048" s="6" t="s">
        <v>455</v>
      </c>
      <c r="B1048" s="6" t="s">
        <v>292</v>
      </c>
      <c r="C1048" s="6" t="s">
        <v>283</v>
      </c>
      <c r="D1048" s="7">
        <v>44065</v>
      </c>
      <c r="E1048" s="7">
        <v>44126</v>
      </c>
      <c r="F1048" s="8">
        <v>60000</v>
      </c>
      <c r="G1048" s="7">
        <v>43982</v>
      </c>
      <c r="H1048" s="7">
        <v>44315</v>
      </c>
      <c r="I1048" s="6">
        <f t="shared" si="33"/>
        <v>12</v>
      </c>
      <c r="J1048" s="8">
        <f t="shared" si="34"/>
        <v>5000</v>
      </c>
      <c r="M1048" s="9"/>
      <c r="N1048" s="9"/>
      <c r="O1048" s="9"/>
      <c r="P1048" s="9"/>
      <c r="Q1048" s="9"/>
    </row>
    <row r="1049" spans="1:17" ht="15.75" x14ac:dyDescent="0.25">
      <c r="A1049" s="6" t="s">
        <v>455</v>
      </c>
      <c r="B1049" s="6" t="s">
        <v>292</v>
      </c>
      <c r="C1049" s="6" t="s">
        <v>283</v>
      </c>
      <c r="D1049" s="7">
        <v>44143</v>
      </c>
      <c r="E1049" s="7">
        <v>44199</v>
      </c>
      <c r="F1049" s="8">
        <v>60000</v>
      </c>
      <c r="G1049" s="7">
        <v>43982</v>
      </c>
      <c r="H1049" s="7">
        <v>44315</v>
      </c>
      <c r="I1049" s="6">
        <f t="shared" si="33"/>
        <v>12</v>
      </c>
      <c r="J1049" s="8">
        <f t="shared" si="34"/>
        <v>5000</v>
      </c>
      <c r="M1049" s="9"/>
      <c r="N1049" s="9"/>
      <c r="O1049" s="9"/>
      <c r="P1049" s="9"/>
      <c r="Q1049" s="9"/>
    </row>
    <row r="1050" spans="1:17" ht="15.75" x14ac:dyDescent="0.25">
      <c r="A1050" s="6" t="s">
        <v>455</v>
      </c>
      <c r="B1050" s="6" t="s">
        <v>292</v>
      </c>
      <c r="C1050" s="6" t="s">
        <v>283</v>
      </c>
      <c r="D1050" s="7">
        <v>44210</v>
      </c>
      <c r="E1050" s="7">
        <v>44273</v>
      </c>
      <c r="F1050" s="8">
        <v>60000</v>
      </c>
      <c r="G1050" s="7">
        <v>43982</v>
      </c>
      <c r="H1050" s="7">
        <v>44315</v>
      </c>
      <c r="I1050" s="6">
        <f t="shared" ref="I1050:I1068" si="35">IF((YEAR(H1050)-YEAR(G1050))=1, ((MONTH(H1050)-MONTH(G1050))+1)+12, (IF((YEAR(H1050)-YEAR(G1050))=2, ((MONTH(H1050)-MONTH(G1050))+1)+24, (IF((YEAR(H1050)-YEAR(G1050))=3, ((MONTH(H1050)-MONTH(G1050))+1)+36, (MONTH(H1050)-MONTH(G1050))+1)))))</f>
        <v>12</v>
      </c>
      <c r="J1050" s="8">
        <f t="shared" si="34"/>
        <v>5000</v>
      </c>
      <c r="M1050" s="9"/>
      <c r="N1050" s="9"/>
      <c r="O1050" s="9"/>
      <c r="P1050" s="9"/>
      <c r="Q1050" s="9"/>
    </row>
    <row r="1051" spans="1:17" ht="15.75" x14ac:dyDescent="0.25">
      <c r="A1051" s="6" t="s">
        <v>455</v>
      </c>
      <c r="B1051" s="6" t="s">
        <v>292</v>
      </c>
      <c r="C1051" s="6" t="s">
        <v>283</v>
      </c>
      <c r="D1051" s="7">
        <v>44284</v>
      </c>
      <c r="E1051" s="7">
        <v>44350</v>
      </c>
      <c r="F1051" s="8">
        <v>60000</v>
      </c>
      <c r="G1051" s="7">
        <v>44316</v>
      </c>
      <c r="H1051" s="7">
        <v>44407</v>
      </c>
      <c r="I1051" s="6">
        <f t="shared" si="35"/>
        <v>4</v>
      </c>
      <c r="J1051" s="8">
        <f t="shared" si="34"/>
        <v>15000</v>
      </c>
      <c r="M1051" s="9"/>
      <c r="N1051" s="9"/>
      <c r="O1051" s="9"/>
      <c r="P1051" s="9"/>
      <c r="Q1051" s="9"/>
    </row>
    <row r="1052" spans="1:17" ht="15.75" x14ac:dyDescent="0.25">
      <c r="A1052" s="6" t="s">
        <v>455</v>
      </c>
      <c r="B1052" s="6" t="s">
        <v>292</v>
      </c>
      <c r="C1052" s="6" t="s">
        <v>283</v>
      </c>
      <c r="D1052" s="7">
        <v>44377</v>
      </c>
      <c r="E1052" s="7">
        <v>44442</v>
      </c>
      <c r="F1052" s="8">
        <v>60000</v>
      </c>
      <c r="G1052" s="7">
        <v>44408</v>
      </c>
      <c r="H1052" s="7">
        <v>44499</v>
      </c>
      <c r="I1052" s="6">
        <f t="shared" si="35"/>
        <v>4</v>
      </c>
      <c r="J1052" s="8">
        <f t="shared" si="34"/>
        <v>15000</v>
      </c>
      <c r="M1052" s="9"/>
      <c r="N1052" s="9"/>
      <c r="O1052" s="9"/>
      <c r="P1052" s="9"/>
      <c r="Q1052" s="9"/>
    </row>
    <row r="1053" spans="1:17" ht="15.75" x14ac:dyDescent="0.25">
      <c r="A1053" s="6" t="s">
        <v>455</v>
      </c>
      <c r="B1053" s="6" t="s">
        <v>292</v>
      </c>
      <c r="C1053" s="6" t="s">
        <v>283</v>
      </c>
      <c r="D1053" s="7">
        <v>44361</v>
      </c>
      <c r="E1053" s="7">
        <v>44427</v>
      </c>
      <c r="F1053" s="8">
        <v>40000</v>
      </c>
      <c r="G1053" s="7">
        <v>44347</v>
      </c>
      <c r="H1053" s="7">
        <v>44560</v>
      </c>
      <c r="I1053" s="6">
        <f t="shared" si="35"/>
        <v>8</v>
      </c>
      <c r="J1053" s="8">
        <f t="shared" si="34"/>
        <v>5000</v>
      </c>
      <c r="M1053" s="9"/>
      <c r="N1053" s="9"/>
      <c r="O1053" s="9"/>
      <c r="P1053" s="9"/>
      <c r="Q1053" s="9"/>
    </row>
    <row r="1054" spans="1:17" ht="15.75" x14ac:dyDescent="0.25">
      <c r="A1054" s="6" t="s">
        <v>455</v>
      </c>
      <c r="B1054" s="6" t="s">
        <v>292</v>
      </c>
      <c r="C1054" s="6" t="s">
        <v>283</v>
      </c>
      <c r="D1054" s="7">
        <v>44469</v>
      </c>
      <c r="E1054" s="7">
        <v>44563</v>
      </c>
      <c r="F1054" s="8">
        <v>60000</v>
      </c>
      <c r="G1054" s="7">
        <v>44500</v>
      </c>
      <c r="H1054" s="7">
        <v>44591</v>
      </c>
      <c r="I1054" s="6">
        <f t="shared" si="35"/>
        <v>4</v>
      </c>
      <c r="J1054" s="8">
        <f t="shared" si="34"/>
        <v>15000</v>
      </c>
      <c r="M1054" s="9"/>
      <c r="N1054" s="9"/>
      <c r="O1054" s="9"/>
      <c r="P1054" s="9"/>
      <c r="Q1054" s="9"/>
    </row>
    <row r="1055" spans="1:17" ht="15.75" x14ac:dyDescent="0.25">
      <c r="A1055" s="6" t="s">
        <v>455</v>
      </c>
      <c r="B1055" s="6" t="s">
        <v>292</v>
      </c>
      <c r="C1055" s="6" t="s">
        <v>283</v>
      </c>
      <c r="D1055" s="7">
        <v>44665</v>
      </c>
      <c r="E1055" s="7">
        <v>44728</v>
      </c>
      <c r="F1055" s="8">
        <v>250800</v>
      </c>
      <c r="G1055" s="7">
        <v>44651</v>
      </c>
      <c r="H1055" s="7">
        <v>45016</v>
      </c>
      <c r="I1055" s="6">
        <f t="shared" si="35"/>
        <v>13</v>
      </c>
      <c r="J1055" s="8">
        <f t="shared" si="34"/>
        <v>19292.307692307691</v>
      </c>
      <c r="M1055" s="9"/>
      <c r="N1055" s="9"/>
      <c r="O1055" s="9"/>
      <c r="P1055" s="9"/>
      <c r="Q1055" s="9"/>
    </row>
    <row r="1056" spans="1:17" ht="15.75" x14ac:dyDescent="0.25">
      <c r="A1056" s="6" t="s">
        <v>455</v>
      </c>
      <c r="B1056" s="6" t="s">
        <v>292</v>
      </c>
      <c r="C1056" s="6" t="s">
        <v>283</v>
      </c>
      <c r="D1056" s="7">
        <v>45031</v>
      </c>
      <c r="E1056" s="7">
        <v>45120</v>
      </c>
      <c r="F1056" s="8">
        <v>9500</v>
      </c>
      <c r="G1056" s="7">
        <v>45017</v>
      </c>
      <c r="H1056" s="7">
        <v>45381</v>
      </c>
      <c r="I1056" s="6">
        <f t="shared" si="35"/>
        <v>12</v>
      </c>
      <c r="J1056" s="8">
        <f t="shared" si="34"/>
        <v>791.66666666666663</v>
      </c>
      <c r="M1056" s="9"/>
      <c r="N1056" s="9"/>
      <c r="O1056" s="9"/>
      <c r="P1056" s="9"/>
      <c r="Q1056" s="9"/>
    </row>
    <row r="1057" spans="1:17" ht="15.75" x14ac:dyDescent="0.25">
      <c r="A1057" s="6" t="s">
        <v>455</v>
      </c>
      <c r="B1057" s="6" t="s">
        <v>292</v>
      </c>
      <c r="C1057" s="6" t="s">
        <v>283</v>
      </c>
      <c r="D1057" s="7">
        <v>45200</v>
      </c>
      <c r="E1057" s="7">
        <v>45263</v>
      </c>
      <c r="F1057" s="8">
        <v>294000</v>
      </c>
      <c r="G1057" s="7">
        <v>45382</v>
      </c>
      <c r="H1057" s="7">
        <v>45564</v>
      </c>
      <c r="I1057" s="6">
        <f t="shared" si="35"/>
        <v>7</v>
      </c>
      <c r="J1057" s="8">
        <f t="shared" si="34"/>
        <v>42000</v>
      </c>
      <c r="M1057" s="9"/>
      <c r="N1057" s="9"/>
      <c r="O1057" s="9"/>
      <c r="P1057" s="9"/>
      <c r="Q1057" s="9"/>
    </row>
    <row r="1058" spans="1:17" ht="15.75" x14ac:dyDescent="0.25">
      <c r="A1058" s="6" t="s">
        <v>456</v>
      </c>
      <c r="B1058" s="6" t="s">
        <v>288</v>
      </c>
      <c r="C1058" s="6" t="s">
        <v>283</v>
      </c>
      <c r="D1058" s="7">
        <v>44858</v>
      </c>
      <c r="E1058" s="7">
        <v>44889</v>
      </c>
      <c r="F1058" s="8">
        <v>5417</v>
      </c>
      <c r="G1058" s="7">
        <v>44834</v>
      </c>
      <c r="H1058" s="7">
        <v>45046</v>
      </c>
      <c r="I1058" s="6">
        <f t="shared" si="35"/>
        <v>8</v>
      </c>
      <c r="J1058" s="8">
        <f t="shared" si="34"/>
        <v>677.125</v>
      </c>
      <c r="M1058" s="9"/>
      <c r="N1058" s="9"/>
      <c r="O1058" s="9"/>
      <c r="P1058" s="9"/>
      <c r="Q1058" s="9"/>
    </row>
    <row r="1059" spans="1:17" ht="15.75" x14ac:dyDescent="0.25">
      <c r="A1059" s="6" t="s">
        <v>456</v>
      </c>
      <c r="B1059" s="6" t="s">
        <v>292</v>
      </c>
      <c r="C1059" s="6" t="s">
        <v>283</v>
      </c>
      <c r="D1059" s="7">
        <v>44226</v>
      </c>
      <c r="E1059" s="7">
        <v>44231</v>
      </c>
      <c r="F1059" s="8">
        <v>3750</v>
      </c>
      <c r="G1059" s="7">
        <v>44196</v>
      </c>
      <c r="H1059" s="7">
        <v>44226</v>
      </c>
      <c r="I1059" s="6">
        <f t="shared" si="35"/>
        <v>2</v>
      </c>
      <c r="J1059" s="8">
        <f t="shared" si="34"/>
        <v>1875</v>
      </c>
      <c r="M1059" s="9"/>
      <c r="N1059" s="9"/>
      <c r="O1059" s="9"/>
      <c r="P1059" s="9"/>
      <c r="Q1059" s="9"/>
    </row>
    <row r="1060" spans="1:17" ht="15.75" x14ac:dyDescent="0.25">
      <c r="A1060" s="6" t="s">
        <v>456</v>
      </c>
      <c r="B1060" s="6" t="s">
        <v>292</v>
      </c>
      <c r="C1060" s="6" t="s">
        <v>283</v>
      </c>
      <c r="D1060" s="7">
        <v>44011</v>
      </c>
      <c r="E1060" s="7">
        <v>44195</v>
      </c>
      <c r="F1060" s="8">
        <v>120000</v>
      </c>
      <c r="G1060" s="7">
        <v>43951</v>
      </c>
      <c r="H1060" s="7">
        <v>44315</v>
      </c>
      <c r="I1060" s="6">
        <f t="shared" si="35"/>
        <v>13</v>
      </c>
      <c r="J1060" s="8">
        <f t="shared" si="34"/>
        <v>9230.7692307692305</v>
      </c>
      <c r="M1060" s="9"/>
      <c r="N1060" s="9"/>
      <c r="O1060" s="9"/>
      <c r="P1060" s="9"/>
      <c r="Q1060" s="9"/>
    </row>
    <row r="1061" spans="1:17" ht="15.75" x14ac:dyDescent="0.25">
      <c r="A1061" s="6" t="s">
        <v>456</v>
      </c>
      <c r="B1061" s="6" t="s">
        <v>292</v>
      </c>
      <c r="C1061" s="6" t="s">
        <v>283</v>
      </c>
      <c r="D1061" s="7">
        <v>44382</v>
      </c>
      <c r="E1061" s="7">
        <v>44403</v>
      </c>
      <c r="F1061" s="8">
        <v>120000</v>
      </c>
      <c r="G1061" s="7">
        <v>44316</v>
      </c>
      <c r="H1061" s="7">
        <v>44680</v>
      </c>
      <c r="I1061" s="6">
        <f t="shared" si="35"/>
        <v>13</v>
      </c>
      <c r="J1061" s="8">
        <f t="shared" si="34"/>
        <v>9230.7692307692305</v>
      </c>
      <c r="M1061" s="9"/>
      <c r="N1061" s="9"/>
      <c r="O1061" s="9"/>
      <c r="P1061" s="9"/>
      <c r="Q1061" s="9"/>
    </row>
    <row r="1062" spans="1:17" ht="15.75" x14ac:dyDescent="0.25">
      <c r="A1062" s="6" t="s">
        <v>456</v>
      </c>
      <c r="B1062" s="6" t="s">
        <v>292</v>
      </c>
      <c r="C1062" s="6" t="s">
        <v>283</v>
      </c>
      <c r="D1062" s="7">
        <v>44697</v>
      </c>
      <c r="E1062" s="7">
        <v>44717</v>
      </c>
      <c r="F1062" s="8">
        <v>120000</v>
      </c>
      <c r="G1062" s="7">
        <v>44681</v>
      </c>
      <c r="H1062" s="7">
        <v>45046</v>
      </c>
      <c r="I1062" s="6">
        <f t="shared" si="35"/>
        <v>13</v>
      </c>
      <c r="J1062" s="8">
        <f t="shared" si="34"/>
        <v>9230.7692307692305</v>
      </c>
      <c r="M1062" s="9"/>
      <c r="N1062" s="9"/>
      <c r="O1062" s="9"/>
      <c r="P1062" s="9"/>
      <c r="Q1062" s="9"/>
    </row>
    <row r="1063" spans="1:17" ht="15.75" x14ac:dyDescent="0.25">
      <c r="A1063" s="6" t="s">
        <v>456</v>
      </c>
      <c r="B1063" s="6" t="s">
        <v>292</v>
      </c>
      <c r="C1063" s="6" t="s">
        <v>283</v>
      </c>
      <c r="D1063" s="7">
        <v>45060</v>
      </c>
      <c r="E1063" s="7">
        <v>45135</v>
      </c>
      <c r="F1063" s="8">
        <v>136000</v>
      </c>
      <c r="G1063" s="7">
        <v>45061</v>
      </c>
      <c r="H1063" s="7">
        <v>45411</v>
      </c>
      <c r="I1063" s="6">
        <f t="shared" si="35"/>
        <v>12</v>
      </c>
      <c r="J1063" s="8">
        <f t="shared" si="34"/>
        <v>11333.333333333334</v>
      </c>
      <c r="M1063" s="9"/>
      <c r="N1063" s="9"/>
      <c r="O1063" s="9"/>
      <c r="P1063" s="9"/>
      <c r="Q1063" s="9"/>
    </row>
    <row r="1064" spans="1:17" ht="15.75" x14ac:dyDescent="0.25">
      <c r="A1064" s="6" t="s">
        <v>457</v>
      </c>
      <c r="B1064" s="6" t="s">
        <v>285</v>
      </c>
      <c r="C1064" s="6" t="s">
        <v>283</v>
      </c>
      <c r="D1064" s="7">
        <v>44712</v>
      </c>
      <c r="E1064" s="7">
        <v>45124</v>
      </c>
      <c r="F1064" s="8">
        <v>7500</v>
      </c>
      <c r="G1064" s="7">
        <v>44561</v>
      </c>
      <c r="H1064" s="7">
        <v>45077</v>
      </c>
      <c r="I1064" s="6">
        <f t="shared" si="35"/>
        <v>18</v>
      </c>
      <c r="J1064" s="8">
        <f t="shared" si="34"/>
        <v>416.66666666666669</v>
      </c>
      <c r="M1064" s="9"/>
      <c r="N1064" s="9"/>
      <c r="O1064" s="9"/>
      <c r="P1064" s="9"/>
      <c r="Q1064" s="9"/>
    </row>
    <row r="1065" spans="1:17" ht="15.75" x14ac:dyDescent="0.25">
      <c r="A1065" s="6" t="s">
        <v>458</v>
      </c>
      <c r="B1065" s="6" t="s">
        <v>296</v>
      </c>
      <c r="C1065" s="6" t="s">
        <v>283</v>
      </c>
      <c r="D1065" s="7">
        <v>43902</v>
      </c>
      <c r="E1065" s="7">
        <v>44560</v>
      </c>
      <c r="F1065" s="8">
        <v>114050</v>
      </c>
      <c r="G1065" s="7">
        <v>43831</v>
      </c>
      <c r="H1065" s="7">
        <v>44195</v>
      </c>
      <c r="I1065" s="6">
        <f t="shared" si="35"/>
        <v>12</v>
      </c>
      <c r="J1065" s="8">
        <f t="shared" si="34"/>
        <v>9504.1666666666661</v>
      </c>
      <c r="M1065" s="9"/>
      <c r="N1065" s="9"/>
      <c r="O1065" s="9"/>
      <c r="P1065" s="9"/>
      <c r="Q1065" s="9"/>
    </row>
    <row r="1066" spans="1:17" ht="15.75" x14ac:dyDescent="0.25">
      <c r="A1066" s="6" t="s">
        <v>458</v>
      </c>
      <c r="B1066" s="6" t="s">
        <v>296</v>
      </c>
      <c r="C1066" s="6" t="s">
        <v>283</v>
      </c>
      <c r="D1066" s="7">
        <v>44266</v>
      </c>
      <c r="E1066" s="7">
        <v>44333</v>
      </c>
      <c r="F1066" s="8">
        <v>3500</v>
      </c>
      <c r="G1066" s="7">
        <v>44255</v>
      </c>
      <c r="H1066" s="7">
        <v>44407</v>
      </c>
      <c r="I1066" s="6">
        <f t="shared" si="35"/>
        <v>6</v>
      </c>
      <c r="J1066" s="8">
        <f t="shared" si="34"/>
        <v>583.33333333333337</v>
      </c>
      <c r="M1066" s="9"/>
      <c r="N1066" s="9"/>
      <c r="O1066" s="9"/>
      <c r="P1066" s="9"/>
      <c r="Q1066" s="9"/>
    </row>
    <row r="1067" spans="1:17" ht="15.75" x14ac:dyDescent="0.25">
      <c r="A1067" s="6" t="s">
        <v>458</v>
      </c>
      <c r="B1067" s="6" t="s">
        <v>296</v>
      </c>
      <c r="C1067" s="6" t="s">
        <v>283</v>
      </c>
      <c r="D1067" s="7">
        <v>44196</v>
      </c>
      <c r="E1067" s="7">
        <v>44270</v>
      </c>
      <c r="F1067" s="8">
        <v>114050</v>
      </c>
      <c r="G1067" s="7">
        <v>44196</v>
      </c>
      <c r="H1067" s="7">
        <v>44560</v>
      </c>
      <c r="I1067" s="6">
        <f t="shared" si="35"/>
        <v>13</v>
      </c>
      <c r="J1067" s="8">
        <f t="shared" si="34"/>
        <v>8773.0769230769238</v>
      </c>
      <c r="M1067" s="9"/>
      <c r="N1067" s="9"/>
      <c r="O1067" s="9"/>
      <c r="P1067" s="9"/>
      <c r="Q1067" s="9"/>
    </row>
    <row r="1068" spans="1:17" ht="15.75" x14ac:dyDescent="0.25">
      <c r="A1068" s="6" t="s">
        <v>458</v>
      </c>
      <c r="B1068" s="6" t="s">
        <v>296</v>
      </c>
      <c r="C1068" s="6" t="s">
        <v>283</v>
      </c>
      <c r="D1068" s="7">
        <v>44578</v>
      </c>
      <c r="E1068" s="7">
        <v>44612</v>
      </c>
      <c r="F1068" s="8">
        <v>25000</v>
      </c>
      <c r="G1068" s="7">
        <v>44742</v>
      </c>
      <c r="H1068" s="7">
        <v>44772</v>
      </c>
      <c r="I1068" s="6">
        <f t="shared" si="35"/>
        <v>2</v>
      </c>
      <c r="J1068" s="8">
        <f t="shared" si="34"/>
        <v>12500</v>
      </c>
      <c r="M1068" s="9"/>
      <c r="N1068" s="9"/>
      <c r="O1068" s="9"/>
      <c r="P1068" s="9"/>
      <c r="Q1068" s="9"/>
    </row>
    <row r="1069" spans="1:17" ht="15.75" x14ac:dyDescent="0.25">
      <c r="A1069" s="6" t="s">
        <v>458</v>
      </c>
      <c r="B1069" s="6" t="s">
        <v>296</v>
      </c>
      <c r="C1069" s="6" t="s">
        <v>283</v>
      </c>
      <c r="D1069" s="7">
        <v>44861</v>
      </c>
      <c r="E1069" s="7">
        <v>44885</v>
      </c>
      <c r="F1069" s="8">
        <v>153000</v>
      </c>
      <c r="G1069" s="7">
        <v>44865</v>
      </c>
      <c r="H1069" s="7">
        <v>45230</v>
      </c>
      <c r="I1069" s="6">
        <f>IF((YEAR(H1069)-YEAR(G1069))=1, ((MONTH(H1069)-MONTH(G1069))+1)+12, (IF((YEAR(H1069)-YEAR(G1069))=2, ((MONTH(H1069)-MONTH(G1069))+1)+24, (MONTH(H1069)-MONTH(G1069))+1)))</f>
        <v>13</v>
      </c>
      <c r="J1069" s="8">
        <f t="shared" si="34"/>
        <v>11769.23076923077</v>
      </c>
      <c r="M1069" s="9"/>
      <c r="N1069" s="9"/>
      <c r="O1069" s="9"/>
      <c r="P1069" s="9"/>
      <c r="Q1069" s="9"/>
    </row>
    <row r="1070" spans="1:17" ht="15.75" x14ac:dyDescent="0.25">
      <c r="A1070" s="6" t="s">
        <v>459</v>
      </c>
      <c r="B1070" s="6" t="s">
        <v>296</v>
      </c>
      <c r="C1070" s="6" t="s">
        <v>283</v>
      </c>
      <c r="D1070" s="7">
        <v>44102</v>
      </c>
      <c r="E1070" s="7">
        <v>44195</v>
      </c>
      <c r="F1070" s="8">
        <v>7000</v>
      </c>
      <c r="G1070" s="7">
        <v>44104</v>
      </c>
      <c r="H1070" s="7">
        <v>44195</v>
      </c>
      <c r="I1070" s="6">
        <f t="shared" ref="I1070:I1133" si="36">IF((YEAR(H1070)-YEAR(G1070))=1, ((MONTH(H1070)-MONTH(G1070))+1)+12, (IF((YEAR(H1070)-YEAR(G1070))=2, ((MONTH(H1070)-MONTH(G1070))+1)+24, (IF((YEAR(H1070)-YEAR(G1070))=3, ((MONTH(H1070)-MONTH(G1070))+1)+36, (MONTH(H1070)-MONTH(G1070))+1)))))</f>
        <v>4</v>
      </c>
      <c r="J1070" s="8">
        <f t="shared" si="34"/>
        <v>1750</v>
      </c>
      <c r="M1070" s="9"/>
      <c r="N1070" s="9"/>
      <c r="O1070" s="9"/>
      <c r="P1070" s="9"/>
      <c r="Q1070" s="9"/>
    </row>
    <row r="1071" spans="1:17" ht="15.75" x14ac:dyDescent="0.25">
      <c r="A1071" s="6" t="s">
        <v>459</v>
      </c>
      <c r="B1071" s="6" t="s">
        <v>296</v>
      </c>
      <c r="C1071" s="6" t="s">
        <v>283</v>
      </c>
      <c r="D1071" s="7">
        <v>44196</v>
      </c>
      <c r="E1071" s="7">
        <v>44211</v>
      </c>
      <c r="F1071" s="8">
        <v>7000</v>
      </c>
      <c r="G1071" s="7">
        <v>44196</v>
      </c>
      <c r="H1071" s="7">
        <v>44285</v>
      </c>
      <c r="I1071" s="6">
        <f t="shared" si="36"/>
        <v>4</v>
      </c>
      <c r="J1071" s="8">
        <f t="shared" si="34"/>
        <v>1750</v>
      </c>
      <c r="M1071" s="9"/>
      <c r="N1071" s="9"/>
      <c r="O1071" s="9"/>
      <c r="P1071" s="9"/>
      <c r="Q1071" s="9"/>
    </row>
    <row r="1072" spans="1:17" ht="15.75" x14ac:dyDescent="0.25">
      <c r="A1072" s="6" t="s">
        <v>459</v>
      </c>
      <c r="B1072" s="6" t="s">
        <v>296</v>
      </c>
      <c r="C1072" s="6" t="s">
        <v>283</v>
      </c>
      <c r="D1072" s="7">
        <v>44286</v>
      </c>
      <c r="E1072" s="7">
        <v>44329</v>
      </c>
      <c r="F1072" s="8">
        <v>7000</v>
      </c>
      <c r="G1072" s="7">
        <v>44286</v>
      </c>
      <c r="H1072" s="7">
        <v>44376</v>
      </c>
      <c r="I1072" s="6">
        <f t="shared" si="36"/>
        <v>4</v>
      </c>
      <c r="J1072" s="8">
        <f t="shared" si="34"/>
        <v>1750</v>
      </c>
      <c r="M1072" s="9"/>
      <c r="N1072" s="9"/>
      <c r="O1072" s="9"/>
      <c r="P1072" s="9"/>
      <c r="Q1072" s="9"/>
    </row>
    <row r="1073" spans="1:17" ht="15.75" x14ac:dyDescent="0.25">
      <c r="A1073" s="6" t="s">
        <v>459</v>
      </c>
      <c r="B1073" s="6" t="s">
        <v>296</v>
      </c>
      <c r="C1073" s="6" t="s">
        <v>283</v>
      </c>
      <c r="D1073" s="7">
        <v>44377</v>
      </c>
      <c r="E1073" s="7">
        <v>44387</v>
      </c>
      <c r="F1073" s="8">
        <v>7000</v>
      </c>
      <c r="G1073" s="7">
        <v>44377</v>
      </c>
      <c r="H1073" s="7">
        <v>44468</v>
      </c>
      <c r="I1073" s="6">
        <f t="shared" si="36"/>
        <v>4</v>
      </c>
      <c r="J1073" s="8">
        <f t="shared" si="34"/>
        <v>1750</v>
      </c>
      <c r="M1073" s="9"/>
      <c r="N1073" s="9"/>
      <c r="O1073" s="9"/>
      <c r="P1073" s="9"/>
      <c r="Q1073" s="9"/>
    </row>
    <row r="1074" spans="1:17" ht="15.75" x14ac:dyDescent="0.25">
      <c r="A1074" s="6" t="s">
        <v>460</v>
      </c>
      <c r="B1074" s="6" t="s">
        <v>296</v>
      </c>
      <c r="C1074" s="6" t="s">
        <v>283</v>
      </c>
      <c r="D1074" s="7">
        <v>44456</v>
      </c>
      <c r="E1074" s="7">
        <v>44490</v>
      </c>
      <c r="F1074" s="8">
        <v>2500</v>
      </c>
      <c r="G1074" s="7">
        <v>44439</v>
      </c>
      <c r="H1074" s="7">
        <v>44468</v>
      </c>
      <c r="I1074" s="6">
        <f t="shared" si="36"/>
        <v>2</v>
      </c>
      <c r="J1074" s="8">
        <f t="shared" si="34"/>
        <v>1250</v>
      </c>
      <c r="M1074" s="9"/>
      <c r="N1074" s="9"/>
      <c r="O1074" s="9"/>
      <c r="P1074" s="9"/>
      <c r="Q1074" s="9"/>
    </row>
    <row r="1075" spans="1:17" ht="15.75" x14ac:dyDescent="0.25">
      <c r="A1075" s="6" t="s">
        <v>460</v>
      </c>
      <c r="B1075" s="6" t="s">
        <v>296</v>
      </c>
      <c r="C1075" s="6" t="s">
        <v>283</v>
      </c>
      <c r="D1075" s="7">
        <v>44469</v>
      </c>
      <c r="E1075" s="7">
        <v>44494</v>
      </c>
      <c r="F1075" s="8">
        <v>2500</v>
      </c>
      <c r="G1075" s="7">
        <v>44469</v>
      </c>
      <c r="H1075" s="7">
        <v>44499</v>
      </c>
      <c r="I1075" s="6">
        <f t="shared" si="36"/>
        <v>2</v>
      </c>
      <c r="J1075" s="8">
        <f t="shared" si="34"/>
        <v>1250</v>
      </c>
      <c r="M1075" s="9"/>
      <c r="N1075" s="9"/>
      <c r="O1075" s="9"/>
      <c r="P1075" s="9"/>
      <c r="Q1075" s="9"/>
    </row>
    <row r="1076" spans="1:17" ht="15.75" x14ac:dyDescent="0.25">
      <c r="A1076" s="6" t="s">
        <v>460</v>
      </c>
      <c r="B1076" s="6" t="s">
        <v>296</v>
      </c>
      <c r="C1076" s="6" t="s">
        <v>283</v>
      </c>
      <c r="D1076" s="7">
        <v>44500</v>
      </c>
      <c r="E1076" s="7">
        <v>44529</v>
      </c>
      <c r="F1076" s="8">
        <v>2500</v>
      </c>
      <c r="G1076" s="7">
        <v>44500</v>
      </c>
      <c r="H1076" s="7">
        <v>44529</v>
      </c>
      <c r="I1076" s="6">
        <f t="shared" si="36"/>
        <v>2</v>
      </c>
      <c r="J1076" s="8">
        <f t="shared" si="34"/>
        <v>1250</v>
      </c>
      <c r="M1076" s="9"/>
      <c r="N1076" s="9"/>
      <c r="O1076" s="9"/>
      <c r="P1076" s="9"/>
      <c r="Q1076" s="9"/>
    </row>
    <row r="1077" spans="1:17" ht="15.75" x14ac:dyDescent="0.25">
      <c r="A1077" s="6" t="s">
        <v>460</v>
      </c>
      <c r="B1077" s="6" t="s">
        <v>296</v>
      </c>
      <c r="C1077" s="6" t="s">
        <v>283</v>
      </c>
      <c r="D1077" s="7">
        <v>44530</v>
      </c>
      <c r="E1077" s="7">
        <v>44595</v>
      </c>
      <c r="F1077" s="8">
        <v>2500</v>
      </c>
      <c r="G1077" s="7">
        <v>44530</v>
      </c>
      <c r="H1077" s="7">
        <v>44560</v>
      </c>
      <c r="I1077" s="6">
        <f t="shared" si="36"/>
        <v>2</v>
      </c>
      <c r="J1077" s="8">
        <f t="shared" si="34"/>
        <v>1250</v>
      </c>
      <c r="M1077" s="9"/>
      <c r="N1077" s="9"/>
      <c r="O1077" s="9"/>
      <c r="P1077" s="9"/>
      <c r="Q1077" s="9"/>
    </row>
    <row r="1078" spans="1:17" ht="15.75" x14ac:dyDescent="0.25">
      <c r="A1078" s="6" t="s">
        <v>460</v>
      </c>
      <c r="B1078" s="6" t="s">
        <v>296</v>
      </c>
      <c r="C1078" s="6" t="s">
        <v>283</v>
      </c>
      <c r="D1078" s="7">
        <v>44561</v>
      </c>
      <c r="E1078" s="7">
        <v>44595</v>
      </c>
      <c r="F1078" s="8">
        <v>2500</v>
      </c>
      <c r="G1078" s="7">
        <v>44561</v>
      </c>
      <c r="H1078" s="7">
        <v>44591</v>
      </c>
      <c r="I1078" s="6">
        <f t="shared" si="36"/>
        <v>2</v>
      </c>
      <c r="J1078" s="8">
        <f t="shared" si="34"/>
        <v>1250</v>
      </c>
      <c r="M1078" s="9"/>
      <c r="N1078" s="9"/>
      <c r="O1078" s="9"/>
      <c r="P1078" s="9"/>
      <c r="Q1078" s="9"/>
    </row>
    <row r="1079" spans="1:17" ht="15.75" x14ac:dyDescent="0.25">
      <c r="A1079" s="6" t="s">
        <v>460</v>
      </c>
      <c r="B1079" s="6" t="s">
        <v>296</v>
      </c>
      <c r="C1079" s="6" t="s">
        <v>283</v>
      </c>
      <c r="D1079" s="7">
        <v>44592</v>
      </c>
      <c r="E1079" s="7">
        <v>44623</v>
      </c>
      <c r="F1079" s="8">
        <v>2500</v>
      </c>
      <c r="G1079" s="7">
        <v>44592</v>
      </c>
      <c r="H1079" s="7">
        <v>44619</v>
      </c>
      <c r="I1079" s="6">
        <f t="shared" si="36"/>
        <v>2</v>
      </c>
      <c r="J1079" s="8">
        <f t="shared" si="34"/>
        <v>1250</v>
      </c>
      <c r="M1079" s="9"/>
      <c r="N1079" s="9"/>
      <c r="O1079" s="9"/>
      <c r="P1079" s="9"/>
      <c r="Q1079" s="9"/>
    </row>
    <row r="1080" spans="1:17" ht="15.75" x14ac:dyDescent="0.25">
      <c r="A1080" s="6" t="s">
        <v>460</v>
      </c>
      <c r="B1080" s="6" t="s">
        <v>296</v>
      </c>
      <c r="C1080" s="6" t="s">
        <v>283</v>
      </c>
      <c r="D1080" s="7">
        <v>44620</v>
      </c>
      <c r="E1080" s="7">
        <v>44655</v>
      </c>
      <c r="F1080" s="8">
        <v>2500</v>
      </c>
      <c r="G1080" s="7">
        <v>44620</v>
      </c>
      <c r="H1080" s="7">
        <v>44650</v>
      </c>
      <c r="I1080" s="6">
        <f t="shared" si="36"/>
        <v>2</v>
      </c>
      <c r="J1080" s="8">
        <f t="shared" si="34"/>
        <v>1250</v>
      </c>
      <c r="M1080" s="9"/>
      <c r="N1080" s="9"/>
      <c r="O1080" s="9"/>
      <c r="P1080" s="9"/>
      <c r="Q1080" s="9"/>
    </row>
    <row r="1081" spans="1:17" ht="15.75" x14ac:dyDescent="0.25">
      <c r="A1081" s="6" t="s">
        <v>460</v>
      </c>
      <c r="B1081" s="6" t="s">
        <v>296</v>
      </c>
      <c r="C1081" s="6" t="s">
        <v>283</v>
      </c>
      <c r="D1081" s="7">
        <v>44651</v>
      </c>
      <c r="E1081" s="7">
        <v>44682</v>
      </c>
      <c r="F1081" s="8">
        <v>2500</v>
      </c>
      <c r="G1081" s="7">
        <v>44651</v>
      </c>
      <c r="H1081" s="7">
        <v>44680</v>
      </c>
      <c r="I1081" s="6">
        <f t="shared" si="36"/>
        <v>2</v>
      </c>
      <c r="J1081" s="8">
        <f t="shared" si="34"/>
        <v>1250</v>
      </c>
      <c r="M1081" s="9"/>
      <c r="N1081" s="9"/>
      <c r="O1081" s="9"/>
      <c r="P1081" s="9"/>
      <c r="Q1081" s="9"/>
    </row>
    <row r="1082" spans="1:17" ht="15.75" x14ac:dyDescent="0.25">
      <c r="A1082" s="6" t="s">
        <v>460</v>
      </c>
      <c r="B1082" s="6" t="s">
        <v>296</v>
      </c>
      <c r="C1082" s="6" t="s">
        <v>283</v>
      </c>
      <c r="D1082" s="7">
        <v>44681</v>
      </c>
      <c r="E1082" s="7">
        <v>44728</v>
      </c>
      <c r="F1082" s="8">
        <v>2500</v>
      </c>
      <c r="G1082" s="7">
        <v>44681</v>
      </c>
      <c r="H1082" s="7">
        <v>44711</v>
      </c>
      <c r="I1082" s="6">
        <f t="shared" si="36"/>
        <v>2</v>
      </c>
      <c r="J1082" s="8">
        <f t="shared" si="34"/>
        <v>1250</v>
      </c>
      <c r="M1082" s="9"/>
      <c r="N1082" s="9"/>
      <c r="O1082" s="9"/>
      <c r="P1082" s="9"/>
      <c r="Q1082" s="9"/>
    </row>
    <row r="1083" spans="1:17" ht="15.75" x14ac:dyDescent="0.25">
      <c r="A1083" s="6" t="s">
        <v>460</v>
      </c>
      <c r="B1083" s="6" t="s">
        <v>296</v>
      </c>
      <c r="C1083" s="6" t="s">
        <v>283</v>
      </c>
      <c r="D1083" s="7">
        <v>44712</v>
      </c>
      <c r="E1083" s="7">
        <v>44739</v>
      </c>
      <c r="F1083" s="8">
        <v>2500</v>
      </c>
      <c r="G1083" s="7">
        <v>44712</v>
      </c>
      <c r="H1083" s="7">
        <v>44741</v>
      </c>
      <c r="I1083" s="6">
        <f t="shared" si="36"/>
        <v>2</v>
      </c>
      <c r="J1083" s="8">
        <f t="shared" si="34"/>
        <v>1250</v>
      </c>
      <c r="M1083" s="9"/>
      <c r="N1083" s="9"/>
      <c r="O1083" s="9"/>
      <c r="P1083" s="9"/>
      <c r="Q1083" s="9"/>
    </row>
    <row r="1084" spans="1:17" ht="15.75" x14ac:dyDescent="0.25">
      <c r="A1084" s="6" t="s">
        <v>460</v>
      </c>
      <c r="B1084" s="6" t="s">
        <v>296</v>
      </c>
      <c r="C1084" s="6" t="s">
        <v>283</v>
      </c>
      <c r="D1084" s="7">
        <v>44742</v>
      </c>
      <c r="E1084" s="7">
        <v>44812</v>
      </c>
      <c r="F1084" s="8">
        <v>2500</v>
      </c>
      <c r="G1084" s="7">
        <v>44742</v>
      </c>
      <c r="H1084" s="7">
        <v>44772</v>
      </c>
      <c r="I1084" s="6">
        <f t="shared" si="36"/>
        <v>2</v>
      </c>
      <c r="J1084" s="8">
        <f t="shared" si="34"/>
        <v>1250</v>
      </c>
      <c r="M1084" s="9"/>
      <c r="N1084" s="9"/>
      <c r="O1084" s="9"/>
      <c r="P1084" s="9"/>
      <c r="Q1084" s="9"/>
    </row>
    <row r="1085" spans="1:17" ht="15.75" x14ac:dyDescent="0.25">
      <c r="A1085" s="6" t="s">
        <v>460</v>
      </c>
      <c r="B1085" s="6" t="s">
        <v>296</v>
      </c>
      <c r="C1085" s="6" t="s">
        <v>283</v>
      </c>
      <c r="D1085" s="7">
        <v>44773</v>
      </c>
      <c r="E1085" s="7">
        <v>44806</v>
      </c>
      <c r="F1085" s="8">
        <v>2500</v>
      </c>
      <c r="G1085" s="7">
        <v>44773</v>
      </c>
      <c r="H1085" s="7">
        <v>44803</v>
      </c>
      <c r="I1085" s="6">
        <f t="shared" si="36"/>
        <v>2</v>
      </c>
      <c r="J1085" s="8">
        <f t="shared" si="34"/>
        <v>1250</v>
      </c>
      <c r="M1085" s="9"/>
      <c r="N1085" s="9"/>
      <c r="O1085" s="9"/>
      <c r="P1085" s="9"/>
      <c r="Q1085" s="9"/>
    </row>
    <row r="1086" spans="1:17" ht="15.75" x14ac:dyDescent="0.25">
      <c r="A1086" s="6" t="s">
        <v>460</v>
      </c>
      <c r="B1086" s="6" t="s">
        <v>296</v>
      </c>
      <c r="C1086" s="6" t="s">
        <v>283</v>
      </c>
      <c r="D1086" s="7">
        <v>45026</v>
      </c>
      <c r="E1086" s="7">
        <v>45211</v>
      </c>
      <c r="F1086" s="8">
        <v>2500</v>
      </c>
      <c r="G1086" s="7">
        <v>44895</v>
      </c>
      <c r="H1086" s="7">
        <v>44925</v>
      </c>
      <c r="I1086" s="6">
        <f t="shared" si="36"/>
        <v>2</v>
      </c>
      <c r="J1086" s="8">
        <f t="shared" si="34"/>
        <v>1250</v>
      </c>
      <c r="M1086" s="9"/>
      <c r="N1086" s="9"/>
      <c r="O1086" s="9"/>
      <c r="P1086" s="9"/>
      <c r="Q1086" s="9"/>
    </row>
    <row r="1087" spans="1:17" ht="15.75" x14ac:dyDescent="0.25">
      <c r="A1087" s="6" t="s">
        <v>460</v>
      </c>
      <c r="B1087" s="6" t="s">
        <v>296</v>
      </c>
      <c r="C1087" s="6" t="s">
        <v>283</v>
      </c>
      <c r="D1087" s="7">
        <v>45026</v>
      </c>
      <c r="E1087" s="7">
        <v>45211</v>
      </c>
      <c r="F1087" s="8">
        <v>2500</v>
      </c>
      <c r="G1087" s="7">
        <v>44926</v>
      </c>
      <c r="H1087" s="7">
        <v>44956</v>
      </c>
      <c r="I1087" s="6">
        <f t="shared" si="36"/>
        <v>2</v>
      </c>
      <c r="J1087" s="8">
        <f t="shared" si="34"/>
        <v>1250</v>
      </c>
      <c r="M1087" s="9"/>
      <c r="N1087" s="9"/>
      <c r="O1087" s="9"/>
      <c r="P1087" s="9"/>
      <c r="Q1087" s="9"/>
    </row>
    <row r="1088" spans="1:17" ht="15.75" x14ac:dyDescent="0.25">
      <c r="A1088" s="6" t="s">
        <v>461</v>
      </c>
      <c r="B1088" s="6" t="s">
        <v>292</v>
      </c>
      <c r="C1088" s="6" t="s">
        <v>283</v>
      </c>
      <c r="D1088" s="7">
        <v>43756</v>
      </c>
      <c r="E1088" s="7">
        <v>43830</v>
      </c>
      <c r="F1088" s="8">
        <v>15132</v>
      </c>
      <c r="G1088" s="7">
        <v>43770</v>
      </c>
      <c r="H1088" s="7">
        <v>44134</v>
      </c>
      <c r="I1088" s="6">
        <f t="shared" si="36"/>
        <v>12</v>
      </c>
      <c r="J1088" s="8">
        <f t="shared" si="34"/>
        <v>1261</v>
      </c>
      <c r="M1088" s="9"/>
      <c r="N1088" s="9"/>
      <c r="O1088" s="9"/>
      <c r="P1088" s="9"/>
      <c r="Q1088" s="9"/>
    </row>
    <row r="1089" spans="1:17" ht="15.75" x14ac:dyDescent="0.25">
      <c r="A1089" s="6" t="s">
        <v>461</v>
      </c>
      <c r="B1089" s="6" t="s">
        <v>292</v>
      </c>
      <c r="C1089" s="6" t="s">
        <v>283</v>
      </c>
      <c r="D1089" s="7">
        <v>43814</v>
      </c>
      <c r="E1089" s="7">
        <v>43830</v>
      </c>
      <c r="F1089" s="8">
        <v>16432</v>
      </c>
      <c r="G1089" s="7">
        <v>43770</v>
      </c>
      <c r="H1089" s="7">
        <v>44134</v>
      </c>
      <c r="I1089" s="6">
        <f t="shared" si="36"/>
        <v>12</v>
      </c>
      <c r="J1089" s="8">
        <f t="shared" si="34"/>
        <v>1369.3333333333333</v>
      </c>
      <c r="M1089" s="9"/>
      <c r="N1089" s="9"/>
      <c r="O1089" s="9"/>
      <c r="P1089" s="9"/>
      <c r="Q1089" s="9"/>
    </row>
    <row r="1090" spans="1:17" ht="15.75" x14ac:dyDescent="0.25">
      <c r="A1090" s="6" t="s">
        <v>462</v>
      </c>
      <c r="B1090" s="6" t="s">
        <v>285</v>
      </c>
      <c r="C1090" s="6" t="s">
        <v>283</v>
      </c>
      <c r="D1090" s="7">
        <v>43814</v>
      </c>
      <c r="E1090" s="7">
        <v>44195</v>
      </c>
      <c r="F1090" s="8">
        <v>78000</v>
      </c>
      <c r="G1090" s="7">
        <v>43831</v>
      </c>
      <c r="H1090" s="7">
        <v>44195</v>
      </c>
      <c r="I1090" s="6">
        <f t="shared" si="36"/>
        <v>12</v>
      </c>
      <c r="J1090" s="8">
        <f t="shared" si="34"/>
        <v>6500</v>
      </c>
      <c r="M1090" s="9"/>
      <c r="N1090" s="9"/>
      <c r="O1090" s="9"/>
      <c r="P1090" s="9"/>
      <c r="Q1090" s="9"/>
    </row>
    <row r="1091" spans="1:17" ht="15.75" x14ac:dyDescent="0.25">
      <c r="A1091" s="6" t="s">
        <v>463</v>
      </c>
      <c r="B1091" s="6" t="s">
        <v>285</v>
      </c>
      <c r="C1091" s="6" t="s">
        <v>283</v>
      </c>
      <c r="D1091" s="7">
        <v>45109</v>
      </c>
      <c r="E1091" s="7">
        <v>45114</v>
      </c>
      <c r="F1091" s="8">
        <v>1000</v>
      </c>
      <c r="G1091" s="7">
        <v>45108</v>
      </c>
      <c r="H1091" s="7">
        <v>45138</v>
      </c>
      <c r="I1091" s="6">
        <f t="shared" si="36"/>
        <v>1</v>
      </c>
      <c r="J1091" s="8">
        <f t="shared" ref="J1091:J1154" si="37">F1091/I1091</f>
        <v>1000</v>
      </c>
      <c r="M1091" s="9"/>
      <c r="N1091" s="9"/>
      <c r="O1091" s="9"/>
      <c r="P1091" s="9"/>
      <c r="Q1091" s="9"/>
    </row>
    <row r="1092" spans="1:17" ht="15.75" x14ac:dyDescent="0.25">
      <c r="A1092" s="6" t="s">
        <v>463</v>
      </c>
      <c r="B1092" s="6" t="s">
        <v>285</v>
      </c>
      <c r="C1092" s="6" t="s">
        <v>283</v>
      </c>
      <c r="D1092" s="7">
        <v>45231</v>
      </c>
      <c r="E1092" s="7">
        <v>45234</v>
      </c>
      <c r="F1092" s="8">
        <v>900</v>
      </c>
      <c r="G1092" s="7">
        <v>45231</v>
      </c>
      <c r="H1092" s="7">
        <v>45260</v>
      </c>
      <c r="I1092" s="6">
        <f t="shared" si="36"/>
        <v>1</v>
      </c>
      <c r="J1092" s="8">
        <f t="shared" si="37"/>
        <v>900</v>
      </c>
      <c r="M1092" s="9"/>
      <c r="N1092" s="9"/>
      <c r="O1092" s="9"/>
      <c r="P1092" s="9"/>
      <c r="Q1092" s="9"/>
    </row>
    <row r="1093" spans="1:17" ht="15.75" x14ac:dyDescent="0.25">
      <c r="A1093" s="6" t="s">
        <v>463</v>
      </c>
      <c r="B1093" s="6" t="s">
        <v>285</v>
      </c>
      <c r="C1093" s="6" t="s">
        <v>283</v>
      </c>
      <c r="D1093" s="7">
        <v>45261</v>
      </c>
      <c r="E1093" s="7">
        <v>45268</v>
      </c>
      <c r="F1093" s="8">
        <v>900</v>
      </c>
      <c r="G1093" s="7">
        <v>45261</v>
      </c>
      <c r="H1093" s="7">
        <v>45291</v>
      </c>
      <c r="I1093" s="6">
        <f t="shared" si="36"/>
        <v>1</v>
      </c>
      <c r="J1093" s="8">
        <f t="shared" si="37"/>
        <v>900</v>
      </c>
      <c r="M1093" s="9"/>
      <c r="N1093" s="9"/>
      <c r="O1093" s="9"/>
      <c r="P1093" s="9"/>
      <c r="Q1093" s="9"/>
    </row>
    <row r="1094" spans="1:17" ht="15.75" x14ac:dyDescent="0.25">
      <c r="A1094" s="6" t="s">
        <v>463</v>
      </c>
      <c r="B1094" s="6" t="s">
        <v>285</v>
      </c>
      <c r="C1094" s="6" t="s">
        <v>283</v>
      </c>
      <c r="D1094" s="7">
        <v>45292</v>
      </c>
      <c r="E1094" s="7">
        <v>45296</v>
      </c>
      <c r="F1094" s="8">
        <v>900</v>
      </c>
      <c r="G1094" s="7">
        <v>45292</v>
      </c>
      <c r="H1094" s="7">
        <v>45322</v>
      </c>
      <c r="I1094" s="6">
        <f t="shared" si="36"/>
        <v>1</v>
      </c>
      <c r="J1094" s="8">
        <f t="shared" si="37"/>
        <v>900</v>
      </c>
      <c r="M1094" s="9"/>
      <c r="N1094" s="9"/>
      <c r="O1094" s="9"/>
      <c r="P1094" s="9"/>
      <c r="Q1094" s="9"/>
    </row>
    <row r="1095" spans="1:17" ht="15.75" x14ac:dyDescent="0.25">
      <c r="A1095" s="6" t="s">
        <v>463</v>
      </c>
      <c r="B1095" s="6" t="s">
        <v>285</v>
      </c>
      <c r="C1095" s="6" t="s">
        <v>283</v>
      </c>
      <c r="D1095" s="7">
        <v>45323</v>
      </c>
      <c r="E1095" s="7">
        <v>45330</v>
      </c>
      <c r="F1095" s="8">
        <v>900</v>
      </c>
      <c r="G1095" s="7">
        <v>45323</v>
      </c>
      <c r="H1095" s="7">
        <v>45350</v>
      </c>
      <c r="I1095" s="6">
        <f t="shared" si="36"/>
        <v>1</v>
      </c>
      <c r="J1095" s="8">
        <f t="shared" si="37"/>
        <v>900</v>
      </c>
      <c r="M1095" s="9"/>
      <c r="N1095" s="9"/>
      <c r="O1095" s="9"/>
      <c r="P1095" s="9"/>
      <c r="Q1095" s="9"/>
    </row>
    <row r="1096" spans="1:17" ht="15.75" x14ac:dyDescent="0.25">
      <c r="A1096" s="6" t="s">
        <v>463</v>
      </c>
      <c r="B1096" s="6" t="s">
        <v>285</v>
      </c>
      <c r="C1096" s="6" t="s">
        <v>283</v>
      </c>
      <c r="D1096" s="7">
        <v>45351</v>
      </c>
      <c r="E1096" s="7">
        <v>1095</v>
      </c>
      <c r="F1096" s="8">
        <v>900</v>
      </c>
      <c r="G1096" s="7">
        <v>45351</v>
      </c>
      <c r="H1096" s="7">
        <v>45381</v>
      </c>
      <c r="I1096" s="6">
        <f t="shared" si="36"/>
        <v>2</v>
      </c>
      <c r="J1096" s="8">
        <f t="shared" si="37"/>
        <v>450</v>
      </c>
      <c r="M1096" s="9"/>
      <c r="N1096" s="9"/>
      <c r="O1096" s="9"/>
      <c r="P1096" s="9"/>
      <c r="Q1096" s="9"/>
    </row>
    <row r="1097" spans="1:17" ht="15.75" x14ac:dyDescent="0.25">
      <c r="A1097" s="6" t="s">
        <v>463</v>
      </c>
      <c r="B1097" s="6" t="s">
        <v>285</v>
      </c>
      <c r="C1097" s="6" t="s">
        <v>283</v>
      </c>
      <c r="D1097" s="7">
        <v>45382</v>
      </c>
      <c r="E1097" s="7">
        <v>1095</v>
      </c>
      <c r="F1097" s="8">
        <v>900</v>
      </c>
      <c r="G1097" s="7">
        <v>45382</v>
      </c>
      <c r="H1097" s="7">
        <v>45411</v>
      </c>
      <c r="I1097" s="6">
        <f t="shared" si="36"/>
        <v>2</v>
      </c>
      <c r="J1097" s="8">
        <f t="shared" si="37"/>
        <v>450</v>
      </c>
      <c r="M1097" s="9"/>
      <c r="N1097" s="9"/>
      <c r="O1097" s="9"/>
      <c r="P1097" s="9"/>
      <c r="Q1097" s="9"/>
    </row>
    <row r="1098" spans="1:17" ht="15.75" x14ac:dyDescent="0.25">
      <c r="A1098" s="6" t="s">
        <v>463</v>
      </c>
      <c r="B1098" s="6" t="s">
        <v>285</v>
      </c>
      <c r="C1098" s="6" t="s">
        <v>283</v>
      </c>
      <c r="D1098" s="7">
        <v>45412</v>
      </c>
      <c r="E1098" s="7">
        <v>1095</v>
      </c>
      <c r="F1098" s="8">
        <v>900</v>
      </c>
      <c r="G1098" s="7">
        <v>45412</v>
      </c>
      <c r="H1098" s="7">
        <v>45442</v>
      </c>
      <c r="I1098" s="6">
        <f t="shared" si="36"/>
        <v>2</v>
      </c>
      <c r="J1098" s="8">
        <f t="shared" si="37"/>
        <v>450</v>
      </c>
      <c r="M1098" s="9"/>
      <c r="N1098" s="9"/>
      <c r="O1098" s="9"/>
      <c r="P1098" s="9"/>
      <c r="Q1098" s="9"/>
    </row>
    <row r="1099" spans="1:17" ht="15.75" x14ac:dyDescent="0.25">
      <c r="A1099" s="6" t="s">
        <v>463</v>
      </c>
      <c r="B1099" s="6" t="s">
        <v>285</v>
      </c>
      <c r="C1099" s="6" t="s">
        <v>283</v>
      </c>
      <c r="D1099" s="7">
        <v>45443</v>
      </c>
      <c r="E1099" s="7">
        <v>1095</v>
      </c>
      <c r="F1099" s="8">
        <v>900</v>
      </c>
      <c r="G1099" s="7">
        <v>45443</v>
      </c>
      <c r="H1099" s="7">
        <v>45472</v>
      </c>
      <c r="I1099" s="6">
        <f t="shared" si="36"/>
        <v>2</v>
      </c>
      <c r="J1099" s="8">
        <f t="shared" si="37"/>
        <v>450</v>
      </c>
      <c r="M1099" s="9"/>
      <c r="N1099" s="9"/>
      <c r="O1099" s="9"/>
      <c r="P1099" s="9"/>
      <c r="Q1099" s="9"/>
    </row>
    <row r="1100" spans="1:17" ht="15.75" x14ac:dyDescent="0.25">
      <c r="A1100" s="6" t="s">
        <v>463</v>
      </c>
      <c r="B1100" s="6" t="s">
        <v>285</v>
      </c>
      <c r="C1100" s="6" t="s">
        <v>283</v>
      </c>
      <c r="D1100" s="7">
        <v>45473</v>
      </c>
      <c r="E1100" s="7">
        <v>1095</v>
      </c>
      <c r="F1100" s="8">
        <v>900</v>
      </c>
      <c r="G1100" s="7">
        <v>45473</v>
      </c>
      <c r="H1100" s="7">
        <v>45503</v>
      </c>
      <c r="I1100" s="6">
        <f t="shared" si="36"/>
        <v>2</v>
      </c>
      <c r="J1100" s="8">
        <f t="shared" si="37"/>
        <v>450</v>
      </c>
      <c r="M1100" s="9"/>
      <c r="N1100" s="9"/>
      <c r="O1100" s="9"/>
      <c r="P1100" s="9"/>
      <c r="Q1100" s="9"/>
    </row>
    <row r="1101" spans="1:17" ht="15.75" x14ac:dyDescent="0.25">
      <c r="A1101" s="6" t="s">
        <v>463</v>
      </c>
      <c r="B1101" s="6" t="s">
        <v>285</v>
      </c>
      <c r="C1101" s="6" t="s">
        <v>283</v>
      </c>
      <c r="D1101" s="7">
        <v>45504</v>
      </c>
      <c r="E1101" s="7">
        <v>1095</v>
      </c>
      <c r="F1101" s="8">
        <v>900</v>
      </c>
      <c r="G1101" s="7">
        <v>45504</v>
      </c>
      <c r="H1101" s="7">
        <v>45534</v>
      </c>
      <c r="I1101" s="6">
        <f t="shared" si="36"/>
        <v>2</v>
      </c>
      <c r="J1101" s="8">
        <f t="shared" si="37"/>
        <v>450</v>
      </c>
      <c r="M1101" s="9"/>
      <c r="N1101" s="9"/>
      <c r="O1101" s="9"/>
      <c r="P1101" s="9"/>
      <c r="Q1101" s="9"/>
    </row>
    <row r="1102" spans="1:17" ht="15.75" x14ac:dyDescent="0.25">
      <c r="A1102" s="6" t="s">
        <v>463</v>
      </c>
      <c r="B1102" s="6" t="s">
        <v>285</v>
      </c>
      <c r="C1102" s="6" t="s">
        <v>283</v>
      </c>
      <c r="D1102" s="7">
        <v>45535</v>
      </c>
      <c r="E1102" s="7">
        <v>1095</v>
      </c>
      <c r="F1102" s="8">
        <v>900</v>
      </c>
      <c r="G1102" s="7">
        <v>45535</v>
      </c>
      <c r="H1102" s="7">
        <v>45564</v>
      </c>
      <c r="I1102" s="6">
        <f t="shared" si="36"/>
        <v>2</v>
      </c>
      <c r="J1102" s="8">
        <f t="shared" si="37"/>
        <v>450</v>
      </c>
      <c r="M1102" s="9"/>
      <c r="N1102" s="9"/>
      <c r="O1102" s="9"/>
      <c r="P1102" s="9"/>
      <c r="Q1102" s="9"/>
    </row>
    <row r="1103" spans="1:17" ht="15.75" x14ac:dyDescent="0.25">
      <c r="A1103" s="6" t="s">
        <v>463</v>
      </c>
      <c r="B1103" s="6" t="s">
        <v>285</v>
      </c>
      <c r="C1103" s="6" t="s">
        <v>283</v>
      </c>
      <c r="D1103" s="7">
        <v>45565</v>
      </c>
      <c r="E1103" s="7">
        <v>1095</v>
      </c>
      <c r="F1103" s="8">
        <v>900</v>
      </c>
      <c r="G1103" s="7">
        <v>45565</v>
      </c>
      <c r="H1103" s="7">
        <v>45595</v>
      </c>
      <c r="I1103" s="6">
        <f t="shared" si="36"/>
        <v>2</v>
      </c>
      <c r="J1103" s="8">
        <f t="shared" si="37"/>
        <v>450</v>
      </c>
      <c r="M1103" s="9"/>
      <c r="N1103" s="9"/>
      <c r="O1103" s="9"/>
      <c r="P1103" s="9"/>
      <c r="Q1103" s="9"/>
    </row>
    <row r="1104" spans="1:17" ht="15.75" x14ac:dyDescent="0.25">
      <c r="A1104" s="6" t="s">
        <v>464</v>
      </c>
      <c r="B1104" s="6" t="s">
        <v>282</v>
      </c>
      <c r="C1104" s="6" t="s">
        <v>283</v>
      </c>
      <c r="D1104" s="7">
        <v>43775</v>
      </c>
      <c r="E1104" s="7">
        <v>44195</v>
      </c>
      <c r="F1104" s="8">
        <v>20900</v>
      </c>
      <c r="G1104" s="7">
        <v>43770</v>
      </c>
      <c r="H1104" s="7">
        <v>44164</v>
      </c>
      <c r="I1104" s="6">
        <f t="shared" si="36"/>
        <v>13</v>
      </c>
      <c r="J1104" s="8">
        <f t="shared" si="37"/>
        <v>1607.6923076923076</v>
      </c>
      <c r="M1104" s="9"/>
      <c r="N1104" s="9"/>
      <c r="O1104" s="9"/>
      <c r="P1104" s="9"/>
      <c r="Q1104" s="9"/>
    </row>
    <row r="1105" spans="1:17" ht="15.75" x14ac:dyDescent="0.25">
      <c r="A1105" s="6" t="s">
        <v>464</v>
      </c>
      <c r="B1105" s="6" t="s">
        <v>282</v>
      </c>
      <c r="C1105" s="6" t="s">
        <v>283</v>
      </c>
      <c r="D1105" s="7">
        <v>43993</v>
      </c>
      <c r="E1105" s="7">
        <v>44195</v>
      </c>
      <c r="F1105" s="8">
        <v>36052</v>
      </c>
      <c r="G1105" s="7">
        <v>43770</v>
      </c>
      <c r="H1105" s="7">
        <v>44468</v>
      </c>
      <c r="I1105" s="6">
        <f t="shared" si="36"/>
        <v>23</v>
      </c>
      <c r="J1105" s="8">
        <f t="shared" si="37"/>
        <v>1567.4782608695652</v>
      </c>
      <c r="M1105" s="9"/>
      <c r="N1105" s="9"/>
      <c r="O1105" s="9"/>
      <c r="P1105" s="9"/>
      <c r="Q1105" s="9"/>
    </row>
    <row r="1106" spans="1:17" ht="15.75" x14ac:dyDescent="0.25">
      <c r="A1106" s="6" t="s">
        <v>464</v>
      </c>
      <c r="B1106" s="6" t="s">
        <v>282</v>
      </c>
      <c r="C1106" s="6" t="s">
        <v>283</v>
      </c>
      <c r="D1106" s="7">
        <v>44519</v>
      </c>
      <c r="E1106" s="7">
        <v>44519</v>
      </c>
      <c r="F1106" s="8">
        <v>1567.48</v>
      </c>
      <c r="G1106" s="7">
        <v>44469</v>
      </c>
      <c r="H1106" s="7">
        <v>44499</v>
      </c>
      <c r="I1106" s="6">
        <f t="shared" si="36"/>
        <v>2</v>
      </c>
      <c r="J1106" s="8">
        <f t="shared" si="37"/>
        <v>783.74</v>
      </c>
      <c r="M1106" s="9"/>
      <c r="N1106" s="9"/>
      <c r="O1106" s="9"/>
      <c r="P1106" s="9"/>
      <c r="Q1106" s="9"/>
    </row>
    <row r="1107" spans="1:17" ht="15.75" x14ac:dyDescent="0.25">
      <c r="A1107" s="6" t="s">
        <v>464</v>
      </c>
      <c r="B1107" s="6" t="s">
        <v>282</v>
      </c>
      <c r="C1107" s="6" t="s">
        <v>283</v>
      </c>
      <c r="D1107" s="7">
        <v>44519</v>
      </c>
      <c r="E1107" s="7">
        <v>44610</v>
      </c>
      <c r="F1107" s="8">
        <f>22500/12</f>
        <v>1875</v>
      </c>
      <c r="G1107" s="7">
        <v>44500</v>
      </c>
      <c r="H1107" s="7">
        <v>44529</v>
      </c>
      <c r="I1107" s="6">
        <f t="shared" si="36"/>
        <v>2</v>
      </c>
      <c r="J1107" s="8">
        <f t="shared" si="37"/>
        <v>937.5</v>
      </c>
      <c r="M1107" s="9"/>
      <c r="N1107" s="9"/>
      <c r="O1107" s="9"/>
      <c r="P1107" s="9"/>
      <c r="Q1107" s="9"/>
    </row>
    <row r="1108" spans="1:17" ht="15.75" x14ac:dyDescent="0.25">
      <c r="A1108" s="6" t="s">
        <v>464</v>
      </c>
      <c r="B1108" s="6" t="s">
        <v>282</v>
      </c>
      <c r="C1108" s="6" t="s">
        <v>283</v>
      </c>
      <c r="D1108" s="7">
        <v>44519</v>
      </c>
      <c r="E1108" s="7">
        <v>44610</v>
      </c>
      <c r="F1108" s="8">
        <f>(11/12)*22500</f>
        <v>20625</v>
      </c>
      <c r="G1108" s="7">
        <v>44500</v>
      </c>
      <c r="H1108" s="7">
        <v>44833</v>
      </c>
      <c r="I1108" s="6">
        <f t="shared" si="36"/>
        <v>12</v>
      </c>
      <c r="J1108" s="8">
        <f t="shared" si="37"/>
        <v>1718.75</v>
      </c>
      <c r="M1108" s="9"/>
      <c r="N1108" s="9"/>
      <c r="O1108" s="9"/>
      <c r="P1108" s="9"/>
      <c r="Q1108" s="9"/>
    </row>
    <row r="1109" spans="1:17" ht="15.75" x14ac:dyDescent="0.25">
      <c r="A1109" s="6" t="s">
        <v>465</v>
      </c>
      <c r="B1109" s="6" t="s">
        <v>288</v>
      </c>
      <c r="C1109" s="6" t="s">
        <v>283</v>
      </c>
      <c r="D1109" s="7">
        <v>43817</v>
      </c>
      <c r="E1109" s="7">
        <v>44195</v>
      </c>
      <c r="F1109" s="8">
        <v>263000</v>
      </c>
      <c r="G1109" s="7">
        <v>43831</v>
      </c>
      <c r="H1109" s="7">
        <v>44195</v>
      </c>
      <c r="I1109" s="6">
        <f t="shared" si="36"/>
        <v>12</v>
      </c>
      <c r="J1109" s="8">
        <f t="shared" si="37"/>
        <v>21916.666666666668</v>
      </c>
      <c r="M1109" s="9"/>
      <c r="N1109" s="9"/>
      <c r="O1109" s="9"/>
      <c r="P1109" s="9"/>
      <c r="Q1109" s="9"/>
    </row>
    <row r="1110" spans="1:17" ht="15.75" x14ac:dyDescent="0.25">
      <c r="A1110" s="6" t="s">
        <v>465</v>
      </c>
      <c r="B1110" s="6" t="s">
        <v>288</v>
      </c>
      <c r="C1110" s="6" t="s">
        <v>283</v>
      </c>
      <c r="D1110" s="7">
        <v>44134</v>
      </c>
      <c r="E1110" s="7">
        <v>44560</v>
      </c>
      <c r="F1110" s="8">
        <v>110000</v>
      </c>
      <c r="G1110" s="7">
        <v>44196</v>
      </c>
      <c r="H1110" s="7">
        <v>44376</v>
      </c>
      <c r="I1110" s="6">
        <f t="shared" si="36"/>
        <v>7</v>
      </c>
      <c r="J1110" s="8">
        <f t="shared" si="37"/>
        <v>15714.285714285714</v>
      </c>
      <c r="M1110" s="9"/>
      <c r="N1110" s="9"/>
      <c r="O1110" s="9"/>
      <c r="P1110" s="9"/>
      <c r="Q1110" s="9"/>
    </row>
    <row r="1111" spans="1:17" ht="15.75" x14ac:dyDescent="0.25">
      <c r="A1111" s="6" t="s">
        <v>465</v>
      </c>
      <c r="B1111" s="6" t="s">
        <v>288</v>
      </c>
      <c r="C1111" s="6" t="s">
        <v>283</v>
      </c>
      <c r="D1111" s="7">
        <v>44477</v>
      </c>
      <c r="E1111" s="7">
        <v>44543</v>
      </c>
      <c r="F1111" s="8">
        <v>7000</v>
      </c>
      <c r="G1111" s="7">
        <v>44469</v>
      </c>
      <c r="H1111" s="7">
        <v>44499</v>
      </c>
      <c r="I1111" s="6">
        <f t="shared" si="36"/>
        <v>2</v>
      </c>
      <c r="J1111" s="8">
        <f t="shared" si="37"/>
        <v>3500</v>
      </c>
      <c r="M1111" s="9"/>
      <c r="N1111" s="9"/>
      <c r="O1111" s="9"/>
      <c r="P1111" s="9"/>
      <c r="Q1111" s="9"/>
    </row>
    <row r="1112" spans="1:17" ht="15.75" x14ac:dyDescent="0.25">
      <c r="A1112" s="6" t="s">
        <v>465</v>
      </c>
      <c r="B1112" s="6" t="s">
        <v>288</v>
      </c>
      <c r="C1112" s="6" t="s">
        <v>283</v>
      </c>
      <c r="D1112" s="7">
        <v>44386</v>
      </c>
      <c r="E1112" s="7">
        <v>44417</v>
      </c>
      <c r="F1112" s="8">
        <v>110000</v>
      </c>
      <c r="G1112" s="7">
        <v>44377</v>
      </c>
      <c r="H1112" s="7">
        <v>44560</v>
      </c>
      <c r="I1112" s="6">
        <f t="shared" si="36"/>
        <v>7</v>
      </c>
      <c r="J1112" s="8">
        <f t="shared" si="37"/>
        <v>15714.285714285714</v>
      </c>
      <c r="M1112" s="9"/>
      <c r="N1112" s="9"/>
      <c r="O1112" s="9"/>
      <c r="P1112" s="9"/>
      <c r="Q1112" s="9"/>
    </row>
    <row r="1113" spans="1:17" ht="15.75" x14ac:dyDescent="0.25">
      <c r="A1113" s="6" t="s">
        <v>465</v>
      </c>
      <c r="B1113" s="6" t="s">
        <v>288</v>
      </c>
      <c r="C1113" s="6" t="s">
        <v>283</v>
      </c>
      <c r="D1113" s="7">
        <v>44539</v>
      </c>
      <c r="E1113" s="7">
        <v>44571</v>
      </c>
      <c r="F1113" s="8">
        <v>225000</v>
      </c>
      <c r="G1113" s="7">
        <v>44561</v>
      </c>
      <c r="H1113" s="7">
        <v>44925</v>
      </c>
      <c r="I1113" s="6">
        <f t="shared" si="36"/>
        <v>13</v>
      </c>
      <c r="J1113" s="8">
        <f t="shared" si="37"/>
        <v>17307.692307692309</v>
      </c>
      <c r="M1113" s="9"/>
      <c r="N1113" s="9"/>
      <c r="O1113" s="9"/>
      <c r="P1113" s="9"/>
      <c r="Q1113" s="9"/>
    </row>
    <row r="1114" spans="1:17" ht="15.75" x14ac:dyDescent="0.25">
      <c r="A1114" s="6" t="s">
        <v>465</v>
      </c>
      <c r="B1114" s="6" t="s">
        <v>288</v>
      </c>
      <c r="C1114" s="6" t="s">
        <v>283</v>
      </c>
      <c r="D1114" s="7">
        <v>44903</v>
      </c>
      <c r="E1114" s="7">
        <v>44942</v>
      </c>
      <c r="F1114" s="8">
        <v>225000</v>
      </c>
      <c r="G1114" s="7">
        <v>44926</v>
      </c>
      <c r="H1114" s="7">
        <v>45291</v>
      </c>
      <c r="I1114" s="6">
        <f t="shared" si="36"/>
        <v>13</v>
      </c>
      <c r="J1114" s="8">
        <f t="shared" si="37"/>
        <v>17307.692307692309</v>
      </c>
      <c r="M1114" s="9"/>
      <c r="N1114" s="9"/>
      <c r="O1114" s="9"/>
      <c r="P1114" s="9"/>
      <c r="Q1114" s="9"/>
    </row>
    <row r="1115" spans="1:17" ht="15.75" x14ac:dyDescent="0.25">
      <c r="A1115" s="6" t="s">
        <v>465</v>
      </c>
      <c r="B1115" s="6" t="s">
        <v>288</v>
      </c>
      <c r="C1115" s="6" t="s">
        <v>283</v>
      </c>
      <c r="D1115" s="7">
        <v>45346</v>
      </c>
      <c r="E1115" s="7">
        <v>1095</v>
      </c>
      <c r="F1115" s="8">
        <v>225000</v>
      </c>
      <c r="G1115" s="7">
        <v>45292</v>
      </c>
      <c r="H1115" s="7">
        <v>45656</v>
      </c>
      <c r="I1115" s="6">
        <f t="shared" si="36"/>
        <v>12</v>
      </c>
      <c r="J1115" s="8">
        <f t="shared" si="37"/>
        <v>18750</v>
      </c>
      <c r="M1115" s="9"/>
      <c r="N1115" s="9"/>
      <c r="O1115" s="9"/>
      <c r="P1115" s="9"/>
      <c r="Q1115" s="9"/>
    </row>
    <row r="1116" spans="1:17" ht="15.75" x14ac:dyDescent="0.25">
      <c r="A1116" s="6" t="s">
        <v>466</v>
      </c>
      <c r="B1116" s="6" t="s">
        <v>285</v>
      </c>
      <c r="C1116" s="6" t="s">
        <v>283</v>
      </c>
      <c r="D1116" s="7">
        <v>44478</v>
      </c>
      <c r="E1116" s="7">
        <v>44497</v>
      </c>
      <c r="F1116" s="8">
        <v>10000</v>
      </c>
      <c r="G1116" s="7">
        <v>44469</v>
      </c>
      <c r="H1116" s="7">
        <v>44560</v>
      </c>
      <c r="I1116" s="6">
        <f t="shared" si="36"/>
        <v>4</v>
      </c>
      <c r="J1116" s="8">
        <f t="shared" si="37"/>
        <v>2500</v>
      </c>
      <c r="M1116" s="9"/>
      <c r="N1116" s="9"/>
      <c r="O1116" s="9"/>
      <c r="P1116" s="9"/>
      <c r="Q1116" s="9"/>
    </row>
    <row r="1117" spans="1:17" ht="15.75" x14ac:dyDescent="0.25">
      <c r="A1117" s="6" t="s">
        <v>466</v>
      </c>
      <c r="B1117" s="6" t="s">
        <v>285</v>
      </c>
      <c r="C1117" s="6" t="s">
        <v>283</v>
      </c>
      <c r="D1117" s="7">
        <v>44563</v>
      </c>
      <c r="E1117" s="7">
        <v>44595</v>
      </c>
      <c r="F1117" s="8">
        <v>9000</v>
      </c>
      <c r="G1117" s="7">
        <v>44561</v>
      </c>
      <c r="H1117" s="7">
        <v>44650</v>
      </c>
      <c r="I1117" s="6">
        <f t="shared" si="36"/>
        <v>4</v>
      </c>
      <c r="J1117" s="8">
        <f t="shared" si="37"/>
        <v>2250</v>
      </c>
      <c r="M1117" s="9"/>
      <c r="N1117" s="9"/>
      <c r="O1117" s="9"/>
      <c r="P1117" s="9"/>
      <c r="Q1117" s="9"/>
    </row>
    <row r="1118" spans="1:17" ht="15.75" x14ac:dyDescent="0.25">
      <c r="A1118" s="6" t="s">
        <v>466</v>
      </c>
      <c r="B1118" s="6" t="s">
        <v>285</v>
      </c>
      <c r="C1118" s="6" t="s">
        <v>283</v>
      </c>
      <c r="D1118" s="7">
        <v>44651</v>
      </c>
      <c r="E1118" s="7">
        <v>44669</v>
      </c>
      <c r="F1118" s="8">
        <v>9000</v>
      </c>
      <c r="G1118" s="7">
        <v>44651</v>
      </c>
      <c r="H1118" s="7">
        <v>44741</v>
      </c>
      <c r="I1118" s="6">
        <f t="shared" si="36"/>
        <v>4</v>
      </c>
      <c r="J1118" s="8">
        <f t="shared" si="37"/>
        <v>2250</v>
      </c>
      <c r="M1118" s="9"/>
      <c r="N1118" s="9"/>
      <c r="O1118" s="9"/>
      <c r="P1118" s="9"/>
      <c r="Q1118" s="9"/>
    </row>
    <row r="1119" spans="1:17" ht="15.75" x14ac:dyDescent="0.25">
      <c r="A1119" s="6" t="s">
        <v>466</v>
      </c>
      <c r="B1119" s="6" t="s">
        <v>285</v>
      </c>
      <c r="C1119" s="6" t="s">
        <v>283</v>
      </c>
      <c r="D1119" s="7">
        <v>44742</v>
      </c>
      <c r="E1119" s="7">
        <v>44753</v>
      </c>
      <c r="F1119" s="8">
        <v>9000</v>
      </c>
      <c r="G1119" s="7">
        <v>44742</v>
      </c>
      <c r="H1119" s="7">
        <v>44833</v>
      </c>
      <c r="I1119" s="6">
        <f t="shared" si="36"/>
        <v>4</v>
      </c>
      <c r="J1119" s="8">
        <f t="shared" si="37"/>
        <v>2250</v>
      </c>
      <c r="M1119" s="9"/>
      <c r="N1119" s="9"/>
      <c r="O1119" s="9"/>
      <c r="P1119" s="9"/>
      <c r="Q1119" s="9"/>
    </row>
    <row r="1120" spans="1:17" ht="15.75" x14ac:dyDescent="0.25">
      <c r="A1120" s="6" t="s">
        <v>466</v>
      </c>
      <c r="B1120" s="6" t="s">
        <v>285</v>
      </c>
      <c r="C1120" s="6" t="s">
        <v>283</v>
      </c>
      <c r="D1120" s="7">
        <v>44834</v>
      </c>
      <c r="E1120" s="7">
        <v>44844</v>
      </c>
      <c r="F1120" s="8">
        <v>9000</v>
      </c>
      <c r="G1120" s="7">
        <v>44834</v>
      </c>
      <c r="H1120" s="7">
        <v>44925</v>
      </c>
      <c r="I1120" s="6">
        <f t="shared" si="36"/>
        <v>4</v>
      </c>
      <c r="J1120" s="8">
        <f t="shared" si="37"/>
        <v>2250</v>
      </c>
      <c r="M1120" s="9"/>
      <c r="N1120" s="9"/>
      <c r="O1120" s="9"/>
      <c r="P1120" s="9"/>
      <c r="Q1120" s="9"/>
    </row>
    <row r="1121" spans="1:17" ht="15.75" x14ac:dyDescent="0.25">
      <c r="A1121" s="6" t="s">
        <v>466</v>
      </c>
      <c r="B1121" s="6" t="s">
        <v>285</v>
      </c>
      <c r="C1121" s="6" t="s">
        <v>283</v>
      </c>
      <c r="D1121" s="7">
        <v>45017</v>
      </c>
      <c r="E1121" s="7">
        <v>45047</v>
      </c>
      <c r="F1121" s="8">
        <v>6062.5</v>
      </c>
      <c r="G1121" s="7">
        <v>44926</v>
      </c>
      <c r="H1121" s="7">
        <v>45381</v>
      </c>
      <c r="I1121" s="6">
        <f t="shared" si="36"/>
        <v>16</v>
      </c>
      <c r="J1121" s="8">
        <f t="shared" si="37"/>
        <v>378.90625</v>
      </c>
      <c r="M1121" s="9"/>
      <c r="N1121" s="9"/>
      <c r="O1121" s="9"/>
      <c r="P1121" s="9"/>
      <c r="Q1121" s="9"/>
    </row>
    <row r="1122" spans="1:17" ht="15.75" x14ac:dyDescent="0.25">
      <c r="A1122" s="6" t="s">
        <v>467</v>
      </c>
      <c r="B1122" s="6" t="s">
        <v>292</v>
      </c>
      <c r="C1122" s="6" t="s">
        <v>283</v>
      </c>
      <c r="D1122" s="7">
        <v>43582</v>
      </c>
      <c r="E1122" s="7">
        <v>43830</v>
      </c>
      <c r="F1122" s="8">
        <v>25875</v>
      </c>
      <c r="G1122" s="7">
        <v>43556</v>
      </c>
      <c r="H1122" s="7">
        <v>43920</v>
      </c>
      <c r="I1122" s="6">
        <f t="shared" si="36"/>
        <v>12</v>
      </c>
      <c r="J1122" s="8">
        <f t="shared" si="37"/>
        <v>2156.25</v>
      </c>
      <c r="M1122" s="9"/>
      <c r="N1122" s="9"/>
      <c r="O1122" s="9"/>
      <c r="P1122" s="9"/>
      <c r="Q1122" s="9"/>
    </row>
    <row r="1123" spans="1:17" ht="15.75" x14ac:dyDescent="0.25">
      <c r="A1123" s="6" t="s">
        <v>467</v>
      </c>
      <c r="B1123" s="6" t="s">
        <v>292</v>
      </c>
      <c r="C1123" s="6" t="s">
        <v>283</v>
      </c>
      <c r="D1123" s="7">
        <v>43951</v>
      </c>
      <c r="E1123" s="7">
        <v>44195</v>
      </c>
      <c r="F1123" s="8">
        <v>16050</v>
      </c>
      <c r="G1123" s="7">
        <v>43951</v>
      </c>
      <c r="H1123" s="7">
        <v>44134</v>
      </c>
      <c r="I1123" s="6">
        <f t="shared" si="36"/>
        <v>7</v>
      </c>
      <c r="J1123" s="8">
        <f t="shared" si="37"/>
        <v>2292.8571428571427</v>
      </c>
      <c r="M1123" s="9"/>
      <c r="N1123" s="9"/>
      <c r="O1123" s="9"/>
      <c r="P1123" s="9"/>
      <c r="Q1123" s="9"/>
    </row>
    <row r="1124" spans="1:17" ht="15.75" x14ac:dyDescent="0.25">
      <c r="A1124" s="6" t="s">
        <v>467</v>
      </c>
      <c r="B1124" s="6" t="s">
        <v>292</v>
      </c>
      <c r="C1124" s="6" t="s">
        <v>283</v>
      </c>
      <c r="D1124" s="7">
        <v>43935</v>
      </c>
      <c r="E1124" s="7">
        <v>44195</v>
      </c>
      <c r="F1124" s="8">
        <v>31050</v>
      </c>
      <c r="G1124" s="7">
        <v>43921</v>
      </c>
      <c r="H1124" s="7">
        <v>44285</v>
      </c>
      <c r="I1124" s="6">
        <f t="shared" si="36"/>
        <v>13</v>
      </c>
      <c r="J1124" s="8">
        <f t="shared" si="37"/>
        <v>2388.4615384615386</v>
      </c>
      <c r="M1124" s="9"/>
      <c r="N1124" s="9"/>
      <c r="O1124" s="9"/>
      <c r="P1124" s="9"/>
      <c r="Q1124" s="9"/>
    </row>
    <row r="1125" spans="1:17" ht="15.75" x14ac:dyDescent="0.25">
      <c r="A1125" s="6" t="s">
        <v>467</v>
      </c>
      <c r="B1125" s="6" t="s">
        <v>292</v>
      </c>
      <c r="C1125" s="6" t="s">
        <v>283</v>
      </c>
      <c r="D1125" s="7">
        <v>44285</v>
      </c>
      <c r="E1125" s="7">
        <v>44421</v>
      </c>
      <c r="F1125" s="8">
        <v>31050</v>
      </c>
      <c r="G1125" s="7">
        <v>44286</v>
      </c>
      <c r="H1125" s="7">
        <v>44650</v>
      </c>
      <c r="I1125" s="6">
        <f t="shared" si="36"/>
        <v>13</v>
      </c>
      <c r="J1125" s="8">
        <f t="shared" si="37"/>
        <v>2388.4615384615386</v>
      </c>
      <c r="M1125" s="9"/>
      <c r="N1125" s="9"/>
      <c r="O1125" s="9"/>
      <c r="P1125" s="9"/>
      <c r="Q1125" s="9"/>
    </row>
    <row r="1126" spans="1:17" ht="15.75" x14ac:dyDescent="0.25">
      <c r="A1126" s="6" t="s">
        <v>468</v>
      </c>
      <c r="B1126" s="6" t="s">
        <v>296</v>
      </c>
      <c r="C1126" s="6" t="s">
        <v>283</v>
      </c>
      <c r="D1126" s="7">
        <v>43862</v>
      </c>
      <c r="E1126" s="7">
        <v>44195</v>
      </c>
      <c r="F1126" s="8">
        <v>12000</v>
      </c>
      <c r="G1126" s="7">
        <v>43831</v>
      </c>
      <c r="H1126" s="7">
        <v>43920</v>
      </c>
      <c r="I1126" s="6">
        <f t="shared" si="36"/>
        <v>3</v>
      </c>
      <c r="J1126" s="8">
        <f t="shared" si="37"/>
        <v>4000</v>
      </c>
      <c r="M1126" s="9"/>
      <c r="N1126" s="9"/>
      <c r="O1126" s="9"/>
      <c r="P1126" s="9"/>
      <c r="Q1126" s="9"/>
    </row>
    <row r="1127" spans="1:17" ht="15.75" x14ac:dyDescent="0.25">
      <c r="A1127" s="6" t="s">
        <v>468</v>
      </c>
      <c r="B1127" s="6" t="s">
        <v>296</v>
      </c>
      <c r="C1127" s="6" t="s">
        <v>283</v>
      </c>
      <c r="D1127" s="7">
        <v>43951</v>
      </c>
      <c r="E1127" s="7">
        <v>44195</v>
      </c>
      <c r="F1127" s="8">
        <v>12000</v>
      </c>
      <c r="G1127" s="7">
        <v>43921</v>
      </c>
      <c r="H1127" s="7">
        <v>44011</v>
      </c>
      <c r="I1127" s="6">
        <f t="shared" si="36"/>
        <v>4</v>
      </c>
      <c r="J1127" s="8">
        <f t="shared" si="37"/>
        <v>3000</v>
      </c>
      <c r="M1127" s="9"/>
      <c r="N1127" s="9"/>
      <c r="O1127" s="9"/>
      <c r="P1127" s="9"/>
      <c r="Q1127" s="9"/>
    </row>
    <row r="1128" spans="1:17" ht="15.75" x14ac:dyDescent="0.25">
      <c r="A1128" s="6" t="s">
        <v>468</v>
      </c>
      <c r="B1128" s="6" t="s">
        <v>296</v>
      </c>
      <c r="C1128" s="6" t="s">
        <v>283</v>
      </c>
      <c r="D1128" s="7">
        <v>44043</v>
      </c>
      <c r="E1128" s="7">
        <v>44195</v>
      </c>
      <c r="F1128" s="8">
        <v>12000</v>
      </c>
      <c r="G1128" s="7">
        <v>44012</v>
      </c>
      <c r="H1128" s="7">
        <v>44103</v>
      </c>
      <c r="I1128" s="6">
        <f t="shared" si="36"/>
        <v>4</v>
      </c>
      <c r="J1128" s="8">
        <f t="shared" si="37"/>
        <v>3000</v>
      </c>
      <c r="M1128" s="9"/>
      <c r="N1128" s="9"/>
      <c r="O1128" s="9"/>
      <c r="P1128" s="9"/>
      <c r="Q1128" s="9"/>
    </row>
    <row r="1129" spans="1:17" ht="15.75" x14ac:dyDescent="0.25">
      <c r="A1129" s="6" t="s">
        <v>468</v>
      </c>
      <c r="B1129" s="6" t="s">
        <v>296</v>
      </c>
      <c r="C1129" s="6" t="s">
        <v>283</v>
      </c>
      <c r="D1129" s="7">
        <v>44135</v>
      </c>
      <c r="E1129" s="7">
        <v>44560</v>
      </c>
      <c r="F1129" s="8">
        <v>12000</v>
      </c>
      <c r="G1129" s="7">
        <v>44104</v>
      </c>
      <c r="H1129" s="7">
        <v>44195</v>
      </c>
      <c r="I1129" s="6">
        <f t="shared" si="36"/>
        <v>4</v>
      </c>
      <c r="J1129" s="8">
        <f t="shared" si="37"/>
        <v>3000</v>
      </c>
      <c r="M1129" s="9"/>
      <c r="N1129" s="9"/>
      <c r="O1129" s="9"/>
      <c r="P1129" s="9"/>
      <c r="Q1129" s="9"/>
    </row>
    <row r="1130" spans="1:17" ht="15.75" x14ac:dyDescent="0.25">
      <c r="A1130" s="6" t="s">
        <v>468</v>
      </c>
      <c r="B1130" s="6" t="s">
        <v>296</v>
      </c>
      <c r="C1130" s="6" t="s">
        <v>283</v>
      </c>
      <c r="D1130" s="7">
        <v>44218</v>
      </c>
      <c r="E1130" s="7">
        <v>44345</v>
      </c>
      <c r="F1130" s="8">
        <v>12000</v>
      </c>
      <c r="G1130" s="7">
        <v>44196</v>
      </c>
      <c r="H1130" s="7">
        <v>44285</v>
      </c>
      <c r="I1130" s="6">
        <f t="shared" si="36"/>
        <v>4</v>
      </c>
      <c r="J1130" s="8">
        <f t="shared" si="37"/>
        <v>3000</v>
      </c>
      <c r="M1130" s="9"/>
      <c r="N1130" s="9"/>
      <c r="O1130" s="9"/>
      <c r="P1130" s="9"/>
      <c r="Q1130" s="9"/>
    </row>
    <row r="1131" spans="1:17" ht="15.75" x14ac:dyDescent="0.25">
      <c r="A1131" s="6" t="s">
        <v>468</v>
      </c>
      <c r="B1131" s="6" t="s">
        <v>296</v>
      </c>
      <c r="C1131" s="6" t="s">
        <v>283</v>
      </c>
      <c r="D1131" s="7">
        <v>44286</v>
      </c>
      <c r="E1131" s="7">
        <v>44346</v>
      </c>
      <c r="F1131" s="8">
        <v>12000</v>
      </c>
      <c r="G1131" s="7">
        <v>44286</v>
      </c>
      <c r="H1131" s="7">
        <v>44376</v>
      </c>
      <c r="I1131" s="6">
        <f t="shared" si="36"/>
        <v>4</v>
      </c>
      <c r="J1131" s="8">
        <f t="shared" si="37"/>
        <v>3000</v>
      </c>
      <c r="M1131" s="9"/>
      <c r="N1131" s="9"/>
      <c r="O1131" s="9"/>
      <c r="P1131" s="9"/>
      <c r="Q1131" s="9"/>
    </row>
    <row r="1132" spans="1:17" ht="15.75" x14ac:dyDescent="0.25">
      <c r="A1132" s="6" t="s">
        <v>468</v>
      </c>
      <c r="B1132" s="6" t="s">
        <v>296</v>
      </c>
      <c r="C1132" s="6" t="s">
        <v>283</v>
      </c>
      <c r="D1132" s="7">
        <v>44377</v>
      </c>
      <c r="E1132" s="7">
        <v>44485</v>
      </c>
      <c r="F1132" s="8">
        <v>12000</v>
      </c>
      <c r="G1132" s="7">
        <v>44377</v>
      </c>
      <c r="H1132" s="7">
        <v>44468</v>
      </c>
      <c r="I1132" s="6">
        <f t="shared" si="36"/>
        <v>4</v>
      </c>
      <c r="J1132" s="8">
        <f t="shared" si="37"/>
        <v>3000</v>
      </c>
      <c r="M1132" s="9"/>
      <c r="N1132" s="9"/>
      <c r="O1132" s="9"/>
      <c r="P1132" s="9"/>
      <c r="Q1132" s="9"/>
    </row>
    <row r="1133" spans="1:17" ht="15.75" x14ac:dyDescent="0.25">
      <c r="A1133" s="6" t="s">
        <v>468</v>
      </c>
      <c r="B1133" s="6" t="s">
        <v>296</v>
      </c>
      <c r="C1133" s="6" t="s">
        <v>283</v>
      </c>
      <c r="D1133" s="7">
        <v>44469</v>
      </c>
      <c r="E1133" s="7">
        <v>44547</v>
      </c>
      <c r="F1133" s="8">
        <v>12000</v>
      </c>
      <c r="G1133" s="7">
        <v>44469</v>
      </c>
      <c r="H1133" s="7">
        <v>44560</v>
      </c>
      <c r="I1133" s="6">
        <f t="shared" si="36"/>
        <v>4</v>
      </c>
      <c r="J1133" s="8">
        <f t="shared" si="37"/>
        <v>3000</v>
      </c>
      <c r="M1133" s="9"/>
      <c r="N1133" s="9"/>
      <c r="O1133" s="9"/>
      <c r="P1133" s="9"/>
      <c r="Q1133" s="9"/>
    </row>
    <row r="1134" spans="1:17" ht="15.75" x14ac:dyDescent="0.25">
      <c r="A1134" s="13" t="s">
        <v>468</v>
      </c>
      <c r="B1134" s="13" t="s">
        <v>296</v>
      </c>
      <c r="C1134" s="6" t="s">
        <v>283</v>
      </c>
      <c r="D1134" s="7">
        <v>44550</v>
      </c>
      <c r="E1134" s="7">
        <v>44616</v>
      </c>
      <c r="F1134" s="8">
        <v>48000</v>
      </c>
      <c r="G1134" s="7">
        <v>44561</v>
      </c>
      <c r="H1134" s="7">
        <v>44925</v>
      </c>
      <c r="I1134" s="6">
        <f t="shared" ref="I1134:I1197" si="38">IF((YEAR(H1134)-YEAR(G1134))=1, ((MONTH(H1134)-MONTH(G1134))+1)+12, (IF((YEAR(H1134)-YEAR(G1134))=2, ((MONTH(H1134)-MONTH(G1134))+1)+24, (IF((YEAR(H1134)-YEAR(G1134))=3, ((MONTH(H1134)-MONTH(G1134))+1)+36, (MONTH(H1134)-MONTH(G1134))+1)))))</f>
        <v>13</v>
      </c>
      <c r="J1134" s="8">
        <f t="shared" si="37"/>
        <v>3692.3076923076924</v>
      </c>
      <c r="M1134" s="9"/>
      <c r="N1134" s="9"/>
      <c r="O1134" s="9"/>
      <c r="P1134" s="9"/>
      <c r="Q1134" s="9"/>
    </row>
    <row r="1135" spans="1:17" ht="15.75" x14ac:dyDescent="0.25">
      <c r="A1135" s="13" t="s">
        <v>468</v>
      </c>
      <c r="B1135" s="13" t="s">
        <v>296</v>
      </c>
      <c r="C1135" s="6" t="s">
        <v>283</v>
      </c>
      <c r="D1135" s="7">
        <v>44996</v>
      </c>
      <c r="E1135" s="7">
        <v>45058</v>
      </c>
      <c r="F1135" s="8">
        <v>15000</v>
      </c>
      <c r="G1135" s="7">
        <v>44926</v>
      </c>
      <c r="H1135" s="7">
        <v>45077</v>
      </c>
      <c r="I1135" s="6">
        <f t="shared" si="38"/>
        <v>6</v>
      </c>
      <c r="J1135" s="8">
        <f t="shared" si="37"/>
        <v>2500</v>
      </c>
      <c r="M1135" s="9"/>
      <c r="N1135" s="9"/>
      <c r="O1135" s="9"/>
      <c r="P1135" s="9"/>
      <c r="Q1135" s="9"/>
    </row>
    <row r="1136" spans="1:17" ht="15.75" x14ac:dyDescent="0.25">
      <c r="A1136" s="13" t="s">
        <v>468</v>
      </c>
      <c r="B1136" s="13" t="s">
        <v>296</v>
      </c>
      <c r="C1136" s="6" t="s">
        <v>283</v>
      </c>
      <c r="D1136" s="7">
        <v>45108</v>
      </c>
      <c r="E1136" s="7">
        <v>45170</v>
      </c>
      <c r="F1136" s="8">
        <v>3750</v>
      </c>
      <c r="G1136" s="7">
        <v>45078</v>
      </c>
      <c r="H1136" s="7">
        <v>45199</v>
      </c>
      <c r="I1136" s="6">
        <f t="shared" si="38"/>
        <v>4</v>
      </c>
      <c r="J1136" s="8">
        <f t="shared" si="37"/>
        <v>937.5</v>
      </c>
      <c r="M1136" s="9"/>
      <c r="N1136" s="9"/>
      <c r="O1136" s="9"/>
      <c r="P1136" s="9"/>
      <c r="Q1136" s="9"/>
    </row>
    <row r="1137" spans="1:17" ht="15.75" x14ac:dyDescent="0.25">
      <c r="A1137" s="13" t="s">
        <v>468</v>
      </c>
      <c r="B1137" s="13" t="s">
        <v>296</v>
      </c>
      <c r="C1137" s="6" t="s">
        <v>283</v>
      </c>
      <c r="D1137" s="7">
        <v>45200</v>
      </c>
      <c r="E1137" s="7">
        <v>45261</v>
      </c>
      <c r="F1137" s="8">
        <v>3750</v>
      </c>
      <c r="G1137" s="7">
        <v>45200</v>
      </c>
      <c r="H1137" s="7">
        <v>45291</v>
      </c>
      <c r="I1137" s="6">
        <f t="shared" si="38"/>
        <v>3</v>
      </c>
      <c r="J1137" s="8">
        <f t="shared" si="37"/>
        <v>1250</v>
      </c>
      <c r="M1137" s="9"/>
      <c r="N1137" s="9"/>
      <c r="O1137" s="9"/>
      <c r="P1137" s="9"/>
      <c r="Q1137" s="9"/>
    </row>
    <row r="1138" spans="1:17" ht="15.75" x14ac:dyDescent="0.25">
      <c r="A1138" s="13" t="s">
        <v>468</v>
      </c>
      <c r="B1138" s="13" t="s">
        <v>296</v>
      </c>
      <c r="C1138" s="6" t="s">
        <v>283</v>
      </c>
      <c r="D1138" s="7">
        <v>45292</v>
      </c>
      <c r="E1138" s="7">
        <v>1095</v>
      </c>
      <c r="F1138" s="8">
        <v>3750</v>
      </c>
      <c r="G1138" s="7">
        <v>45292</v>
      </c>
      <c r="H1138" s="7">
        <v>45381</v>
      </c>
      <c r="I1138" s="6">
        <f t="shared" si="38"/>
        <v>3</v>
      </c>
      <c r="J1138" s="8">
        <f t="shared" si="37"/>
        <v>1250</v>
      </c>
      <c r="M1138" s="9"/>
      <c r="N1138" s="9"/>
      <c r="O1138" s="9"/>
      <c r="P1138" s="9"/>
      <c r="Q1138" s="9"/>
    </row>
    <row r="1139" spans="1:17" ht="15.75" x14ac:dyDescent="0.25">
      <c r="A1139" s="13" t="s">
        <v>468</v>
      </c>
      <c r="B1139" s="13" t="s">
        <v>296</v>
      </c>
      <c r="C1139" s="6" t="s">
        <v>283</v>
      </c>
      <c r="D1139" s="7">
        <v>45382</v>
      </c>
      <c r="E1139" s="7">
        <v>1095</v>
      </c>
      <c r="F1139" s="8">
        <v>3750</v>
      </c>
      <c r="G1139" s="7">
        <v>45382</v>
      </c>
      <c r="H1139" s="7">
        <v>45472</v>
      </c>
      <c r="I1139" s="6">
        <f t="shared" si="38"/>
        <v>4</v>
      </c>
      <c r="J1139" s="8">
        <f t="shared" si="37"/>
        <v>937.5</v>
      </c>
      <c r="M1139" s="9"/>
      <c r="N1139" s="9"/>
      <c r="O1139" s="9"/>
      <c r="P1139" s="9"/>
      <c r="Q1139" s="9"/>
    </row>
    <row r="1140" spans="1:17" ht="15.75" x14ac:dyDescent="0.25">
      <c r="A1140" s="13" t="s">
        <v>468</v>
      </c>
      <c r="B1140" s="13" t="s">
        <v>296</v>
      </c>
      <c r="C1140" s="6" t="s">
        <v>283</v>
      </c>
      <c r="D1140" s="7">
        <v>45473</v>
      </c>
      <c r="E1140" s="7">
        <v>1095</v>
      </c>
      <c r="F1140" s="8">
        <v>3750</v>
      </c>
      <c r="G1140" s="7">
        <v>45473</v>
      </c>
      <c r="H1140" s="7">
        <v>45564</v>
      </c>
      <c r="I1140" s="6">
        <f t="shared" si="38"/>
        <v>4</v>
      </c>
      <c r="J1140" s="8">
        <f t="shared" si="37"/>
        <v>937.5</v>
      </c>
      <c r="M1140" s="9"/>
      <c r="N1140" s="9"/>
      <c r="O1140" s="9"/>
      <c r="P1140" s="9"/>
      <c r="Q1140" s="9"/>
    </row>
    <row r="1141" spans="1:17" ht="15.75" x14ac:dyDescent="0.25">
      <c r="A1141" s="13" t="s">
        <v>468</v>
      </c>
      <c r="B1141" s="13" t="s">
        <v>296</v>
      </c>
      <c r="C1141" s="6" t="s">
        <v>283</v>
      </c>
      <c r="D1141" s="7">
        <v>45565</v>
      </c>
      <c r="E1141" s="7">
        <v>1095</v>
      </c>
      <c r="F1141" s="8">
        <v>3750</v>
      </c>
      <c r="G1141" s="7">
        <v>45565</v>
      </c>
      <c r="H1141" s="7">
        <v>45656</v>
      </c>
      <c r="I1141" s="6">
        <f t="shared" si="38"/>
        <v>4</v>
      </c>
      <c r="J1141" s="8">
        <f t="shared" si="37"/>
        <v>937.5</v>
      </c>
      <c r="M1141" s="9"/>
      <c r="N1141" s="9"/>
      <c r="O1141" s="9"/>
      <c r="P1141" s="9"/>
      <c r="Q1141" s="9"/>
    </row>
    <row r="1142" spans="1:17" ht="15.75" x14ac:dyDescent="0.25">
      <c r="A1142" s="6" t="s">
        <v>469</v>
      </c>
      <c r="B1142" s="6" t="s">
        <v>285</v>
      </c>
      <c r="C1142" s="6" t="s">
        <v>283</v>
      </c>
      <c r="D1142" s="7">
        <v>44141</v>
      </c>
      <c r="E1142" s="7">
        <v>44195</v>
      </c>
      <c r="F1142" s="8">
        <v>14400</v>
      </c>
      <c r="G1142" s="7">
        <v>44196</v>
      </c>
      <c r="H1142" s="7">
        <v>44560</v>
      </c>
      <c r="I1142" s="6">
        <f t="shared" si="38"/>
        <v>13</v>
      </c>
      <c r="J1142" s="8">
        <f t="shared" si="37"/>
        <v>1107.6923076923076</v>
      </c>
      <c r="M1142" s="9"/>
      <c r="N1142" s="9"/>
      <c r="O1142" s="9"/>
      <c r="P1142" s="9"/>
      <c r="Q1142" s="9"/>
    </row>
    <row r="1143" spans="1:17" ht="15.75" x14ac:dyDescent="0.25">
      <c r="A1143" s="13" t="s">
        <v>469</v>
      </c>
      <c r="B1143" s="13" t="s">
        <v>285</v>
      </c>
      <c r="C1143" s="6" t="s">
        <v>283</v>
      </c>
      <c r="D1143" s="7">
        <v>44493</v>
      </c>
      <c r="E1143" s="7">
        <v>44532</v>
      </c>
      <c r="F1143" s="8">
        <v>21000</v>
      </c>
      <c r="G1143" s="7">
        <v>44469</v>
      </c>
      <c r="H1143" s="7">
        <v>44833</v>
      </c>
      <c r="I1143" s="6">
        <f t="shared" si="38"/>
        <v>13</v>
      </c>
      <c r="J1143" s="8">
        <f t="shared" si="37"/>
        <v>1615.3846153846155</v>
      </c>
      <c r="M1143" s="9"/>
      <c r="N1143" s="9"/>
      <c r="O1143" s="9"/>
      <c r="P1143" s="9"/>
      <c r="Q1143" s="9"/>
    </row>
    <row r="1144" spans="1:17" ht="15.75" x14ac:dyDescent="0.25">
      <c r="A1144" s="13" t="s">
        <v>469</v>
      </c>
      <c r="B1144" s="13" t="s">
        <v>285</v>
      </c>
      <c r="C1144" s="6" t="s">
        <v>283</v>
      </c>
      <c r="D1144" s="7">
        <v>44858</v>
      </c>
      <c r="E1144" s="7">
        <v>44870</v>
      </c>
      <c r="F1144" s="8">
        <v>21000</v>
      </c>
      <c r="G1144" s="7">
        <v>44834</v>
      </c>
      <c r="H1144" s="7">
        <v>45199</v>
      </c>
      <c r="I1144" s="6">
        <f t="shared" si="38"/>
        <v>13</v>
      </c>
      <c r="J1144" s="8">
        <f t="shared" si="37"/>
        <v>1615.3846153846155</v>
      </c>
      <c r="M1144" s="9"/>
      <c r="N1144" s="9"/>
      <c r="O1144" s="9"/>
      <c r="P1144" s="9"/>
      <c r="Q1144" s="9"/>
    </row>
    <row r="1145" spans="1:17" ht="15.75" x14ac:dyDescent="0.25">
      <c r="A1145" s="13" t="s">
        <v>469</v>
      </c>
      <c r="B1145" s="13" t="s">
        <v>285</v>
      </c>
      <c r="C1145" s="6" t="s">
        <v>283</v>
      </c>
      <c r="D1145" s="7">
        <v>45200</v>
      </c>
      <c r="E1145" s="7">
        <v>45248</v>
      </c>
      <c r="F1145" s="8">
        <v>21000</v>
      </c>
      <c r="G1145" s="7">
        <v>45200</v>
      </c>
      <c r="H1145" s="7">
        <v>45564</v>
      </c>
      <c r="I1145" s="6">
        <f t="shared" si="38"/>
        <v>12</v>
      </c>
      <c r="J1145" s="8">
        <f t="shared" si="37"/>
        <v>1750</v>
      </c>
      <c r="M1145" s="9"/>
      <c r="N1145" s="9"/>
      <c r="O1145" s="9"/>
      <c r="P1145" s="9"/>
      <c r="Q1145" s="9"/>
    </row>
    <row r="1146" spans="1:17" ht="15.75" x14ac:dyDescent="0.25">
      <c r="A1146" s="13" t="s">
        <v>469</v>
      </c>
      <c r="B1146" s="13" t="s">
        <v>285</v>
      </c>
      <c r="C1146" s="6" t="s">
        <v>283</v>
      </c>
      <c r="D1146" s="7">
        <v>45565</v>
      </c>
      <c r="E1146" s="7">
        <v>1095</v>
      </c>
      <c r="F1146" s="8">
        <v>21000</v>
      </c>
      <c r="G1146" s="7">
        <v>45565</v>
      </c>
      <c r="H1146" s="7">
        <v>45929</v>
      </c>
      <c r="I1146" s="6">
        <f t="shared" si="38"/>
        <v>13</v>
      </c>
      <c r="J1146" s="8">
        <f t="shared" si="37"/>
        <v>1615.3846153846155</v>
      </c>
      <c r="M1146" s="9"/>
      <c r="N1146" s="9"/>
      <c r="O1146" s="9"/>
      <c r="P1146" s="9"/>
      <c r="Q1146" s="9"/>
    </row>
    <row r="1147" spans="1:17" ht="15.75" x14ac:dyDescent="0.25">
      <c r="A1147" s="13" t="s">
        <v>469</v>
      </c>
      <c r="B1147" s="13" t="s">
        <v>292</v>
      </c>
      <c r="C1147" s="6" t="s">
        <v>283</v>
      </c>
      <c r="D1147" s="7">
        <v>44534</v>
      </c>
      <c r="E1147" s="7">
        <v>44549</v>
      </c>
      <c r="F1147" s="8">
        <v>14400</v>
      </c>
      <c r="G1147" s="7">
        <v>44561</v>
      </c>
      <c r="H1147" s="7">
        <v>44925</v>
      </c>
      <c r="I1147" s="6">
        <f t="shared" si="38"/>
        <v>13</v>
      </c>
      <c r="J1147" s="8">
        <f t="shared" si="37"/>
        <v>1107.6923076923076</v>
      </c>
      <c r="M1147" s="9"/>
      <c r="N1147" s="9"/>
      <c r="O1147" s="9"/>
      <c r="P1147" s="9"/>
      <c r="Q1147" s="9"/>
    </row>
    <row r="1148" spans="1:17" ht="15.75" x14ac:dyDescent="0.25">
      <c r="A1148" s="13" t="s">
        <v>469</v>
      </c>
      <c r="B1148" s="13" t="s">
        <v>292</v>
      </c>
      <c r="C1148" s="6" t="s">
        <v>283</v>
      </c>
      <c r="D1148" s="7">
        <v>44870</v>
      </c>
      <c r="E1148" s="7">
        <v>44907</v>
      </c>
      <c r="F1148" s="8">
        <v>14400</v>
      </c>
      <c r="G1148" s="7">
        <v>44926</v>
      </c>
      <c r="H1148" s="7">
        <v>45291</v>
      </c>
      <c r="I1148" s="6">
        <f t="shared" si="38"/>
        <v>13</v>
      </c>
      <c r="J1148" s="8">
        <f t="shared" si="37"/>
        <v>1107.6923076923076</v>
      </c>
      <c r="M1148" s="9"/>
      <c r="N1148" s="9"/>
      <c r="O1148" s="9"/>
      <c r="P1148" s="9"/>
      <c r="Q1148" s="9"/>
    </row>
    <row r="1149" spans="1:17" ht="15.75" x14ac:dyDescent="0.25">
      <c r="A1149" s="13" t="s">
        <v>469</v>
      </c>
      <c r="B1149" s="13" t="s">
        <v>292</v>
      </c>
      <c r="C1149" s="6" t="s">
        <v>283</v>
      </c>
      <c r="D1149" s="7">
        <v>45322</v>
      </c>
      <c r="E1149" s="7">
        <v>1095</v>
      </c>
      <c r="F1149" s="8">
        <v>6000</v>
      </c>
      <c r="G1149" s="7">
        <v>45292</v>
      </c>
      <c r="H1149" s="7">
        <v>45656</v>
      </c>
      <c r="I1149" s="6">
        <f t="shared" si="38"/>
        <v>12</v>
      </c>
      <c r="J1149" s="8">
        <f t="shared" si="37"/>
        <v>500</v>
      </c>
      <c r="M1149" s="9"/>
      <c r="N1149" s="9"/>
      <c r="O1149" s="9"/>
      <c r="P1149" s="9"/>
      <c r="Q1149" s="9"/>
    </row>
    <row r="1150" spans="1:17" ht="15.75" x14ac:dyDescent="0.25">
      <c r="A1150" s="6" t="s">
        <v>470</v>
      </c>
      <c r="B1150" s="6" t="s">
        <v>288</v>
      </c>
      <c r="C1150" s="6" t="s">
        <v>283</v>
      </c>
      <c r="D1150" s="7">
        <v>44102</v>
      </c>
      <c r="E1150" s="7">
        <v>44195</v>
      </c>
      <c r="F1150" s="8">
        <v>3000</v>
      </c>
      <c r="G1150" s="7">
        <v>44074</v>
      </c>
      <c r="H1150" s="7">
        <v>44164</v>
      </c>
      <c r="I1150" s="6">
        <f t="shared" si="38"/>
        <v>4</v>
      </c>
      <c r="J1150" s="8">
        <f t="shared" si="37"/>
        <v>750</v>
      </c>
      <c r="M1150" s="9"/>
      <c r="N1150" s="9"/>
      <c r="O1150" s="9"/>
      <c r="P1150" s="9"/>
      <c r="Q1150" s="9"/>
    </row>
    <row r="1151" spans="1:17" ht="15.75" x14ac:dyDescent="0.25">
      <c r="A1151" s="6" t="s">
        <v>470</v>
      </c>
      <c r="B1151" s="6" t="s">
        <v>288</v>
      </c>
      <c r="C1151" s="6" t="s">
        <v>283</v>
      </c>
      <c r="D1151" s="7">
        <v>44185</v>
      </c>
      <c r="E1151" s="7">
        <v>44560</v>
      </c>
      <c r="F1151" s="8">
        <v>3000</v>
      </c>
      <c r="G1151" s="7">
        <v>44165</v>
      </c>
      <c r="H1151" s="7">
        <v>44254</v>
      </c>
      <c r="I1151" s="6">
        <f t="shared" si="38"/>
        <v>4</v>
      </c>
      <c r="J1151" s="8">
        <f t="shared" si="37"/>
        <v>750</v>
      </c>
      <c r="M1151" s="9"/>
      <c r="N1151" s="9"/>
      <c r="O1151" s="9"/>
      <c r="P1151" s="9"/>
      <c r="Q1151" s="9"/>
    </row>
    <row r="1152" spans="1:17" ht="15.75" x14ac:dyDescent="0.25">
      <c r="A1152" s="6" t="s">
        <v>470</v>
      </c>
      <c r="B1152" s="6" t="s">
        <v>288</v>
      </c>
      <c r="C1152" s="6" t="s">
        <v>283</v>
      </c>
      <c r="D1152" s="7">
        <v>44353</v>
      </c>
      <c r="E1152" s="7">
        <v>44360</v>
      </c>
      <c r="F1152" s="8">
        <v>3000</v>
      </c>
      <c r="G1152" s="7">
        <v>44316</v>
      </c>
      <c r="H1152" s="7">
        <v>44407</v>
      </c>
      <c r="I1152" s="6">
        <f t="shared" si="38"/>
        <v>4</v>
      </c>
      <c r="J1152" s="8">
        <f t="shared" si="37"/>
        <v>750</v>
      </c>
      <c r="M1152" s="9"/>
      <c r="N1152" s="9"/>
      <c r="O1152" s="9"/>
      <c r="P1152" s="9"/>
      <c r="Q1152" s="9"/>
    </row>
    <row r="1153" spans="1:17" ht="15.75" x14ac:dyDescent="0.25">
      <c r="A1153" s="6" t="s">
        <v>470</v>
      </c>
      <c r="B1153" s="6" t="s">
        <v>288</v>
      </c>
      <c r="C1153" s="6" t="s">
        <v>283</v>
      </c>
      <c r="D1153" s="7">
        <v>44449</v>
      </c>
      <c r="E1153" s="7">
        <v>44470</v>
      </c>
      <c r="F1153" s="8">
        <v>25000</v>
      </c>
      <c r="G1153" s="7">
        <v>44439</v>
      </c>
      <c r="H1153" s="7">
        <v>44803</v>
      </c>
      <c r="I1153" s="6">
        <f t="shared" si="38"/>
        <v>13</v>
      </c>
      <c r="J1153" s="8">
        <f t="shared" si="37"/>
        <v>1923.0769230769231</v>
      </c>
      <c r="M1153" s="9"/>
      <c r="N1153" s="9"/>
      <c r="O1153" s="9"/>
      <c r="P1153" s="9"/>
      <c r="Q1153" s="9"/>
    </row>
    <row r="1154" spans="1:17" ht="15.75" x14ac:dyDescent="0.25">
      <c r="A1154" s="6" t="s">
        <v>470</v>
      </c>
      <c r="B1154" s="6" t="s">
        <v>288</v>
      </c>
      <c r="C1154" s="6" t="s">
        <v>283</v>
      </c>
      <c r="D1154" s="7">
        <v>44807</v>
      </c>
      <c r="E1154" s="7">
        <v>44821</v>
      </c>
      <c r="F1154" s="8">
        <v>10000</v>
      </c>
      <c r="G1154" s="7">
        <v>44804</v>
      </c>
      <c r="H1154" s="7">
        <v>45169</v>
      </c>
      <c r="I1154" s="6">
        <f t="shared" si="38"/>
        <v>13</v>
      </c>
      <c r="J1154" s="8">
        <f t="shared" si="37"/>
        <v>769.23076923076928</v>
      </c>
      <c r="M1154" s="9"/>
      <c r="N1154" s="9"/>
      <c r="O1154" s="9"/>
      <c r="P1154" s="9"/>
      <c r="Q1154" s="9"/>
    </row>
    <row r="1155" spans="1:17" ht="15.75" x14ac:dyDescent="0.25">
      <c r="A1155" s="6" t="s">
        <v>470</v>
      </c>
      <c r="B1155" s="6" t="s">
        <v>288</v>
      </c>
      <c r="C1155" s="6" t="s">
        <v>283</v>
      </c>
      <c r="D1155" s="7">
        <v>45172</v>
      </c>
      <c r="E1155" s="7">
        <v>45199</v>
      </c>
      <c r="F1155" s="8">
        <v>10000</v>
      </c>
      <c r="G1155" s="7">
        <v>45170</v>
      </c>
      <c r="H1155" s="7">
        <v>45534</v>
      </c>
      <c r="I1155" s="6">
        <f t="shared" si="38"/>
        <v>12</v>
      </c>
      <c r="J1155" s="8">
        <f t="shared" ref="J1155:J1218" si="39">F1155/I1155</f>
        <v>833.33333333333337</v>
      </c>
      <c r="M1155" s="9"/>
      <c r="N1155" s="9"/>
      <c r="O1155" s="9"/>
      <c r="P1155" s="9"/>
      <c r="Q1155" s="9"/>
    </row>
    <row r="1156" spans="1:17" ht="15.75" x14ac:dyDescent="0.25">
      <c r="A1156" s="6" t="s">
        <v>471</v>
      </c>
      <c r="B1156" s="6" t="s">
        <v>292</v>
      </c>
      <c r="C1156" s="6" t="s">
        <v>283</v>
      </c>
      <c r="D1156" s="7">
        <v>44907</v>
      </c>
      <c r="E1156" s="7">
        <v>44933</v>
      </c>
      <c r="F1156" s="8">
        <v>8332.17</v>
      </c>
      <c r="G1156" s="7">
        <v>44773</v>
      </c>
      <c r="H1156" s="7">
        <v>44925</v>
      </c>
      <c r="I1156" s="6">
        <f t="shared" si="38"/>
        <v>6</v>
      </c>
      <c r="J1156" s="8">
        <f t="shared" si="39"/>
        <v>1388.6949999999999</v>
      </c>
      <c r="M1156" s="9"/>
      <c r="N1156" s="9"/>
      <c r="O1156" s="9"/>
      <c r="P1156" s="9"/>
      <c r="Q1156" s="9"/>
    </row>
    <row r="1157" spans="1:17" ht="15.75" x14ac:dyDescent="0.25">
      <c r="A1157" s="6" t="s">
        <v>472</v>
      </c>
      <c r="B1157" s="6" t="s">
        <v>285</v>
      </c>
      <c r="C1157" s="6" t="s">
        <v>283</v>
      </c>
      <c r="D1157" s="7">
        <v>44310</v>
      </c>
      <c r="E1157" s="7">
        <v>44333</v>
      </c>
      <c r="F1157" s="8">
        <v>76680.73</v>
      </c>
      <c r="G1157" s="7">
        <v>44286</v>
      </c>
      <c r="H1157" s="7">
        <v>44650</v>
      </c>
      <c r="I1157" s="6">
        <f t="shared" si="38"/>
        <v>13</v>
      </c>
      <c r="J1157" s="8">
        <f t="shared" si="39"/>
        <v>5898.5176923076924</v>
      </c>
      <c r="M1157" s="9"/>
      <c r="N1157" s="9"/>
      <c r="O1157" s="9"/>
      <c r="P1157" s="9"/>
      <c r="Q1157" s="9"/>
    </row>
    <row r="1158" spans="1:17" ht="15.75" x14ac:dyDescent="0.25">
      <c r="A1158" s="6" t="s">
        <v>472</v>
      </c>
      <c r="B1158" s="6" t="s">
        <v>285</v>
      </c>
      <c r="C1158" s="6" t="s">
        <v>283</v>
      </c>
      <c r="D1158" s="7">
        <v>45107</v>
      </c>
      <c r="E1158" s="7">
        <v>45130</v>
      </c>
      <c r="F1158" s="8">
        <v>49642.559999999998</v>
      </c>
      <c r="G1158" s="7">
        <v>44651</v>
      </c>
      <c r="H1158" s="7">
        <v>45260</v>
      </c>
      <c r="I1158" s="6">
        <f t="shared" si="38"/>
        <v>21</v>
      </c>
      <c r="J1158" s="8">
        <f t="shared" si="39"/>
        <v>2363.9314285714286</v>
      </c>
      <c r="M1158" s="9"/>
      <c r="N1158" s="9"/>
      <c r="O1158" s="9"/>
      <c r="P1158" s="9"/>
      <c r="Q1158" s="9"/>
    </row>
    <row r="1159" spans="1:17" ht="15.75" x14ac:dyDescent="0.25">
      <c r="A1159" s="6" t="s">
        <v>472</v>
      </c>
      <c r="B1159" s="6" t="s">
        <v>285</v>
      </c>
      <c r="C1159" s="6" t="s">
        <v>283</v>
      </c>
      <c r="D1159" s="7">
        <v>45260</v>
      </c>
      <c r="E1159" s="7">
        <v>45351</v>
      </c>
      <c r="F1159" s="8">
        <v>53429.16</v>
      </c>
      <c r="G1159" s="7">
        <v>45261</v>
      </c>
      <c r="H1159" s="7">
        <v>45625</v>
      </c>
      <c r="I1159" s="6">
        <f t="shared" si="38"/>
        <v>12</v>
      </c>
      <c r="J1159" s="8">
        <f t="shared" si="39"/>
        <v>4452.43</v>
      </c>
      <c r="M1159" s="9"/>
      <c r="N1159" s="9"/>
      <c r="O1159" s="9"/>
      <c r="P1159" s="9"/>
      <c r="Q1159" s="9"/>
    </row>
    <row r="1160" spans="1:17" ht="15.75" x14ac:dyDescent="0.25">
      <c r="A1160" s="6" t="s">
        <v>473</v>
      </c>
      <c r="B1160" s="6" t="s">
        <v>285</v>
      </c>
      <c r="C1160" s="6" t="s">
        <v>283</v>
      </c>
      <c r="D1160" s="7">
        <v>43957</v>
      </c>
      <c r="E1160" s="7">
        <v>44195</v>
      </c>
      <c r="F1160" s="8">
        <v>10000</v>
      </c>
      <c r="G1160" s="7">
        <v>43921</v>
      </c>
      <c r="H1160" s="7">
        <v>44011</v>
      </c>
      <c r="I1160" s="6">
        <f t="shared" si="38"/>
        <v>4</v>
      </c>
      <c r="J1160" s="8">
        <f t="shared" si="39"/>
        <v>2500</v>
      </c>
      <c r="M1160" s="9"/>
      <c r="N1160" s="9"/>
      <c r="O1160" s="9"/>
      <c r="P1160" s="9"/>
      <c r="Q1160" s="9"/>
    </row>
    <row r="1161" spans="1:17" ht="15.75" x14ac:dyDescent="0.25">
      <c r="A1161" s="6" t="s">
        <v>473</v>
      </c>
      <c r="B1161" s="6" t="s">
        <v>285</v>
      </c>
      <c r="C1161" s="6" t="s">
        <v>283</v>
      </c>
      <c r="D1161" s="7">
        <v>43944</v>
      </c>
      <c r="E1161" s="7">
        <v>44195</v>
      </c>
      <c r="F1161" s="8">
        <v>142000</v>
      </c>
      <c r="G1161" s="7">
        <v>43831</v>
      </c>
      <c r="H1161" s="7">
        <v>44195</v>
      </c>
      <c r="I1161" s="6">
        <f t="shared" si="38"/>
        <v>12</v>
      </c>
      <c r="J1161" s="8">
        <f t="shared" si="39"/>
        <v>11833.333333333334</v>
      </c>
      <c r="M1161" s="9"/>
      <c r="N1161" s="9"/>
      <c r="O1161" s="9"/>
      <c r="P1161" s="9"/>
      <c r="Q1161" s="9"/>
    </row>
    <row r="1162" spans="1:17" ht="15.75" x14ac:dyDescent="0.25">
      <c r="A1162" s="6" t="s">
        <v>473</v>
      </c>
      <c r="B1162" s="6" t="s">
        <v>285</v>
      </c>
      <c r="C1162" s="6" t="s">
        <v>283</v>
      </c>
      <c r="D1162" s="7">
        <v>44415</v>
      </c>
      <c r="E1162" s="7">
        <v>44490</v>
      </c>
      <c r="F1162" s="8">
        <v>5000</v>
      </c>
      <c r="G1162" s="7">
        <v>44408</v>
      </c>
      <c r="H1162" s="7">
        <v>44438</v>
      </c>
      <c r="I1162" s="6">
        <f t="shared" si="38"/>
        <v>2</v>
      </c>
      <c r="J1162" s="8">
        <f t="shared" si="39"/>
        <v>2500</v>
      </c>
      <c r="M1162" s="9"/>
      <c r="N1162" s="9"/>
      <c r="O1162" s="9"/>
      <c r="P1162" s="9"/>
      <c r="Q1162" s="9"/>
    </row>
    <row r="1163" spans="1:17" ht="15.75" x14ac:dyDescent="0.25">
      <c r="A1163" s="6" t="s">
        <v>473</v>
      </c>
      <c r="B1163" s="6" t="s">
        <v>285</v>
      </c>
      <c r="C1163" s="6" t="s">
        <v>283</v>
      </c>
      <c r="D1163" s="7">
        <v>44197</v>
      </c>
      <c r="E1163" s="7">
        <v>44259</v>
      </c>
      <c r="F1163" s="8">
        <v>141990</v>
      </c>
      <c r="G1163" s="7">
        <v>44196</v>
      </c>
      <c r="H1163" s="7">
        <v>44560</v>
      </c>
      <c r="I1163" s="6">
        <f t="shared" si="38"/>
        <v>13</v>
      </c>
      <c r="J1163" s="8">
        <f t="shared" si="39"/>
        <v>10922.307692307691</v>
      </c>
      <c r="M1163" s="9"/>
      <c r="N1163" s="9"/>
      <c r="O1163" s="9"/>
      <c r="P1163" s="9"/>
      <c r="Q1163" s="9"/>
    </row>
    <row r="1164" spans="1:17" ht="15.75" x14ac:dyDescent="0.25">
      <c r="A1164" s="6" t="s">
        <v>473</v>
      </c>
      <c r="B1164" s="6" t="s">
        <v>285</v>
      </c>
      <c r="C1164" s="6" t="s">
        <v>283</v>
      </c>
      <c r="D1164" s="7">
        <v>44550</v>
      </c>
      <c r="E1164" s="7">
        <v>44603</v>
      </c>
      <c r="F1164" s="8">
        <v>87115</v>
      </c>
      <c r="G1164" s="7">
        <v>44561</v>
      </c>
      <c r="H1164" s="7">
        <v>44925</v>
      </c>
      <c r="I1164" s="6">
        <f t="shared" si="38"/>
        <v>13</v>
      </c>
      <c r="J1164" s="8">
        <f t="shared" si="39"/>
        <v>6701.1538461538457</v>
      </c>
      <c r="M1164" s="9"/>
      <c r="N1164" s="9"/>
      <c r="O1164" s="9"/>
      <c r="P1164" s="9"/>
      <c r="Q1164" s="9"/>
    </row>
    <row r="1165" spans="1:17" ht="15.75" x14ac:dyDescent="0.25">
      <c r="A1165" s="6" t="s">
        <v>473</v>
      </c>
      <c r="B1165" s="6" t="s">
        <v>285</v>
      </c>
      <c r="C1165" s="6" t="s">
        <v>283</v>
      </c>
      <c r="D1165" s="7">
        <v>45008</v>
      </c>
      <c r="E1165" s="7">
        <v>45116</v>
      </c>
      <c r="F1165" s="8">
        <v>87115</v>
      </c>
      <c r="G1165" s="7">
        <v>44926</v>
      </c>
      <c r="H1165" s="7">
        <v>45291</v>
      </c>
      <c r="I1165" s="6">
        <f t="shared" si="38"/>
        <v>13</v>
      </c>
      <c r="J1165" s="8">
        <f t="shared" si="39"/>
        <v>6701.1538461538457</v>
      </c>
      <c r="M1165" s="9"/>
      <c r="N1165" s="9"/>
      <c r="O1165" s="9"/>
      <c r="P1165" s="9"/>
      <c r="Q1165" s="9"/>
    </row>
    <row r="1166" spans="1:17" ht="15.75" x14ac:dyDescent="0.25">
      <c r="A1166" s="6" t="s">
        <v>474</v>
      </c>
      <c r="B1166" s="6" t="s">
        <v>285</v>
      </c>
      <c r="C1166" s="6" t="s">
        <v>283</v>
      </c>
      <c r="D1166" s="7">
        <v>43910</v>
      </c>
      <c r="E1166" s="7">
        <v>44195</v>
      </c>
      <c r="F1166" s="8">
        <v>1250</v>
      </c>
      <c r="G1166" s="7">
        <v>43890</v>
      </c>
      <c r="H1166" s="7">
        <v>43950</v>
      </c>
      <c r="I1166" s="6">
        <f t="shared" si="38"/>
        <v>3</v>
      </c>
      <c r="J1166" s="8">
        <f t="shared" si="39"/>
        <v>416.66666666666669</v>
      </c>
      <c r="M1166" s="9"/>
      <c r="N1166" s="9"/>
      <c r="O1166" s="9"/>
      <c r="P1166" s="9"/>
      <c r="Q1166" s="9"/>
    </row>
    <row r="1167" spans="1:17" ht="15.75" x14ac:dyDescent="0.25">
      <c r="A1167" s="6" t="s">
        <v>474</v>
      </c>
      <c r="B1167" s="6" t="s">
        <v>285</v>
      </c>
      <c r="C1167" s="6" t="s">
        <v>283</v>
      </c>
      <c r="D1167" s="7">
        <v>43951</v>
      </c>
      <c r="E1167" s="7">
        <v>44195</v>
      </c>
      <c r="F1167" s="8">
        <v>1250</v>
      </c>
      <c r="G1167" s="7">
        <v>43951</v>
      </c>
      <c r="H1167" s="7">
        <v>44011</v>
      </c>
      <c r="I1167" s="6">
        <f t="shared" si="38"/>
        <v>3</v>
      </c>
      <c r="J1167" s="8">
        <f t="shared" si="39"/>
        <v>416.66666666666669</v>
      </c>
      <c r="M1167" s="9"/>
      <c r="N1167" s="9"/>
      <c r="O1167" s="9"/>
      <c r="P1167" s="9"/>
      <c r="Q1167" s="9"/>
    </row>
    <row r="1168" spans="1:17" ht="15.75" x14ac:dyDescent="0.25">
      <c r="A1168" s="6" t="s">
        <v>474</v>
      </c>
      <c r="B1168" s="6" t="s">
        <v>285</v>
      </c>
      <c r="C1168" s="6" t="s">
        <v>283</v>
      </c>
      <c r="D1168" s="7">
        <v>43982</v>
      </c>
      <c r="E1168" s="7">
        <v>44195</v>
      </c>
      <c r="F1168" s="8">
        <v>1250</v>
      </c>
      <c r="G1168" s="7">
        <v>44012</v>
      </c>
      <c r="H1168" s="7">
        <v>44073</v>
      </c>
      <c r="I1168" s="6">
        <f t="shared" si="38"/>
        <v>3</v>
      </c>
      <c r="J1168" s="8">
        <f t="shared" si="39"/>
        <v>416.66666666666669</v>
      </c>
      <c r="M1168" s="9"/>
      <c r="N1168" s="9"/>
      <c r="O1168" s="9"/>
      <c r="P1168" s="9"/>
      <c r="Q1168" s="9"/>
    </row>
    <row r="1169" spans="1:17" ht="15.75" x14ac:dyDescent="0.25">
      <c r="A1169" s="6" t="s">
        <v>474</v>
      </c>
      <c r="B1169" s="6" t="s">
        <v>285</v>
      </c>
      <c r="C1169" s="6" t="s">
        <v>283</v>
      </c>
      <c r="D1169" s="7">
        <v>44012</v>
      </c>
      <c r="E1169" s="7">
        <v>44195</v>
      </c>
      <c r="F1169" s="8">
        <v>1250</v>
      </c>
      <c r="G1169" s="7">
        <v>44074</v>
      </c>
      <c r="H1169" s="7">
        <v>44134</v>
      </c>
      <c r="I1169" s="6">
        <f t="shared" si="38"/>
        <v>3</v>
      </c>
      <c r="J1169" s="8">
        <f t="shared" si="39"/>
        <v>416.66666666666669</v>
      </c>
      <c r="M1169" s="9"/>
      <c r="N1169" s="9"/>
      <c r="O1169" s="9"/>
      <c r="P1169" s="9"/>
      <c r="Q1169" s="9"/>
    </row>
    <row r="1170" spans="1:17" ht="15.75" x14ac:dyDescent="0.25">
      <c r="A1170" s="6" t="s">
        <v>474</v>
      </c>
      <c r="B1170" s="6" t="s">
        <v>285</v>
      </c>
      <c r="C1170" s="6" t="s">
        <v>283</v>
      </c>
      <c r="D1170" s="7">
        <v>44043</v>
      </c>
      <c r="E1170" s="7">
        <v>44195</v>
      </c>
      <c r="F1170" s="8">
        <v>1250</v>
      </c>
      <c r="G1170" s="7">
        <v>44135</v>
      </c>
      <c r="H1170" s="12">
        <v>44195</v>
      </c>
      <c r="I1170" s="6">
        <f t="shared" si="38"/>
        <v>3</v>
      </c>
      <c r="J1170" s="8">
        <f t="shared" si="39"/>
        <v>416.66666666666669</v>
      </c>
      <c r="M1170" s="9"/>
      <c r="N1170" s="9"/>
      <c r="O1170" s="9"/>
      <c r="P1170" s="9"/>
      <c r="Q1170" s="9"/>
    </row>
    <row r="1171" spans="1:17" ht="15.75" x14ac:dyDescent="0.25">
      <c r="A1171" s="6" t="s">
        <v>474</v>
      </c>
      <c r="B1171" s="6" t="s">
        <v>285</v>
      </c>
      <c r="C1171" s="6" t="s">
        <v>283</v>
      </c>
      <c r="D1171" s="7">
        <v>44074</v>
      </c>
      <c r="E1171" s="7">
        <v>44195</v>
      </c>
      <c r="F1171" s="8">
        <v>1250</v>
      </c>
      <c r="G1171" s="7">
        <v>44196</v>
      </c>
      <c r="H1171" s="7">
        <v>44254</v>
      </c>
      <c r="I1171" s="6">
        <f t="shared" si="38"/>
        <v>3</v>
      </c>
      <c r="J1171" s="8">
        <f t="shared" si="39"/>
        <v>416.66666666666669</v>
      </c>
      <c r="M1171" s="9"/>
      <c r="N1171" s="9"/>
      <c r="O1171" s="9"/>
      <c r="P1171" s="9"/>
      <c r="Q1171" s="9"/>
    </row>
    <row r="1172" spans="1:17" ht="15.75" x14ac:dyDescent="0.25">
      <c r="A1172" s="6" t="s">
        <v>474</v>
      </c>
      <c r="B1172" s="6" t="s">
        <v>285</v>
      </c>
      <c r="C1172" s="6" t="s">
        <v>283</v>
      </c>
      <c r="D1172" s="7">
        <v>44280</v>
      </c>
      <c r="E1172" s="7">
        <v>44925</v>
      </c>
      <c r="F1172" s="8">
        <v>7500</v>
      </c>
      <c r="G1172" s="7">
        <v>44255</v>
      </c>
      <c r="H1172" s="7">
        <v>44619</v>
      </c>
      <c r="I1172" s="6">
        <f t="shared" si="38"/>
        <v>13</v>
      </c>
      <c r="J1172" s="8">
        <f t="shared" si="39"/>
        <v>576.92307692307691</v>
      </c>
      <c r="M1172" s="9"/>
      <c r="N1172" s="9"/>
      <c r="O1172" s="9"/>
      <c r="P1172" s="9"/>
      <c r="Q1172" s="9"/>
    </row>
    <row r="1173" spans="1:17" ht="15.75" x14ac:dyDescent="0.25">
      <c r="A1173" s="6" t="s">
        <v>475</v>
      </c>
      <c r="B1173" s="6" t="s">
        <v>285</v>
      </c>
      <c r="C1173" s="6" t="s">
        <v>283</v>
      </c>
      <c r="D1173" s="7">
        <v>44701</v>
      </c>
      <c r="E1173" s="7">
        <v>44736</v>
      </c>
      <c r="F1173" s="8">
        <v>45000</v>
      </c>
      <c r="G1173" s="7">
        <v>44651</v>
      </c>
      <c r="H1173" s="7">
        <v>45046</v>
      </c>
      <c r="I1173" s="6">
        <f t="shared" si="38"/>
        <v>14</v>
      </c>
      <c r="J1173" s="8">
        <f t="shared" si="39"/>
        <v>3214.2857142857142</v>
      </c>
      <c r="M1173" s="9"/>
      <c r="N1173" s="9"/>
      <c r="O1173" s="9"/>
      <c r="P1173" s="9"/>
      <c r="Q1173" s="9"/>
    </row>
    <row r="1174" spans="1:17" ht="15.75" x14ac:dyDescent="0.25">
      <c r="A1174" s="6" t="s">
        <v>476</v>
      </c>
      <c r="B1174" s="6" t="s">
        <v>296</v>
      </c>
      <c r="C1174" s="6" t="s">
        <v>283</v>
      </c>
      <c r="D1174" s="7">
        <v>44361</v>
      </c>
      <c r="E1174" s="7">
        <v>44421</v>
      </c>
      <c r="F1174" s="8">
        <v>23934.26</v>
      </c>
      <c r="G1174" s="7">
        <v>44347</v>
      </c>
      <c r="H1174" s="7">
        <v>44711</v>
      </c>
      <c r="I1174" s="6">
        <f t="shared" si="38"/>
        <v>13</v>
      </c>
      <c r="J1174" s="8">
        <f t="shared" si="39"/>
        <v>1841.0969230769228</v>
      </c>
      <c r="M1174" s="9"/>
      <c r="N1174" s="9"/>
      <c r="O1174" s="9"/>
      <c r="P1174" s="9"/>
      <c r="Q1174" s="9"/>
    </row>
    <row r="1175" spans="1:17" ht="15.75" x14ac:dyDescent="0.25">
      <c r="A1175" s="6" t="s">
        <v>476</v>
      </c>
      <c r="B1175" s="6" t="s">
        <v>296</v>
      </c>
      <c r="C1175" s="6" t="s">
        <v>283</v>
      </c>
      <c r="D1175" s="7">
        <v>44737</v>
      </c>
      <c r="E1175" s="7">
        <v>44770</v>
      </c>
      <c r="F1175" s="8">
        <v>22825.55</v>
      </c>
      <c r="G1175" s="7">
        <v>44712</v>
      </c>
      <c r="H1175" s="7">
        <v>45077</v>
      </c>
      <c r="I1175" s="6">
        <f t="shared" si="38"/>
        <v>13</v>
      </c>
      <c r="J1175" s="8">
        <f t="shared" si="39"/>
        <v>1755.8115384615385</v>
      </c>
      <c r="M1175" s="9"/>
      <c r="N1175" s="9"/>
      <c r="O1175" s="9"/>
      <c r="P1175" s="9"/>
      <c r="Q1175" s="9"/>
    </row>
    <row r="1176" spans="1:17" ht="15.75" x14ac:dyDescent="0.25">
      <c r="A1176" s="6" t="s">
        <v>477</v>
      </c>
      <c r="B1176" s="6" t="s">
        <v>292</v>
      </c>
      <c r="C1176" s="6" t="s">
        <v>283</v>
      </c>
      <c r="D1176" s="7">
        <v>44634</v>
      </c>
      <c r="E1176" s="7">
        <v>44659</v>
      </c>
      <c r="F1176" s="8">
        <v>8400</v>
      </c>
      <c r="G1176" s="7">
        <v>44651</v>
      </c>
      <c r="H1176" s="7">
        <v>45016</v>
      </c>
      <c r="I1176" s="6">
        <f t="shared" si="38"/>
        <v>13</v>
      </c>
      <c r="J1176" s="8">
        <f t="shared" si="39"/>
        <v>646.15384615384619</v>
      </c>
      <c r="M1176" s="9"/>
      <c r="N1176" s="9"/>
      <c r="O1176" s="9"/>
      <c r="P1176" s="9"/>
      <c r="Q1176" s="9"/>
    </row>
    <row r="1177" spans="1:17" ht="15.75" x14ac:dyDescent="0.25">
      <c r="A1177" s="6" t="s">
        <v>477</v>
      </c>
      <c r="B1177" s="6" t="s">
        <v>292</v>
      </c>
      <c r="C1177" s="6" t="s">
        <v>283</v>
      </c>
      <c r="D1177" s="7">
        <v>45017</v>
      </c>
      <c r="E1177" s="7">
        <v>45066</v>
      </c>
      <c r="F1177" s="8">
        <v>8400</v>
      </c>
      <c r="G1177" s="7">
        <v>45017</v>
      </c>
      <c r="H1177" s="7">
        <v>45381</v>
      </c>
      <c r="I1177" s="6">
        <f t="shared" si="38"/>
        <v>12</v>
      </c>
      <c r="J1177" s="8">
        <f t="shared" si="39"/>
        <v>700</v>
      </c>
      <c r="M1177" s="9"/>
      <c r="N1177" s="9"/>
      <c r="O1177" s="9"/>
      <c r="P1177" s="9"/>
      <c r="Q1177" s="9"/>
    </row>
    <row r="1178" spans="1:17" ht="15.75" x14ac:dyDescent="0.25">
      <c r="A1178" s="6" t="s">
        <v>478</v>
      </c>
      <c r="B1178" s="6" t="s">
        <v>285</v>
      </c>
      <c r="C1178" s="6" t="s">
        <v>283</v>
      </c>
      <c r="D1178" s="7">
        <v>43845</v>
      </c>
      <c r="E1178" s="7">
        <v>44195</v>
      </c>
      <c r="F1178" s="8">
        <v>1500</v>
      </c>
      <c r="G1178" s="7">
        <v>43831</v>
      </c>
      <c r="H1178" s="7">
        <v>43861</v>
      </c>
      <c r="I1178" s="6">
        <f t="shared" si="38"/>
        <v>1</v>
      </c>
      <c r="J1178" s="8">
        <f t="shared" si="39"/>
        <v>1500</v>
      </c>
      <c r="M1178" s="9"/>
      <c r="N1178" s="9"/>
      <c r="O1178" s="9"/>
      <c r="P1178" s="9"/>
      <c r="Q1178" s="9"/>
    </row>
    <row r="1179" spans="1:17" ht="15.75" x14ac:dyDescent="0.25">
      <c r="A1179" s="6" t="s">
        <v>478</v>
      </c>
      <c r="B1179" s="6" t="s">
        <v>285</v>
      </c>
      <c r="C1179" s="6" t="s">
        <v>283</v>
      </c>
      <c r="D1179" s="7">
        <v>43876</v>
      </c>
      <c r="E1179" s="7">
        <v>44195</v>
      </c>
      <c r="F1179" s="8">
        <v>1500</v>
      </c>
      <c r="G1179" s="7">
        <v>43862</v>
      </c>
      <c r="H1179" s="7">
        <v>43889</v>
      </c>
      <c r="I1179" s="6">
        <f t="shared" si="38"/>
        <v>1</v>
      </c>
      <c r="J1179" s="8">
        <f t="shared" si="39"/>
        <v>1500</v>
      </c>
      <c r="M1179" s="9"/>
      <c r="N1179" s="9"/>
      <c r="O1179" s="9"/>
      <c r="P1179" s="9"/>
      <c r="Q1179" s="9"/>
    </row>
    <row r="1180" spans="1:17" ht="15.75" x14ac:dyDescent="0.25">
      <c r="A1180" s="6" t="s">
        <v>478</v>
      </c>
      <c r="B1180" s="6" t="s">
        <v>285</v>
      </c>
      <c r="C1180" s="6" t="s">
        <v>283</v>
      </c>
      <c r="D1180" s="7">
        <v>43904</v>
      </c>
      <c r="E1180" s="7">
        <v>44195</v>
      </c>
      <c r="F1180" s="8">
        <v>1500</v>
      </c>
      <c r="G1180" s="7">
        <v>43890</v>
      </c>
      <c r="H1180" s="7">
        <v>43920</v>
      </c>
      <c r="I1180" s="6">
        <f t="shared" si="38"/>
        <v>2</v>
      </c>
      <c r="J1180" s="8">
        <f t="shared" si="39"/>
        <v>750</v>
      </c>
      <c r="M1180" s="9"/>
      <c r="N1180" s="9"/>
      <c r="O1180" s="9"/>
      <c r="P1180" s="9"/>
      <c r="Q1180" s="9"/>
    </row>
    <row r="1181" spans="1:17" ht="15.75" x14ac:dyDescent="0.25">
      <c r="A1181" s="6" t="s">
        <v>478</v>
      </c>
      <c r="B1181" s="6" t="s">
        <v>285</v>
      </c>
      <c r="C1181" s="6" t="s">
        <v>283</v>
      </c>
      <c r="D1181" s="7">
        <v>43935</v>
      </c>
      <c r="E1181" s="7">
        <v>44195</v>
      </c>
      <c r="F1181" s="8">
        <v>1500</v>
      </c>
      <c r="G1181" s="7">
        <v>43921</v>
      </c>
      <c r="H1181" s="7">
        <v>43950</v>
      </c>
      <c r="I1181" s="6">
        <f t="shared" si="38"/>
        <v>2</v>
      </c>
      <c r="J1181" s="8">
        <f t="shared" si="39"/>
        <v>750</v>
      </c>
      <c r="M1181" s="9"/>
      <c r="N1181" s="9"/>
      <c r="O1181" s="9"/>
      <c r="P1181" s="9"/>
      <c r="Q1181" s="9"/>
    </row>
    <row r="1182" spans="1:17" ht="15.75" x14ac:dyDescent="0.25">
      <c r="A1182" s="6" t="s">
        <v>478</v>
      </c>
      <c r="B1182" s="6" t="s">
        <v>285</v>
      </c>
      <c r="C1182" s="6" t="s">
        <v>283</v>
      </c>
      <c r="D1182" s="7">
        <v>43965</v>
      </c>
      <c r="E1182" s="7">
        <v>44195</v>
      </c>
      <c r="F1182" s="8">
        <v>1500</v>
      </c>
      <c r="G1182" s="7">
        <v>43951</v>
      </c>
      <c r="H1182" s="7">
        <v>43981</v>
      </c>
      <c r="I1182" s="6">
        <f t="shared" si="38"/>
        <v>2</v>
      </c>
      <c r="J1182" s="8">
        <f t="shared" si="39"/>
        <v>750</v>
      </c>
      <c r="M1182" s="9"/>
      <c r="N1182" s="9"/>
      <c r="O1182" s="9"/>
      <c r="P1182" s="9"/>
      <c r="Q1182" s="9"/>
    </row>
    <row r="1183" spans="1:17" ht="15.75" x14ac:dyDescent="0.25">
      <c r="A1183" s="6" t="s">
        <v>478</v>
      </c>
      <c r="B1183" s="6" t="s">
        <v>285</v>
      </c>
      <c r="C1183" s="6" t="s">
        <v>283</v>
      </c>
      <c r="D1183" s="7">
        <v>43996</v>
      </c>
      <c r="E1183" s="7">
        <v>44195</v>
      </c>
      <c r="F1183" s="8">
        <v>1500</v>
      </c>
      <c r="G1183" s="7">
        <v>43982</v>
      </c>
      <c r="H1183" s="7">
        <v>44011</v>
      </c>
      <c r="I1183" s="6">
        <f t="shared" si="38"/>
        <v>2</v>
      </c>
      <c r="J1183" s="8">
        <f t="shared" si="39"/>
        <v>750</v>
      </c>
      <c r="M1183" s="9"/>
      <c r="N1183" s="9"/>
      <c r="O1183" s="9"/>
      <c r="P1183" s="9"/>
      <c r="Q1183" s="9"/>
    </row>
    <row r="1184" spans="1:17" ht="15.75" x14ac:dyDescent="0.25">
      <c r="A1184" s="6" t="s">
        <v>478</v>
      </c>
      <c r="B1184" s="6" t="s">
        <v>285</v>
      </c>
      <c r="C1184" s="6" t="s">
        <v>283</v>
      </c>
      <c r="D1184" s="7">
        <v>44026</v>
      </c>
      <c r="E1184" s="7">
        <v>44195</v>
      </c>
      <c r="F1184" s="8">
        <v>1500</v>
      </c>
      <c r="G1184" s="7">
        <v>44012</v>
      </c>
      <c r="H1184" s="7">
        <v>44042</v>
      </c>
      <c r="I1184" s="6">
        <f t="shared" si="38"/>
        <v>2</v>
      </c>
      <c r="J1184" s="8">
        <f t="shared" si="39"/>
        <v>750</v>
      </c>
      <c r="M1184" s="9"/>
      <c r="N1184" s="9"/>
      <c r="O1184" s="9"/>
      <c r="P1184" s="9"/>
      <c r="Q1184" s="9"/>
    </row>
    <row r="1185" spans="1:17" ht="15.75" x14ac:dyDescent="0.25">
      <c r="A1185" s="6" t="s">
        <v>478</v>
      </c>
      <c r="B1185" s="6" t="s">
        <v>285</v>
      </c>
      <c r="C1185" s="6" t="s">
        <v>283</v>
      </c>
      <c r="D1185" s="7">
        <v>44057</v>
      </c>
      <c r="E1185" s="7">
        <v>44195</v>
      </c>
      <c r="F1185" s="8">
        <v>1500</v>
      </c>
      <c r="G1185" s="7">
        <v>44043</v>
      </c>
      <c r="H1185" s="7">
        <v>44073</v>
      </c>
      <c r="I1185" s="6">
        <f t="shared" si="38"/>
        <v>2</v>
      </c>
      <c r="J1185" s="8">
        <f t="shared" si="39"/>
        <v>750</v>
      </c>
      <c r="M1185" s="9"/>
      <c r="N1185" s="9"/>
      <c r="O1185" s="9"/>
      <c r="P1185" s="9"/>
      <c r="Q1185" s="9"/>
    </row>
    <row r="1186" spans="1:17" ht="15.75" x14ac:dyDescent="0.25">
      <c r="A1186" s="6" t="s">
        <v>478</v>
      </c>
      <c r="B1186" s="6" t="s">
        <v>285</v>
      </c>
      <c r="C1186" s="6" t="s">
        <v>283</v>
      </c>
      <c r="D1186" s="7">
        <v>44088</v>
      </c>
      <c r="E1186" s="7">
        <v>44195</v>
      </c>
      <c r="F1186" s="8">
        <v>1500</v>
      </c>
      <c r="G1186" s="7">
        <v>44074</v>
      </c>
      <c r="H1186" s="7">
        <v>44103</v>
      </c>
      <c r="I1186" s="6">
        <f t="shared" si="38"/>
        <v>2</v>
      </c>
      <c r="J1186" s="8">
        <f t="shared" si="39"/>
        <v>750</v>
      </c>
      <c r="M1186" s="9"/>
      <c r="N1186" s="9"/>
      <c r="O1186" s="9"/>
      <c r="P1186" s="9"/>
      <c r="Q1186" s="9"/>
    </row>
    <row r="1187" spans="1:17" ht="15.75" x14ac:dyDescent="0.25">
      <c r="A1187" s="6" t="s">
        <v>478</v>
      </c>
      <c r="B1187" s="6" t="s">
        <v>285</v>
      </c>
      <c r="C1187" s="6" t="s">
        <v>283</v>
      </c>
      <c r="D1187" s="7">
        <v>44118</v>
      </c>
      <c r="E1187" s="7">
        <v>44195</v>
      </c>
      <c r="F1187" s="8">
        <v>1500</v>
      </c>
      <c r="G1187" s="7">
        <v>44104</v>
      </c>
      <c r="H1187" s="7">
        <v>44134</v>
      </c>
      <c r="I1187" s="6">
        <f t="shared" si="38"/>
        <v>2</v>
      </c>
      <c r="J1187" s="8">
        <f t="shared" si="39"/>
        <v>750</v>
      </c>
      <c r="M1187" s="9"/>
      <c r="N1187" s="9"/>
      <c r="O1187" s="9"/>
      <c r="P1187" s="9"/>
      <c r="Q1187" s="9"/>
    </row>
    <row r="1188" spans="1:17" ht="15.75" x14ac:dyDescent="0.25">
      <c r="A1188" s="6" t="s">
        <v>478</v>
      </c>
      <c r="B1188" s="6" t="s">
        <v>285</v>
      </c>
      <c r="C1188" s="6" t="s">
        <v>283</v>
      </c>
      <c r="D1188" s="7">
        <v>44149</v>
      </c>
      <c r="E1188" s="7">
        <v>44195</v>
      </c>
      <c r="F1188" s="8">
        <v>1500</v>
      </c>
      <c r="G1188" s="7">
        <v>44135</v>
      </c>
      <c r="H1188" s="7">
        <v>44164</v>
      </c>
      <c r="I1188" s="6">
        <f t="shared" si="38"/>
        <v>2</v>
      </c>
      <c r="J1188" s="8">
        <f t="shared" si="39"/>
        <v>750</v>
      </c>
      <c r="M1188" s="9"/>
      <c r="N1188" s="9"/>
      <c r="O1188" s="9"/>
      <c r="P1188" s="9"/>
      <c r="Q1188" s="9"/>
    </row>
    <row r="1189" spans="1:17" ht="15.75" x14ac:dyDescent="0.25">
      <c r="A1189" s="6" t="s">
        <v>478</v>
      </c>
      <c r="B1189" s="6" t="s">
        <v>285</v>
      </c>
      <c r="C1189" s="6" t="s">
        <v>283</v>
      </c>
      <c r="D1189" s="7">
        <v>44179</v>
      </c>
      <c r="E1189" s="7">
        <v>44195</v>
      </c>
      <c r="F1189" s="8">
        <v>1500</v>
      </c>
      <c r="G1189" s="7">
        <v>44165</v>
      </c>
      <c r="H1189" s="7">
        <v>44195</v>
      </c>
      <c r="I1189" s="6">
        <f t="shared" si="38"/>
        <v>2</v>
      </c>
      <c r="J1189" s="8">
        <f t="shared" si="39"/>
        <v>750</v>
      </c>
      <c r="M1189" s="9"/>
      <c r="N1189" s="9"/>
      <c r="O1189" s="9"/>
      <c r="P1189" s="9"/>
      <c r="Q1189" s="9"/>
    </row>
    <row r="1190" spans="1:17" ht="15.75" x14ac:dyDescent="0.25">
      <c r="A1190" s="6" t="s">
        <v>478</v>
      </c>
      <c r="B1190" s="6" t="s">
        <v>285</v>
      </c>
      <c r="C1190" s="6" t="s">
        <v>283</v>
      </c>
      <c r="D1190" s="7">
        <v>44210</v>
      </c>
      <c r="E1190" s="7">
        <v>44225</v>
      </c>
      <c r="F1190" s="8">
        <v>1500</v>
      </c>
      <c r="G1190" s="7">
        <v>44196</v>
      </c>
      <c r="H1190" s="7">
        <v>44226</v>
      </c>
      <c r="I1190" s="6">
        <f t="shared" si="38"/>
        <v>2</v>
      </c>
      <c r="J1190" s="8">
        <f t="shared" si="39"/>
        <v>750</v>
      </c>
      <c r="M1190" s="9"/>
      <c r="N1190" s="9"/>
      <c r="O1190" s="9"/>
      <c r="P1190" s="9"/>
      <c r="Q1190" s="9"/>
    </row>
    <row r="1191" spans="1:17" ht="15.75" x14ac:dyDescent="0.25">
      <c r="A1191" s="6" t="s">
        <v>478</v>
      </c>
      <c r="B1191" s="6" t="s">
        <v>285</v>
      </c>
      <c r="C1191" s="6" t="s">
        <v>283</v>
      </c>
      <c r="D1191" s="7">
        <v>44241</v>
      </c>
      <c r="E1191" s="7">
        <v>44252</v>
      </c>
      <c r="F1191" s="8">
        <v>1500</v>
      </c>
      <c r="G1191" s="7">
        <v>44227</v>
      </c>
      <c r="H1191" s="7">
        <v>44254</v>
      </c>
      <c r="I1191" s="6">
        <f t="shared" si="38"/>
        <v>2</v>
      </c>
      <c r="J1191" s="8">
        <f t="shared" si="39"/>
        <v>750</v>
      </c>
      <c r="M1191" s="9"/>
      <c r="N1191" s="9"/>
      <c r="O1191" s="9"/>
      <c r="P1191" s="9"/>
      <c r="Q1191" s="9"/>
    </row>
    <row r="1192" spans="1:17" ht="15.75" x14ac:dyDescent="0.25">
      <c r="A1192" s="6" t="s">
        <v>478</v>
      </c>
      <c r="B1192" s="6" t="s">
        <v>285</v>
      </c>
      <c r="C1192" s="6" t="s">
        <v>283</v>
      </c>
      <c r="D1192" s="7">
        <v>44269</v>
      </c>
      <c r="E1192" s="7">
        <v>44280</v>
      </c>
      <c r="F1192" s="8">
        <v>1500</v>
      </c>
      <c r="G1192" s="7">
        <v>44255</v>
      </c>
      <c r="H1192" s="7">
        <v>44285</v>
      </c>
      <c r="I1192" s="6">
        <f t="shared" si="38"/>
        <v>2</v>
      </c>
      <c r="J1192" s="8">
        <f t="shared" si="39"/>
        <v>750</v>
      </c>
      <c r="M1192" s="9"/>
      <c r="N1192" s="9"/>
      <c r="O1192" s="9"/>
      <c r="P1192" s="9"/>
      <c r="Q1192" s="9"/>
    </row>
    <row r="1193" spans="1:17" ht="15.75" x14ac:dyDescent="0.25">
      <c r="A1193" s="6" t="s">
        <v>478</v>
      </c>
      <c r="B1193" s="6" t="s">
        <v>285</v>
      </c>
      <c r="C1193" s="6" t="s">
        <v>283</v>
      </c>
      <c r="D1193" s="7">
        <v>44286</v>
      </c>
      <c r="E1193" s="7">
        <v>44301</v>
      </c>
      <c r="F1193" s="8">
        <v>1500</v>
      </c>
      <c r="G1193" s="7">
        <v>44286</v>
      </c>
      <c r="H1193" s="7">
        <v>44315</v>
      </c>
      <c r="I1193" s="6">
        <f t="shared" si="38"/>
        <v>2</v>
      </c>
      <c r="J1193" s="8">
        <f t="shared" si="39"/>
        <v>750</v>
      </c>
      <c r="M1193" s="9"/>
      <c r="N1193" s="9"/>
      <c r="O1193" s="9"/>
      <c r="P1193" s="9"/>
      <c r="Q1193" s="9"/>
    </row>
    <row r="1194" spans="1:17" ht="15.75" x14ac:dyDescent="0.25">
      <c r="A1194" s="6" t="s">
        <v>478</v>
      </c>
      <c r="B1194" s="6" t="s">
        <v>285</v>
      </c>
      <c r="C1194" s="6" t="s">
        <v>283</v>
      </c>
      <c r="D1194" s="7">
        <v>44316</v>
      </c>
      <c r="E1194" s="7">
        <v>44329</v>
      </c>
      <c r="F1194" s="8">
        <v>1500</v>
      </c>
      <c r="G1194" s="7">
        <v>44316</v>
      </c>
      <c r="H1194" s="7">
        <v>44346</v>
      </c>
      <c r="I1194" s="6">
        <f t="shared" si="38"/>
        <v>2</v>
      </c>
      <c r="J1194" s="8">
        <f t="shared" si="39"/>
        <v>750</v>
      </c>
      <c r="M1194" s="9"/>
      <c r="N1194" s="9"/>
      <c r="O1194" s="9"/>
      <c r="P1194" s="9"/>
      <c r="Q1194" s="9"/>
    </row>
    <row r="1195" spans="1:17" ht="15.75" x14ac:dyDescent="0.25">
      <c r="A1195" s="6" t="s">
        <v>478</v>
      </c>
      <c r="B1195" s="6" t="s">
        <v>285</v>
      </c>
      <c r="C1195" s="6" t="s">
        <v>283</v>
      </c>
      <c r="D1195" s="7">
        <v>44347</v>
      </c>
      <c r="E1195" s="7">
        <v>44359</v>
      </c>
      <c r="F1195" s="8">
        <v>1500</v>
      </c>
      <c r="G1195" s="7">
        <v>44347</v>
      </c>
      <c r="H1195" s="7">
        <v>44376</v>
      </c>
      <c r="I1195" s="6">
        <f t="shared" si="38"/>
        <v>2</v>
      </c>
      <c r="J1195" s="8">
        <f t="shared" si="39"/>
        <v>750</v>
      </c>
      <c r="M1195" s="9"/>
      <c r="N1195" s="9"/>
      <c r="O1195" s="9"/>
      <c r="P1195" s="9"/>
      <c r="Q1195" s="9"/>
    </row>
    <row r="1196" spans="1:17" ht="15.75" x14ac:dyDescent="0.25">
      <c r="A1196" s="6" t="s">
        <v>478</v>
      </c>
      <c r="B1196" s="6" t="s">
        <v>285</v>
      </c>
      <c r="C1196" s="6" t="s">
        <v>283</v>
      </c>
      <c r="D1196" s="7">
        <v>44377</v>
      </c>
      <c r="E1196" s="7">
        <v>44417</v>
      </c>
      <c r="F1196" s="8">
        <v>1500</v>
      </c>
      <c r="G1196" s="7">
        <v>44377</v>
      </c>
      <c r="H1196" s="7">
        <v>44407</v>
      </c>
      <c r="I1196" s="6">
        <f t="shared" si="38"/>
        <v>2</v>
      </c>
      <c r="J1196" s="8">
        <f t="shared" si="39"/>
        <v>750</v>
      </c>
      <c r="M1196" s="9"/>
      <c r="N1196" s="9"/>
      <c r="O1196" s="9"/>
      <c r="P1196" s="9"/>
      <c r="Q1196" s="9"/>
    </row>
    <row r="1197" spans="1:17" ht="15.75" x14ac:dyDescent="0.25">
      <c r="A1197" s="6" t="s">
        <v>478</v>
      </c>
      <c r="B1197" s="6" t="s">
        <v>285</v>
      </c>
      <c r="C1197" s="6" t="s">
        <v>283</v>
      </c>
      <c r="D1197" s="7">
        <v>44408</v>
      </c>
      <c r="E1197" s="7">
        <v>44421</v>
      </c>
      <c r="F1197" s="8">
        <v>1500</v>
      </c>
      <c r="G1197" s="7">
        <v>44408</v>
      </c>
      <c r="H1197" s="7">
        <v>44438</v>
      </c>
      <c r="I1197" s="6">
        <f t="shared" si="38"/>
        <v>2</v>
      </c>
      <c r="J1197" s="8">
        <f t="shared" si="39"/>
        <v>750</v>
      </c>
      <c r="M1197" s="9"/>
      <c r="N1197" s="9"/>
      <c r="O1197" s="9"/>
      <c r="P1197" s="9"/>
      <c r="Q1197" s="9"/>
    </row>
    <row r="1198" spans="1:17" ht="15.75" x14ac:dyDescent="0.25">
      <c r="A1198" s="6" t="s">
        <v>478</v>
      </c>
      <c r="B1198" s="6" t="s">
        <v>285</v>
      </c>
      <c r="C1198" s="6" t="s">
        <v>283</v>
      </c>
      <c r="D1198" s="7">
        <v>44439</v>
      </c>
      <c r="E1198" s="7">
        <v>44448</v>
      </c>
      <c r="F1198" s="8">
        <v>1500</v>
      </c>
      <c r="G1198" s="7">
        <v>44439</v>
      </c>
      <c r="H1198" s="7">
        <v>44468</v>
      </c>
      <c r="I1198" s="6">
        <f t="shared" ref="I1198:I1261" si="40">IF((YEAR(H1198)-YEAR(G1198))=1, ((MONTH(H1198)-MONTH(G1198))+1)+12, (IF((YEAR(H1198)-YEAR(G1198))=2, ((MONTH(H1198)-MONTH(G1198))+1)+24, (IF((YEAR(H1198)-YEAR(G1198))=3, ((MONTH(H1198)-MONTH(G1198))+1)+36, (MONTH(H1198)-MONTH(G1198))+1)))))</f>
        <v>2</v>
      </c>
      <c r="J1198" s="8">
        <f t="shared" si="39"/>
        <v>750</v>
      </c>
      <c r="M1198" s="9"/>
      <c r="N1198" s="9"/>
      <c r="O1198" s="9"/>
      <c r="P1198" s="9"/>
      <c r="Q1198" s="9"/>
    </row>
    <row r="1199" spans="1:17" ht="15.75" x14ac:dyDescent="0.25">
      <c r="A1199" s="6" t="s">
        <v>478</v>
      </c>
      <c r="B1199" s="6" t="s">
        <v>285</v>
      </c>
      <c r="C1199" s="6" t="s">
        <v>283</v>
      </c>
      <c r="D1199" s="7">
        <v>44469</v>
      </c>
      <c r="E1199" s="7">
        <v>44477</v>
      </c>
      <c r="F1199" s="8">
        <v>1500</v>
      </c>
      <c r="G1199" s="7">
        <v>44469</v>
      </c>
      <c r="H1199" s="7">
        <v>44499</v>
      </c>
      <c r="I1199" s="6">
        <f t="shared" si="40"/>
        <v>2</v>
      </c>
      <c r="J1199" s="8">
        <f t="shared" si="39"/>
        <v>750</v>
      </c>
      <c r="M1199" s="9"/>
      <c r="N1199" s="9"/>
      <c r="O1199" s="9"/>
      <c r="P1199" s="9"/>
      <c r="Q1199" s="9"/>
    </row>
    <row r="1200" spans="1:17" ht="15.75" x14ac:dyDescent="0.25">
      <c r="A1200" s="6" t="s">
        <v>478</v>
      </c>
      <c r="B1200" s="6" t="s">
        <v>285</v>
      </c>
      <c r="C1200" s="6" t="s">
        <v>283</v>
      </c>
      <c r="D1200" s="7">
        <v>44500</v>
      </c>
      <c r="E1200" s="7">
        <v>44512</v>
      </c>
      <c r="F1200" s="8">
        <v>1500</v>
      </c>
      <c r="G1200" s="7">
        <v>44500</v>
      </c>
      <c r="H1200" s="7">
        <v>44529</v>
      </c>
      <c r="I1200" s="6">
        <f t="shared" si="40"/>
        <v>2</v>
      </c>
      <c r="J1200" s="8">
        <f t="shared" si="39"/>
        <v>750</v>
      </c>
      <c r="M1200" s="9"/>
      <c r="N1200" s="9"/>
      <c r="O1200" s="9"/>
      <c r="P1200" s="9"/>
      <c r="Q1200" s="9"/>
    </row>
    <row r="1201" spans="1:17" ht="15.75" x14ac:dyDescent="0.25">
      <c r="A1201" s="6" t="s">
        <v>478</v>
      </c>
      <c r="B1201" s="6" t="s">
        <v>285</v>
      </c>
      <c r="C1201" s="6" t="s">
        <v>283</v>
      </c>
      <c r="D1201" s="7">
        <v>44530</v>
      </c>
      <c r="E1201" s="7">
        <v>44547</v>
      </c>
      <c r="F1201" s="8">
        <v>1500</v>
      </c>
      <c r="G1201" s="7">
        <v>44530</v>
      </c>
      <c r="H1201" s="7">
        <v>44560</v>
      </c>
      <c r="I1201" s="6">
        <f t="shared" si="40"/>
        <v>2</v>
      </c>
      <c r="J1201" s="8">
        <f t="shared" si="39"/>
        <v>750</v>
      </c>
      <c r="M1201" s="9"/>
      <c r="N1201" s="9"/>
      <c r="O1201" s="9"/>
      <c r="P1201" s="9"/>
      <c r="Q1201" s="9"/>
    </row>
    <row r="1202" spans="1:17" ht="15.75" x14ac:dyDescent="0.25">
      <c r="A1202" s="6" t="s">
        <v>478</v>
      </c>
      <c r="B1202" s="6" t="s">
        <v>285</v>
      </c>
      <c r="C1202" s="6" t="s">
        <v>283</v>
      </c>
      <c r="D1202" s="7">
        <v>44561</v>
      </c>
      <c r="E1202" s="7">
        <v>44582</v>
      </c>
      <c r="F1202" s="8">
        <v>1500</v>
      </c>
      <c r="G1202" s="7">
        <v>44561</v>
      </c>
      <c r="H1202" s="7">
        <v>44591</v>
      </c>
      <c r="I1202" s="6">
        <f t="shared" si="40"/>
        <v>2</v>
      </c>
      <c r="J1202" s="8">
        <f t="shared" si="39"/>
        <v>750</v>
      </c>
      <c r="M1202" s="9"/>
      <c r="N1202" s="9"/>
      <c r="O1202" s="9"/>
      <c r="P1202" s="9"/>
      <c r="Q1202" s="9"/>
    </row>
    <row r="1203" spans="1:17" ht="15.75" x14ac:dyDescent="0.25">
      <c r="A1203" s="6" t="s">
        <v>478</v>
      </c>
      <c r="B1203" s="6" t="s">
        <v>285</v>
      </c>
      <c r="C1203" s="6" t="s">
        <v>283</v>
      </c>
      <c r="D1203" s="7">
        <v>44592</v>
      </c>
      <c r="E1203" s="7">
        <v>44604</v>
      </c>
      <c r="F1203" s="8">
        <v>1500</v>
      </c>
      <c r="G1203" s="7">
        <v>44592</v>
      </c>
      <c r="H1203" s="7">
        <v>44619</v>
      </c>
      <c r="I1203" s="6">
        <f t="shared" si="40"/>
        <v>2</v>
      </c>
      <c r="J1203" s="8">
        <f t="shared" si="39"/>
        <v>750</v>
      </c>
      <c r="M1203" s="9"/>
      <c r="N1203" s="9"/>
      <c r="O1203" s="9"/>
      <c r="P1203" s="9"/>
      <c r="Q1203" s="9"/>
    </row>
    <row r="1204" spans="1:17" ht="15.75" x14ac:dyDescent="0.25">
      <c r="A1204" s="6" t="s">
        <v>478</v>
      </c>
      <c r="B1204" s="6" t="s">
        <v>285</v>
      </c>
      <c r="C1204" s="6" t="s">
        <v>283</v>
      </c>
      <c r="D1204" s="7">
        <v>44620</v>
      </c>
      <c r="E1204" s="7">
        <v>44631</v>
      </c>
      <c r="F1204" s="8">
        <v>1500</v>
      </c>
      <c r="G1204" s="7">
        <v>44620</v>
      </c>
      <c r="H1204" s="7">
        <v>44650</v>
      </c>
      <c r="I1204" s="6">
        <f t="shared" si="40"/>
        <v>2</v>
      </c>
      <c r="J1204" s="8">
        <f t="shared" si="39"/>
        <v>750</v>
      </c>
      <c r="M1204" s="9"/>
      <c r="N1204" s="9"/>
      <c r="O1204" s="9"/>
      <c r="P1204" s="9"/>
      <c r="Q1204" s="9"/>
    </row>
    <row r="1205" spans="1:17" ht="15.75" x14ac:dyDescent="0.25">
      <c r="A1205" s="6" t="s">
        <v>478</v>
      </c>
      <c r="B1205" s="6" t="s">
        <v>285</v>
      </c>
      <c r="C1205" s="6" t="s">
        <v>283</v>
      </c>
      <c r="D1205" s="7">
        <v>44651</v>
      </c>
      <c r="E1205" s="7">
        <v>44693</v>
      </c>
      <c r="F1205" s="8">
        <v>2700</v>
      </c>
      <c r="G1205" s="7">
        <v>44651</v>
      </c>
      <c r="H1205" s="7">
        <v>44741</v>
      </c>
      <c r="I1205" s="6">
        <f t="shared" si="40"/>
        <v>4</v>
      </c>
      <c r="J1205" s="8">
        <f t="shared" si="39"/>
        <v>675</v>
      </c>
      <c r="M1205" s="9"/>
      <c r="N1205" s="9"/>
      <c r="O1205" s="9"/>
      <c r="P1205" s="9"/>
      <c r="Q1205" s="9"/>
    </row>
    <row r="1206" spans="1:17" ht="15.75" x14ac:dyDescent="0.25">
      <c r="A1206" s="6" t="s">
        <v>478</v>
      </c>
      <c r="B1206" s="6" t="s">
        <v>285</v>
      </c>
      <c r="C1206" s="6" t="s">
        <v>283</v>
      </c>
      <c r="D1206" s="7">
        <v>44742</v>
      </c>
      <c r="E1206" s="7">
        <v>44750</v>
      </c>
      <c r="F1206" s="8">
        <v>2700</v>
      </c>
      <c r="G1206" s="7">
        <v>44742</v>
      </c>
      <c r="H1206" s="7">
        <v>44833</v>
      </c>
      <c r="I1206" s="6">
        <f t="shared" si="40"/>
        <v>4</v>
      </c>
      <c r="J1206" s="8">
        <f t="shared" si="39"/>
        <v>675</v>
      </c>
      <c r="M1206" s="9"/>
      <c r="N1206" s="9"/>
      <c r="O1206" s="9"/>
      <c r="P1206" s="9"/>
      <c r="Q1206" s="9"/>
    </row>
    <row r="1207" spans="1:17" ht="15.75" x14ac:dyDescent="0.25">
      <c r="A1207" s="6" t="s">
        <v>478</v>
      </c>
      <c r="B1207" s="6" t="s">
        <v>285</v>
      </c>
      <c r="C1207" s="6" t="s">
        <v>283</v>
      </c>
      <c r="D1207" s="7">
        <v>44834</v>
      </c>
      <c r="E1207" s="7">
        <v>44861</v>
      </c>
      <c r="F1207" s="8">
        <v>2700</v>
      </c>
      <c r="G1207" s="7">
        <v>44834</v>
      </c>
      <c r="H1207" s="7">
        <v>44925</v>
      </c>
      <c r="I1207" s="6">
        <f t="shared" si="40"/>
        <v>4</v>
      </c>
      <c r="J1207" s="8">
        <f t="shared" si="39"/>
        <v>675</v>
      </c>
      <c r="M1207" s="9"/>
      <c r="N1207" s="9"/>
      <c r="O1207" s="9"/>
      <c r="P1207" s="9"/>
      <c r="Q1207" s="9"/>
    </row>
    <row r="1208" spans="1:17" ht="15.75" x14ac:dyDescent="0.25">
      <c r="A1208" s="6" t="s">
        <v>478</v>
      </c>
      <c r="B1208" s="6" t="s">
        <v>285</v>
      </c>
      <c r="C1208" s="6" t="s">
        <v>283</v>
      </c>
      <c r="D1208" s="7">
        <v>44926</v>
      </c>
      <c r="E1208" s="7">
        <v>44939</v>
      </c>
      <c r="F1208" s="8">
        <v>2700</v>
      </c>
      <c r="G1208" s="7">
        <v>44926</v>
      </c>
      <c r="H1208" s="7">
        <v>45016</v>
      </c>
      <c r="I1208" s="6">
        <f t="shared" si="40"/>
        <v>4</v>
      </c>
      <c r="J1208" s="8">
        <f t="shared" si="39"/>
        <v>675</v>
      </c>
      <c r="M1208" s="9"/>
      <c r="N1208" s="9"/>
      <c r="O1208" s="9"/>
      <c r="P1208" s="9"/>
      <c r="Q1208" s="9"/>
    </row>
    <row r="1209" spans="1:17" ht="15.75" x14ac:dyDescent="0.25">
      <c r="A1209" s="6" t="s">
        <v>478</v>
      </c>
      <c r="B1209" s="6" t="s">
        <v>285</v>
      </c>
      <c r="C1209" s="6" t="s">
        <v>283</v>
      </c>
      <c r="D1209" s="7">
        <v>45017</v>
      </c>
      <c r="E1209" s="7">
        <v>45045</v>
      </c>
      <c r="F1209" s="8">
        <v>2700</v>
      </c>
      <c r="G1209" s="7">
        <v>45017</v>
      </c>
      <c r="H1209" s="7">
        <v>45107</v>
      </c>
      <c r="I1209" s="6">
        <f t="shared" si="40"/>
        <v>3</v>
      </c>
      <c r="J1209" s="8">
        <f t="shared" si="39"/>
        <v>900</v>
      </c>
      <c r="M1209" s="9"/>
      <c r="N1209" s="9"/>
      <c r="O1209" s="9"/>
      <c r="P1209" s="9"/>
      <c r="Q1209" s="9"/>
    </row>
    <row r="1210" spans="1:17" ht="15.75" x14ac:dyDescent="0.25">
      <c r="A1210" s="6" t="s">
        <v>478</v>
      </c>
      <c r="B1210" s="6" t="s">
        <v>285</v>
      </c>
      <c r="C1210" s="6" t="s">
        <v>283</v>
      </c>
      <c r="D1210" s="7">
        <v>45108</v>
      </c>
      <c r="E1210" s="7">
        <v>45124</v>
      </c>
      <c r="F1210" s="8">
        <v>2700</v>
      </c>
      <c r="G1210" s="7">
        <v>45108</v>
      </c>
      <c r="H1210" s="7">
        <v>45199</v>
      </c>
      <c r="I1210" s="6">
        <f t="shared" si="40"/>
        <v>3</v>
      </c>
      <c r="J1210" s="8">
        <f t="shared" si="39"/>
        <v>900</v>
      </c>
      <c r="M1210" s="9"/>
      <c r="N1210" s="9"/>
      <c r="O1210" s="9"/>
      <c r="P1210" s="9"/>
      <c r="Q1210" s="9"/>
    </row>
    <row r="1211" spans="1:17" ht="15.75" x14ac:dyDescent="0.25">
      <c r="A1211" s="6" t="s">
        <v>478</v>
      </c>
      <c r="B1211" s="6" t="s">
        <v>285</v>
      </c>
      <c r="C1211" s="6" t="s">
        <v>283</v>
      </c>
      <c r="D1211" s="7">
        <v>45200</v>
      </c>
      <c r="E1211" s="7">
        <v>45281</v>
      </c>
      <c r="F1211" s="8">
        <v>2700</v>
      </c>
      <c r="G1211" s="7">
        <v>45200</v>
      </c>
      <c r="H1211" s="7">
        <v>45291</v>
      </c>
      <c r="I1211" s="6">
        <f t="shared" si="40"/>
        <v>3</v>
      </c>
      <c r="J1211" s="8">
        <f t="shared" si="39"/>
        <v>900</v>
      </c>
      <c r="M1211" s="9"/>
      <c r="N1211" s="9"/>
      <c r="O1211" s="9"/>
      <c r="P1211" s="9"/>
      <c r="Q1211" s="9"/>
    </row>
    <row r="1212" spans="1:17" ht="15.75" x14ac:dyDescent="0.25">
      <c r="A1212" s="6" t="s">
        <v>478</v>
      </c>
      <c r="B1212" s="6" t="s">
        <v>285</v>
      </c>
      <c r="C1212" s="6" t="s">
        <v>283</v>
      </c>
      <c r="D1212" s="7">
        <v>45292</v>
      </c>
      <c r="E1212" s="7">
        <v>45317</v>
      </c>
      <c r="F1212" s="8">
        <v>2700</v>
      </c>
      <c r="G1212" s="7">
        <v>45292</v>
      </c>
      <c r="H1212" s="7">
        <v>45381</v>
      </c>
      <c r="I1212" s="6">
        <f t="shared" si="40"/>
        <v>3</v>
      </c>
      <c r="J1212" s="8">
        <f t="shared" si="39"/>
        <v>900</v>
      </c>
      <c r="M1212" s="9"/>
      <c r="N1212" s="9"/>
      <c r="O1212" s="9"/>
      <c r="P1212" s="9"/>
      <c r="Q1212" s="9"/>
    </row>
    <row r="1213" spans="1:17" ht="15.75" x14ac:dyDescent="0.25">
      <c r="A1213" s="6" t="s">
        <v>479</v>
      </c>
      <c r="B1213" s="6" t="s">
        <v>288</v>
      </c>
      <c r="C1213" s="6" t="s">
        <v>283</v>
      </c>
      <c r="D1213" s="7">
        <v>43708</v>
      </c>
      <c r="E1213" s="7">
        <v>43830</v>
      </c>
      <c r="F1213" s="8">
        <v>9000</v>
      </c>
      <c r="G1213" s="7">
        <v>43709</v>
      </c>
      <c r="H1213" s="7">
        <v>43889</v>
      </c>
      <c r="I1213" s="6">
        <f t="shared" si="40"/>
        <v>6</v>
      </c>
      <c r="J1213" s="8">
        <f t="shared" si="39"/>
        <v>1500</v>
      </c>
      <c r="M1213" s="9"/>
      <c r="N1213" s="9"/>
      <c r="O1213" s="9"/>
      <c r="P1213" s="9"/>
      <c r="Q1213" s="9"/>
    </row>
    <row r="1214" spans="1:17" ht="15.75" x14ac:dyDescent="0.25">
      <c r="A1214" s="6" t="s">
        <v>479</v>
      </c>
      <c r="B1214" s="6" t="s">
        <v>288</v>
      </c>
      <c r="C1214" s="6" t="s">
        <v>283</v>
      </c>
      <c r="D1214" s="7">
        <v>43919</v>
      </c>
      <c r="E1214" s="7">
        <v>44195</v>
      </c>
      <c r="F1214" s="8">
        <v>9000</v>
      </c>
      <c r="G1214" s="7">
        <v>43890</v>
      </c>
      <c r="H1214" s="7">
        <v>44073</v>
      </c>
      <c r="I1214" s="6">
        <f t="shared" si="40"/>
        <v>7</v>
      </c>
      <c r="J1214" s="8">
        <f t="shared" si="39"/>
        <v>1285.7142857142858</v>
      </c>
      <c r="M1214" s="9"/>
      <c r="N1214" s="9"/>
      <c r="O1214" s="9"/>
      <c r="P1214" s="9"/>
      <c r="Q1214" s="9"/>
    </row>
    <row r="1215" spans="1:17" ht="15.75" x14ac:dyDescent="0.25">
      <c r="A1215" s="6" t="s">
        <v>479</v>
      </c>
      <c r="B1215" s="6" t="s">
        <v>288</v>
      </c>
      <c r="C1215" s="6" t="s">
        <v>283</v>
      </c>
      <c r="D1215" s="7">
        <v>44074</v>
      </c>
      <c r="E1215" s="7">
        <v>44195</v>
      </c>
      <c r="F1215" s="8">
        <v>1500</v>
      </c>
      <c r="G1215" s="7">
        <v>44074</v>
      </c>
      <c r="H1215" s="7">
        <v>44103</v>
      </c>
      <c r="I1215" s="6">
        <f t="shared" si="40"/>
        <v>2</v>
      </c>
      <c r="J1215" s="8">
        <f t="shared" si="39"/>
        <v>750</v>
      </c>
      <c r="M1215" s="9"/>
      <c r="N1215" s="9"/>
      <c r="O1215" s="9"/>
      <c r="P1215" s="9"/>
      <c r="Q1215" s="9"/>
    </row>
    <row r="1216" spans="1:17" ht="15.75" x14ac:dyDescent="0.25">
      <c r="A1216" s="6" t="s">
        <v>479</v>
      </c>
      <c r="B1216" s="6" t="s">
        <v>288</v>
      </c>
      <c r="C1216" s="6" t="s">
        <v>283</v>
      </c>
      <c r="D1216" s="7">
        <v>44104</v>
      </c>
      <c r="E1216" s="7">
        <v>44195</v>
      </c>
      <c r="F1216" s="8">
        <v>1500</v>
      </c>
      <c r="G1216" s="7">
        <v>44104</v>
      </c>
      <c r="H1216" s="7">
        <v>44134</v>
      </c>
      <c r="I1216" s="6">
        <f t="shared" si="40"/>
        <v>2</v>
      </c>
      <c r="J1216" s="8">
        <f t="shared" si="39"/>
        <v>750</v>
      </c>
      <c r="M1216" s="9"/>
      <c r="N1216" s="9"/>
      <c r="O1216" s="9"/>
      <c r="P1216" s="9"/>
      <c r="Q1216" s="9"/>
    </row>
    <row r="1217" spans="1:17" ht="15.75" x14ac:dyDescent="0.25">
      <c r="A1217" s="6" t="s">
        <v>479</v>
      </c>
      <c r="B1217" s="6" t="s">
        <v>288</v>
      </c>
      <c r="C1217" s="6" t="s">
        <v>283</v>
      </c>
      <c r="D1217" s="7">
        <v>44135</v>
      </c>
      <c r="E1217" s="7">
        <v>44195</v>
      </c>
      <c r="F1217" s="8">
        <v>1500</v>
      </c>
      <c r="G1217" s="7">
        <v>44135</v>
      </c>
      <c r="H1217" s="7">
        <v>44164</v>
      </c>
      <c r="I1217" s="6">
        <f t="shared" si="40"/>
        <v>2</v>
      </c>
      <c r="J1217" s="8">
        <f t="shared" si="39"/>
        <v>750</v>
      </c>
      <c r="M1217" s="9"/>
      <c r="N1217" s="9"/>
      <c r="O1217" s="9"/>
      <c r="P1217" s="9"/>
      <c r="Q1217" s="9"/>
    </row>
    <row r="1218" spans="1:17" ht="15.75" x14ac:dyDescent="0.25">
      <c r="A1218" s="6" t="s">
        <v>479</v>
      </c>
      <c r="B1218" s="6" t="s">
        <v>288</v>
      </c>
      <c r="C1218" s="6" t="s">
        <v>283</v>
      </c>
      <c r="D1218" s="7">
        <v>44165</v>
      </c>
      <c r="E1218" s="7">
        <v>44195</v>
      </c>
      <c r="F1218" s="8">
        <v>1500</v>
      </c>
      <c r="G1218" s="7">
        <v>44165</v>
      </c>
      <c r="H1218" s="7">
        <v>44195</v>
      </c>
      <c r="I1218" s="6">
        <f t="shared" si="40"/>
        <v>2</v>
      </c>
      <c r="J1218" s="8">
        <f t="shared" si="39"/>
        <v>750</v>
      </c>
      <c r="M1218" s="9"/>
      <c r="N1218" s="9"/>
      <c r="O1218" s="9"/>
      <c r="P1218" s="9"/>
      <c r="Q1218" s="9"/>
    </row>
    <row r="1219" spans="1:17" ht="15.75" x14ac:dyDescent="0.25">
      <c r="A1219" s="6" t="s">
        <v>479</v>
      </c>
      <c r="B1219" s="6" t="s">
        <v>288</v>
      </c>
      <c r="C1219" s="6" t="s">
        <v>283</v>
      </c>
      <c r="D1219" s="7">
        <v>44196</v>
      </c>
      <c r="E1219" s="7">
        <v>44219</v>
      </c>
      <c r="F1219" s="8">
        <v>1500</v>
      </c>
      <c r="G1219" s="7">
        <v>44196</v>
      </c>
      <c r="H1219" s="7">
        <v>44226</v>
      </c>
      <c r="I1219" s="6">
        <f t="shared" si="40"/>
        <v>2</v>
      </c>
      <c r="J1219" s="8">
        <f t="shared" ref="J1219:J1282" si="41">F1219/I1219</f>
        <v>750</v>
      </c>
      <c r="M1219" s="9"/>
      <c r="N1219" s="9"/>
      <c r="O1219" s="9"/>
      <c r="P1219" s="9"/>
      <c r="Q1219" s="9"/>
    </row>
    <row r="1220" spans="1:17" ht="15.75" x14ac:dyDescent="0.25">
      <c r="A1220" s="6" t="s">
        <v>479</v>
      </c>
      <c r="B1220" s="6" t="s">
        <v>288</v>
      </c>
      <c r="C1220" s="6" t="s">
        <v>283</v>
      </c>
      <c r="D1220" s="7">
        <v>44227</v>
      </c>
      <c r="E1220" s="7">
        <v>44254</v>
      </c>
      <c r="F1220" s="8">
        <v>1500</v>
      </c>
      <c r="G1220" s="7">
        <v>44227</v>
      </c>
      <c r="H1220" s="7">
        <v>44254</v>
      </c>
      <c r="I1220" s="6">
        <f t="shared" si="40"/>
        <v>2</v>
      </c>
      <c r="J1220" s="8">
        <f t="shared" si="41"/>
        <v>750</v>
      </c>
      <c r="M1220" s="9"/>
      <c r="N1220" s="9"/>
      <c r="O1220" s="9"/>
      <c r="P1220" s="9"/>
      <c r="Q1220" s="9"/>
    </row>
    <row r="1221" spans="1:17" ht="15.75" x14ac:dyDescent="0.25">
      <c r="A1221" s="6" t="s">
        <v>479</v>
      </c>
      <c r="B1221" s="6" t="s">
        <v>288</v>
      </c>
      <c r="C1221" s="6" t="s">
        <v>283</v>
      </c>
      <c r="D1221" s="7">
        <v>44255</v>
      </c>
      <c r="E1221" s="7">
        <v>44275</v>
      </c>
      <c r="F1221" s="8">
        <v>1500</v>
      </c>
      <c r="G1221" s="7">
        <v>44255</v>
      </c>
      <c r="H1221" s="7">
        <v>44285</v>
      </c>
      <c r="I1221" s="6">
        <f t="shared" si="40"/>
        <v>2</v>
      </c>
      <c r="J1221" s="8">
        <f t="shared" si="41"/>
        <v>750</v>
      </c>
      <c r="M1221" s="9"/>
      <c r="N1221" s="9"/>
      <c r="O1221" s="9"/>
      <c r="P1221" s="9"/>
      <c r="Q1221" s="9"/>
    </row>
    <row r="1222" spans="1:17" ht="15.75" x14ac:dyDescent="0.25">
      <c r="A1222" s="6" t="s">
        <v>479</v>
      </c>
      <c r="B1222" s="6" t="s">
        <v>288</v>
      </c>
      <c r="C1222" s="6" t="s">
        <v>283</v>
      </c>
      <c r="D1222" s="7">
        <v>44286</v>
      </c>
      <c r="E1222" s="7">
        <v>44303</v>
      </c>
      <c r="F1222" s="8">
        <v>1500</v>
      </c>
      <c r="G1222" s="7">
        <v>44286</v>
      </c>
      <c r="H1222" s="7">
        <v>44315</v>
      </c>
      <c r="I1222" s="6">
        <f t="shared" si="40"/>
        <v>2</v>
      </c>
      <c r="J1222" s="8">
        <f t="shared" si="41"/>
        <v>750</v>
      </c>
      <c r="M1222" s="9"/>
      <c r="N1222" s="9"/>
      <c r="O1222" s="9"/>
      <c r="P1222" s="9"/>
      <c r="Q1222" s="9"/>
    </row>
    <row r="1223" spans="1:17" ht="15.75" x14ac:dyDescent="0.25">
      <c r="A1223" s="6" t="s">
        <v>479</v>
      </c>
      <c r="B1223" s="6" t="s">
        <v>288</v>
      </c>
      <c r="C1223" s="6" t="s">
        <v>283</v>
      </c>
      <c r="D1223" s="7">
        <v>44316</v>
      </c>
      <c r="E1223" s="7">
        <v>44350</v>
      </c>
      <c r="F1223" s="8">
        <v>1500</v>
      </c>
      <c r="G1223" s="7">
        <v>44316</v>
      </c>
      <c r="H1223" s="7">
        <v>44346</v>
      </c>
      <c r="I1223" s="6">
        <f t="shared" si="40"/>
        <v>2</v>
      </c>
      <c r="J1223" s="8">
        <f t="shared" si="41"/>
        <v>750</v>
      </c>
      <c r="M1223" s="9"/>
      <c r="N1223" s="9"/>
      <c r="O1223" s="9"/>
      <c r="P1223" s="9"/>
      <c r="Q1223" s="9"/>
    </row>
    <row r="1224" spans="1:17" ht="15.75" x14ac:dyDescent="0.25">
      <c r="A1224" s="6" t="s">
        <v>479</v>
      </c>
      <c r="B1224" s="6" t="s">
        <v>288</v>
      </c>
      <c r="C1224" s="6" t="s">
        <v>283</v>
      </c>
      <c r="D1224" s="7">
        <v>44347</v>
      </c>
      <c r="E1224" s="7">
        <v>44366</v>
      </c>
      <c r="F1224" s="8">
        <v>1500</v>
      </c>
      <c r="G1224" s="7">
        <v>44347</v>
      </c>
      <c r="H1224" s="7">
        <v>44376</v>
      </c>
      <c r="I1224" s="6">
        <f t="shared" si="40"/>
        <v>2</v>
      </c>
      <c r="J1224" s="8">
        <f t="shared" si="41"/>
        <v>750</v>
      </c>
      <c r="M1224" s="9"/>
      <c r="N1224" s="9"/>
      <c r="O1224" s="9"/>
      <c r="P1224" s="9"/>
      <c r="Q1224" s="9"/>
    </row>
    <row r="1225" spans="1:17" ht="15.75" x14ac:dyDescent="0.25">
      <c r="A1225" s="6" t="s">
        <v>479</v>
      </c>
      <c r="B1225" s="6" t="s">
        <v>288</v>
      </c>
      <c r="C1225" s="6" t="s">
        <v>283</v>
      </c>
      <c r="D1225" s="7">
        <v>44377</v>
      </c>
      <c r="E1225" s="7">
        <v>44388</v>
      </c>
      <c r="F1225" s="8">
        <v>1500</v>
      </c>
      <c r="G1225" s="7">
        <v>44377</v>
      </c>
      <c r="H1225" s="7">
        <v>44407</v>
      </c>
      <c r="I1225" s="6">
        <f t="shared" si="40"/>
        <v>2</v>
      </c>
      <c r="J1225" s="8">
        <f t="shared" si="41"/>
        <v>750</v>
      </c>
      <c r="M1225" s="9"/>
      <c r="N1225" s="9"/>
      <c r="O1225" s="9"/>
      <c r="P1225" s="9"/>
      <c r="Q1225" s="9"/>
    </row>
    <row r="1226" spans="1:17" ht="15.75" x14ac:dyDescent="0.25">
      <c r="A1226" s="6" t="s">
        <v>479</v>
      </c>
      <c r="B1226" s="6" t="s">
        <v>288</v>
      </c>
      <c r="C1226" s="6" t="s">
        <v>283</v>
      </c>
      <c r="D1226" s="7">
        <v>44408</v>
      </c>
      <c r="E1226" s="7">
        <v>44423</v>
      </c>
      <c r="F1226" s="8">
        <v>1500</v>
      </c>
      <c r="G1226" s="7">
        <v>44408</v>
      </c>
      <c r="H1226" s="7">
        <v>44438</v>
      </c>
      <c r="I1226" s="6">
        <f t="shared" si="40"/>
        <v>2</v>
      </c>
      <c r="J1226" s="8">
        <f t="shared" si="41"/>
        <v>750</v>
      </c>
      <c r="M1226" s="9"/>
      <c r="N1226" s="9"/>
      <c r="O1226" s="9"/>
      <c r="P1226" s="9"/>
      <c r="Q1226" s="9"/>
    </row>
    <row r="1227" spans="1:17" ht="15.75" x14ac:dyDescent="0.25">
      <c r="A1227" s="6" t="s">
        <v>479</v>
      </c>
      <c r="B1227" s="6" t="s">
        <v>288</v>
      </c>
      <c r="C1227" s="6" t="s">
        <v>283</v>
      </c>
      <c r="D1227" s="7">
        <v>44439</v>
      </c>
      <c r="E1227" s="7">
        <v>44472</v>
      </c>
      <c r="F1227" s="8">
        <v>1500</v>
      </c>
      <c r="G1227" s="7">
        <v>44439</v>
      </c>
      <c r="H1227" s="7">
        <v>44468</v>
      </c>
      <c r="I1227" s="6">
        <f t="shared" si="40"/>
        <v>2</v>
      </c>
      <c r="J1227" s="8">
        <f t="shared" si="41"/>
        <v>750</v>
      </c>
      <c r="M1227" s="9"/>
      <c r="N1227" s="9"/>
      <c r="O1227" s="9"/>
      <c r="P1227" s="9"/>
      <c r="Q1227" s="9"/>
    </row>
    <row r="1228" spans="1:17" ht="15.75" x14ac:dyDescent="0.25">
      <c r="A1228" s="6" t="s">
        <v>479</v>
      </c>
      <c r="B1228" s="6" t="s">
        <v>288</v>
      </c>
      <c r="C1228" s="6" t="s">
        <v>283</v>
      </c>
      <c r="D1228" s="7">
        <v>44469</v>
      </c>
      <c r="E1228" s="7">
        <v>44486</v>
      </c>
      <c r="F1228" s="8">
        <v>1500</v>
      </c>
      <c r="G1228" s="7">
        <v>44469</v>
      </c>
      <c r="H1228" s="7">
        <v>44499</v>
      </c>
      <c r="I1228" s="6">
        <f t="shared" si="40"/>
        <v>2</v>
      </c>
      <c r="J1228" s="8">
        <f t="shared" si="41"/>
        <v>750</v>
      </c>
      <c r="M1228" s="9"/>
      <c r="N1228" s="9"/>
      <c r="O1228" s="9"/>
      <c r="P1228" s="9"/>
      <c r="Q1228" s="9"/>
    </row>
    <row r="1229" spans="1:17" ht="15.75" x14ac:dyDescent="0.25">
      <c r="A1229" s="6" t="s">
        <v>479</v>
      </c>
      <c r="B1229" s="6" t="s">
        <v>288</v>
      </c>
      <c r="C1229" s="6" t="s">
        <v>283</v>
      </c>
      <c r="D1229" s="7">
        <v>44500</v>
      </c>
      <c r="E1229" s="7">
        <v>44534</v>
      </c>
      <c r="F1229" s="8">
        <v>1500</v>
      </c>
      <c r="G1229" s="7">
        <v>44500</v>
      </c>
      <c r="H1229" s="7">
        <v>44529</v>
      </c>
      <c r="I1229" s="6">
        <f t="shared" si="40"/>
        <v>2</v>
      </c>
      <c r="J1229" s="8">
        <f t="shared" si="41"/>
        <v>750</v>
      </c>
      <c r="M1229" s="9"/>
      <c r="N1229" s="9"/>
      <c r="O1229" s="9"/>
      <c r="P1229" s="9"/>
      <c r="Q1229" s="9"/>
    </row>
    <row r="1230" spans="1:17" ht="15.75" x14ac:dyDescent="0.25">
      <c r="A1230" s="6" t="s">
        <v>479</v>
      </c>
      <c r="B1230" s="6" t="s">
        <v>288</v>
      </c>
      <c r="C1230" s="6" t="s">
        <v>283</v>
      </c>
      <c r="D1230" s="7">
        <v>44530</v>
      </c>
      <c r="E1230" s="7">
        <v>44569</v>
      </c>
      <c r="F1230" s="8">
        <v>1500</v>
      </c>
      <c r="G1230" s="7">
        <v>44530</v>
      </c>
      <c r="H1230" s="7">
        <v>44560</v>
      </c>
      <c r="I1230" s="6">
        <f t="shared" si="40"/>
        <v>2</v>
      </c>
      <c r="J1230" s="8">
        <f t="shared" si="41"/>
        <v>750</v>
      </c>
      <c r="M1230" s="9"/>
      <c r="N1230" s="9"/>
      <c r="O1230" s="9"/>
      <c r="P1230" s="9"/>
      <c r="Q1230" s="9"/>
    </row>
    <row r="1231" spans="1:17" ht="15.75" x14ac:dyDescent="0.25">
      <c r="A1231" s="6" t="s">
        <v>479</v>
      </c>
      <c r="B1231" s="6" t="s">
        <v>288</v>
      </c>
      <c r="C1231" s="6" t="s">
        <v>283</v>
      </c>
      <c r="D1231" s="7">
        <v>44561</v>
      </c>
      <c r="E1231" s="7">
        <v>44584</v>
      </c>
      <c r="F1231" s="8">
        <v>1500</v>
      </c>
      <c r="G1231" s="7">
        <v>44561</v>
      </c>
      <c r="H1231" s="7">
        <v>44591</v>
      </c>
      <c r="I1231" s="6">
        <f t="shared" si="40"/>
        <v>2</v>
      </c>
      <c r="J1231" s="8">
        <f t="shared" si="41"/>
        <v>750</v>
      </c>
      <c r="M1231" s="9"/>
      <c r="N1231" s="9"/>
      <c r="O1231" s="9"/>
      <c r="P1231" s="9"/>
      <c r="Q1231" s="9"/>
    </row>
    <row r="1232" spans="1:17" ht="15.75" x14ac:dyDescent="0.25">
      <c r="A1232" s="6" t="s">
        <v>479</v>
      </c>
      <c r="B1232" s="6" t="s">
        <v>288</v>
      </c>
      <c r="C1232" s="6" t="s">
        <v>283</v>
      </c>
      <c r="D1232" s="7">
        <v>44592</v>
      </c>
      <c r="E1232" s="7">
        <v>44612</v>
      </c>
      <c r="F1232" s="8">
        <v>1500</v>
      </c>
      <c r="G1232" s="7">
        <v>44592</v>
      </c>
      <c r="H1232" s="7">
        <v>44619</v>
      </c>
      <c r="I1232" s="6">
        <f t="shared" si="40"/>
        <v>2</v>
      </c>
      <c r="J1232" s="8">
        <f t="shared" si="41"/>
        <v>750</v>
      </c>
      <c r="M1232" s="9"/>
      <c r="N1232" s="9"/>
      <c r="O1232" s="9"/>
      <c r="P1232" s="9"/>
      <c r="Q1232" s="9"/>
    </row>
    <row r="1233" spans="1:17" ht="15.75" x14ac:dyDescent="0.25">
      <c r="A1233" s="6" t="s">
        <v>479</v>
      </c>
      <c r="B1233" s="6" t="s">
        <v>288</v>
      </c>
      <c r="C1233" s="6" t="s">
        <v>283</v>
      </c>
      <c r="D1233" s="7">
        <v>44620</v>
      </c>
      <c r="E1233" s="7">
        <v>44632</v>
      </c>
      <c r="F1233" s="8">
        <v>1500</v>
      </c>
      <c r="G1233" s="7">
        <v>44620</v>
      </c>
      <c r="H1233" s="7">
        <v>44650</v>
      </c>
      <c r="I1233" s="6">
        <f t="shared" si="40"/>
        <v>2</v>
      </c>
      <c r="J1233" s="8">
        <f t="shared" si="41"/>
        <v>750</v>
      </c>
      <c r="M1233" s="9"/>
      <c r="N1233" s="9"/>
      <c r="O1233" s="9"/>
      <c r="P1233" s="9"/>
      <c r="Q1233" s="9"/>
    </row>
    <row r="1234" spans="1:17" ht="15.75" x14ac:dyDescent="0.25">
      <c r="A1234" s="6" t="s">
        <v>479</v>
      </c>
      <c r="B1234" s="6" t="s">
        <v>288</v>
      </c>
      <c r="C1234" s="6" t="s">
        <v>283</v>
      </c>
      <c r="D1234" s="7">
        <v>44651</v>
      </c>
      <c r="E1234" s="7">
        <v>44667</v>
      </c>
      <c r="F1234" s="8">
        <v>1500</v>
      </c>
      <c r="G1234" s="7">
        <v>44651</v>
      </c>
      <c r="H1234" s="7">
        <v>44680</v>
      </c>
      <c r="I1234" s="6">
        <f t="shared" si="40"/>
        <v>2</v>
      </c>
      <c r="J1234" s="8">
        <f t="shared" si="41"/>
        <v>750</v>
      </c>
      <c r="M1234" s="9"/>
      <c r="N1234" s="9"/>
      <c r="O1234" s="9"/>
      <c r="P1234" s="9"/>
      <c r="Q1234" s="9"/>
    </row>
    <row r="1235" spans="1:17" ht="15.75" x14ac:dyDescent="0.25">
      <c r="A1235" s="6" t="s">
        <v>479</v>
      </c>
      <c r="B1235" s="6" t="s">
        <v>288</v>
      </c>
      <c r="C1235" s="6" t="s">
        <v>283</v>
      </c>
      <c r="D1235" s="7">
        <v>44681</v>
      </c>
      <c r="E1235" s="7">
        <v>44695</v>
      </c>
      <c r="F1235" s="8">
        <v>1500</v>
      </c>
      <c r="G1235" s="7">
        <v>44681</v>
      </c>
      <c r="H1235" s="7">
        <v>44711</v>
      </c>
      <c r="I1235" s="6">
        <f t="shared" si="40"/>
        <v>2</v>
      </c>
      <c r="J1235" s="8">
        <f t="shared" si="41"/>
        <v>750</v>
      </c>
      <c r="M1235" s="9"/>
      <c r="N1235" s="9"/>
      <c r="O1235" s="9"/>
      <c r="P1235" s="9"/>
      <c r="Q1235" s="9"/>
    </row>
    <row r="1236" spans="1:17" ht="15.75" x14ac:dyDescent="0.25">
      <c r="A1236" s="6" t="s">
        <v>479</v>
      </c>
      <c r="B1236" s="6" t="s">
        <v>288</v>
      </c>
      <c r="C1236" s="6" t="s">
        <v>283</v>
      </c>
      <c r="D1236" s="7">
        <v>44712</v>
      </c>
      <c r="E1236" s="7">
        <v>44723</v>
      </c>
      <c r="F1236" s="8">
        <v>1500</v>
      </c>
      <c r="G1236" s="7">
        <v>44712</v>
      </c>
      <c r="H1236" s="7">
        <v>44741</v>
      </c>
      <c r="I1236" s="6">
        <f t="shared" si="40"/>
        <v>2</v>
      </c>
      <c r="J1236" s="8">
        <f t="shared" si="41"/>
        <v>750</v>
      </c>
      <c r="M1236" s="9"/>
      <c r="N1236" s="9"/>
      <c r="O1236" s="9"/>
      <c r="P1236" s="9"/>
      <c r="Q1236" s="9"/>
    </row>
    <row r="1237" spans="1:17" ht="15.75" x14ac:dyDescent="0.25">
      <c r="A1237" s="6" t="s">
        <v>479</v>
      </c>
      <c r="B1237" s="6" t="s">
        <v>288</v>
      </c>
      <c r="C1237" s="6" t="s">
        <v>283</v>
      </c>
      <c r="D1237" s="7">
        <v>44742</v>
      </c>
      <c r="E1237" s="7">
        <v>44765</v>
      </c>
      <c r="F1237" s="8">
        <v>1500</v>
      </c>
      <c r="G1237" s="7">
        <v>44742</v>
      </c>
      <c r="H1237" s="7">
        <v>44772</v>
      </c>
      <c r="I1237" s="6">
        <f t="shared" si="40"/>
        <v>2</v>
      </c>
      <c r="J1237" s="8">
        <f t="shared" si="41"/>
        <v>750</v>
      </c>
      <c r="M1237" s="9"/>
      <c r="N1237" s="9"/>
      <c r="O1237" s="9"/>
      <c r="P1237" s="9"/>
      <c r="Q1237" s="9"/>
    </row>
    <row r="1238" spans="1:17" ht="15.75" x14ac:dyDescent="0.25">
      <c r="A1238" s="6" t="s">
        <v>479</v>
      </c>
      <c r="B1238" s="6" t="s">
        <v>288</v>
      </c>
      <c r="C1238" s="6" t="s">
        <v>283</v>
      </c>
      <c r="D1238" s="7">
        <v>44773</v>
      </c>
      <c r="E1238" s="7">
        <v>44786</v>
      </c>
      <c r="F1238" s="8">
        <v>1500</v>
      </c>
      <c r="G1238" s="7">
        <v>44773</v>
      </c>
      <c r="H1238" s="7">
        <v>44803</v>
      </c>
      <c r="I1238" s="6">
        <f t="shared" si="40"/>
        <v>2</v>
      </c>
      <c r="J1238" s="8">
        <f t="shared" si="41"/>
        <v>750</v>
      </c>
      <c r="M1238" s="9"/>
      <c r="N1238" s="9"/>
      <c r="O1238" s="9"/>
      <c r="P1238" s="9"/>
      <c r="Q1238" s="9"/>
    </row>
    <row r="1239" spans="1:17" ht="15.75" x14ac:dyDescent="0.25">
      <c r="A1239" s="6" t="s">
        <v>480</v>
      </c>
      <c r="B1239" s="6" t="s">
        <v>282</v>
      </c>
      <c r="C1239" s="6" t="s">
        <v>283</v>
      </c>
      <c r="D1239" s="7">
        <v>43910</v>
      </c>
      <c r="E1239" s="7">
        <v>44195</v>
      </c>
      <c r="F1239" s="8">
        <v>500</v>
      </c>
      <c r="G1239" s="7">
        <v>43890</v>
      </c>
      <c r="H1239" s="7">
        <v>43920</v>
      </c>
      <c r="I1239" s="6">
        <f t="shared" si="40"/>
        <v>2</v>
      </c>
      <c r="J1239" s="8">
        <f t="shared" si="41"/>
        <v>250</v>
      </c>
      <c r="M1239" s="9"/>
      <c r="N1239" s="9"/>
      <c r="O1239" s="9"/>
      <c r="P1239" s="9"/>
      <c r="Q1239" s="9"/>
    </row>
    <row r="1240" spans="1:17" ht="15.75" x14ac:dyDescent="0.25">
      <c r="A1240" s="6" t="s">
        <v>480</v>
      </c>
      <c r="B1240" s="6" t="s">
        <v>282</v>
      </c>
      <c r="C1240" s="6" t="s">
        <v>283</v>
      </c>
      <c r="D1240" s="7">
        <v>43933</v>
      </c>
      <c r="E1240" s="7">
        <v>44195</v>
      </c>
      <c r="F1240" s="8">
        <v>500</v>
      </c>
      <c r="G1240" s="7">
        <v>43921</v>
      </c>
      <c r="H1240" s="7">
        <v>43950</v>
      </c>
      <c r="I1240" s="6">
        <f t="shared" si="40"/>
        <v>2</v>
      </c>
      <c r="J1240" s="8">
        <f t="shared" si="41"/>
        <v>250</v>
      </c>
      <c r="M1240" s="9"/>
      <c r="N1240" s="9"/>
      <c r="O1240" s="9"/>
      <c r="P1240" s="9"/>
      <c r="Q1240" s="9"/>
    </row>
    <row r="1241" spans="1:17" ht="15.75" x14ac:dyDescent="0.25">
      <c r="A1241" s="6" t="s">
        <v>480</v>
      </c>
      <c r="B1241" s="6" t="s">
        <v>282</v>
      </c>
      <c r="C1241" s="6" t="s">
        <v>283</v>
      </c>
      <c r="D1241" s="7">
        <v>43963</v>
      </c>
      <c r="E1241" s="7">
        <v>44195</v>
      </c>
      <c r="F1241" s="8">
        <v>500</v>
      </c>
      <c r="G1241" s="7">
        <v>43951</v>
      </c>
      <c r="H1241" s="7">
        <v>43981</v>
      </c>
      <c r="I1241" s="6">
        <f t="shared" si="40"/>
        <v>2</v>
      </c>
      <c r="J1241" s="8">
        <f t="shared" si="41"/>
        <v>250</v>
      </c>
      <c r="M1241" s="9"/>
      <c r="N1241" s="9"/>
      <c r="O1241" s="9"/>
      <c r="P1241" s="9"/>
      <c r="Q1241" s="9"/>
    </row>
    <row r="1242" spans="1:17" ht="15.75" x14ac:dyDescent="0.25">
      <c r="A1242" s="6" t="s">
        <v>480</v>
      </c>
      <c r="B1242" s="6" t="s">
        <v>282</v>
      </c>
      <c r="C1242" s="6" t="s">
        <v>283</v>
      </c>
      <c r="D1242" s="7">
        <v>43994</v>
      </c>
      <c r="E1242" s="7">
        <v>44195</v>
      </c>
      <c r="F1242" s="8">
        <v>500</v>
      </c>
      <c r="G1242" s="7">
        <v>43982</v>
      </c>
      <c r="H1242" s="7">
        <v>44011</v>
      </c>
      <c r="I1242" s="6">
        <f t="shared" si="40"/>
        <v>2</v>
      </c>
      <c r="J1242" s="8">
        <f t="shared" si="41"/>
        <v>250</v>
      </c>
      <c r="M1242" s="9"/>
      <c r="N1242" s="9"/>
      <c r="O1242" s="9"/>
      <c r="P1242" s="9"/>
      <c r="Q1242" s="9"/>
    </row>
    <row r="1243" spans="1:17" ht="15.75" x14ac:dyDescent="0.25">
      <c r="A1243" s="6" t="s">
        <v>480</v>
      </c>
      <c r="B1243" s="6" t="s">
        <v>282</v>
      </c>
      <c r="C1243" s="6" t="s">
        <v>283</v>
      </c>
      <c r="D1243" s="7">
        <v>44024</v>
      </c>
      <c r="E1243" s="7">
        <v>44195</v>
      </c>
      <c r="F1243" s="8">
        <v>500</v>
      </c>
      <c r="G1243" s="7">
        <v>44012</v>
      </c>
      <c r="H1243" s="7">
        <v>44042</v>
      </c>
      <c r="I1243" s="6">
        <f t="shared" si="40"/>
        <v>2</v>
      </c>
      <c r="J1243" s="8">
        <f t="shared" si="41"/>
        <v>250</v>
      </c>
      <c r="M1243" s="9"/>
      <c r="N1243" s="9"/>
      <c r="O1243" s="9"/>
      <c r="P1243" s="9"/>
      <c r="Q1243" s="9"/>
    </row>
    <row r="1244" spans="1:17" ht="15.75" x14ac:dyDescent="0.25">
      <c r="A1244" s="6" t="s">
        <v>480</v>
      </c>
      <c r="B1244" s="6" t="s">
        <v>282</v>
      </c>
      <c r="C1244" s="6" t="s">
        <v>283</v>
      </c>
      <c r="D1244" s="7">
        <v>44055</v>
      </c>
      <c r="E1244" s="7">
        <v>44195</v>
      </c>
      <c r="F1244" s="8">
        <v>500</v>
      </c>
      <c r="G1244" s="7">
        <v>44043</v>
      </c>
      <c r="H1244" s="7">
        <v>44073</v>
      </c>
      <c r="I1244" s="6">
        <f t="shared" si="40"/>
        <v>2</v>
      </c>
      <c r="J1244" s="8">
        <f t="shared" si="41"/>
        <v>250</v>
      </c>
      <c r="M1244" s="9"/>
      <c r="N1244" s="9"/>
      <c r="O1244" s="9"/>
      <c r="P1244" s="9"/>
      <c r="Q1244" s="9"/>
    </row>
    <row r="1245" spans="1:17" ht="15.75" x14ac:dyDescent="0.25">
      <c r="A1245" s="6" t="s">
        <v>480</v>
      </c>
      <c r="B1245" s="6" t="s">
        <v>282</v>
      </c>
      <c r="C1245" s="6" t="s">
        <v>283</v>
      </c>
      <c r="D1245" s="7">
        <v>44086</v>
      </c>
      <c r="E1245" s="7">
        <v>44195</v>
      </c>
      <c r="F1245" s="8">
        <v>500</v>
      </c>
      <c r="G1245" s="7">
        <v>44074</v>
      </c>
      <c r="H1245" s="7">
        <v>44103</v>
      </c>
      <c r="I1245" s="6">
        <f t="shared" si="40"/>
        <v>2</v>
      </c>
      <c r="J1245" s="8">
        <f t="shared" si="41"/>
        <v>250</v>
      </c>
      <c r="M1245" s="9"/>
      <c r="N1245" s="9"/>
      <c r="O1245" s="9"/>
      <c r="P1245" s="9"/>
      <c r="Q1245" s="9"/>
    </row>
    <row r="1246" spans="1:17" ht="15.75" x14ac:dyDescent="0.25">
      <c r="A1246" s="6" t="s">
        <v>480</v>
      </c>
      <c r="B1246" s="6" t="s">
        <v>282</v>
      </c>
      <c r="C1246" s="6" t="s">
        <v>283</v>
      </c>
      <c r="D1246" s="7">
        <v>44116</v>
      </c>
      <c r="E1246" s="7">
        <v>44195</v>
      </c>
      <c r="F1246" s="8">
        <v>500</v>
      </c>
      <c r="G1246" s="7">
        <v>44104</v>
      </c>
      <c r="H1246" s="7">
        <v>44134</v>
      </c>
      <c r="I1246" s="6">
        <f t="shared" si="40"/>
        <v>2</v>
      </c>
      <c r="J1246" s="8">
        <f t="shared" si="41"/>
        <v>250</v>
      </c>
      <c r="M1246" s="9"/>
      <c r="N1246" s="9"/>
      <c r="O1246" s="9"/>
      <c r="P1246" s="9"/>
      <c r="Q1246" s="9"/>
    </row>
    <row r="1247" spans="1:17" ht="15.75" x14ac:dyDescent="0.25">
      <c r="A1247" s="6" t="s">
        <v>480</v>
      </c>
      <c r="B1247" s="6" t="s">
        <v>282</v>
      </c>
      <c r="C1247" s="6" t="s">
        <v>283</v>
      </c>
      <c r="D1247" s="7">
        <v>44147</v>
      </c>
      <c r="E1247" s="7">
        <v>44195</v>
      </c>
      <c r="F1247" s="8">
        <v>500</v>
      </c>
      <c r="G1247" s="7">
        <v>44135</v>
      </c>
      <c r="H1247" s="7">
        <v>44164</v>
      </c>
      <c r="I1247" s="6">
        <f t="shared" si="40"/>
        <v>2</v>
      </c>
      <c r="J1247" s="8">
        <f t="shared" si="41"/>
        <v>250</v>
      </c>
      <c r="M1247" s="9"/>
      <c r="N1247" s="9"/>
      <c r="O1247" s="9"/>
      <c r="P1247" s="9"/>
      <c r="Q1247" s="9"/>
    </row>
    <row r="1248" spans="1:17" ht="15.75" x14ac:dyDescent="0.25">
      <c r="A1248" s="6" t="s">
        <v>480</v>
      </c>
      <c r="B1248" s="6" t="s">
        <v>282</v>
      </c>
      <c r="C1248" s="6" t="s">
        <v>283</v>
      </c>
      <c r="D1248" s="7">
        <v>44177</v>
      </c>
      <c r="E1248" s="7">
        <v>44195</v>
      </c>
      <c r="F1248" s="8">
        <v>500</v>
      </c>
      <c r="G1248" s="7">
        <v>44165</v>
      </c>
      <c r="H1248" s="7">
        <v>44195</v>
      </c>
      <c r="I1248" s="6">
        <f t="shared" si="40"/>
        <v>2</v>
      </c>
      <c r="J1248" s="8">
        <f t="shared" si="41"/>
        <v>250</v>
      </c>
      <c r="M1248" s="9"/>
      <c r="N1248" s="9"/>
      <c r="O1248" s="9"/>
      <c r="P1248" s="9"/>
      <c r="Q1248" s="9"/>
    </row>
    <row r="1249" spans="1:17" ht="15.75" x14ac:dyDescent="0.25">
      <c r="A1249" s="6" t="s">
        <v>480</v>
      </c>
      <c r="B1249" s="6" t="s">
        <v>282</v>
      </c>
      <c r="C1249" s="6" t="s">
        <v>283</v>
      </c>
      <c r="D1249" s="7">
        <v>44208</v>
      </c>
      <c r="E1249" s="7">
        <v>44221</v>
      </c>
      <c r="F1249" s="8">
        <v>500</v>
      </c>
      <c r="G1249" s="7">
        <v>44196</v>
      </c>
      <c r="H1249" s="7">
        <v>44226</v>
      </c>
      <c r="I1249" s="6">
        <f t="shared" si="40"/>
        <v>2</v>
      </c>
      <c r="J1249" s="8">
        <f t="shared" si="41"/>
        <v>250</v>
      </c>
      <c r="M1249" s="9"/>
      <c r="N1249" s="9"/>
      <c r="O1249" s="9"/>
      <c r="P1249" s="9"/>
      <c r="Q1249" s="9"/>
    </row>
    <row r="1250" spans="1:17" ht="15.75" x14ac:dyDescent="0.25">
      <c r="A1250" s="6" t="s">
        <v>480</v>
      </c>
      <c r="B1250" s="6" t="s">
        <v>282</v>
      </c>
      <c r="C1250" s="6" t="s">
        <v>283</v>
      </c>
      <c r="D1250" s="7">
        <v>44232</v>
      </c>
      <c r="E1250" s="7">
        <v>44256</v>
      </c>
      <c r="F1250" s="8">
        <v>500</v>
      </c>
      <c r="G1250" s="7">
        <v>44227</v>
      </c>
      <c r="H1250" s="7">
        <v>44254</v>
      </c>
      <c r="I1250" s="6">
        <f t="shared" si="40"/>
        <v>2</v>
      </c>
      <c r="J1250" s="8">
        <f t="shared" si="41"/>
        <v>250</v>
      </c>
      <c r="M1250" s="9"/>
      <c r="N1250" s="9"/>
      <c r="O1250" s="9"/>
      <c r="P1250" s="9"/>
      <c r="Q1250" s="9"/>
    </row>
    <row r="1251" spans="1:17" ht="15.75" x14ac:dyDescent="0.25">
      <c r="A1251" s="6" t="s">
        <v>480</v>
      </c>
      <c r="B1251" s="6" t="s">
        <v>282</v>
      </c>
      <c r="C1251" s="6" t="s">
        <v>283</v>
      </c>
      <c r="D1251" s="7">
        <v>44232</v>
      </c>
      <c r="E1251" s="7">
        <v>44246</v>
      </c>
      <c r="F1251" s="8">
        <v>5250</v>
      </c>
      <c r="G1251" s="7">
        <v>44255</v>
      </c>
      <c r="H1251" s="7">
        <v>44619</v>
      </c>
      <c r="I1251" s="6">
        <f t="shared" si="40"/>
        <v>13</v>
      </c>
      <c r="J1251" s="8">
        <f t="shared" si="41"/>
        <v>403.84615384615387</v>
      </c>
      <c r="M1251" s="9"/>
      <c r="N1251" s="9"/>
      <c r="O1251" s="9"/>
      <c r="P1251" s="9"/>
      <c r="Q1251" s="9"/>
    </row>
    <row r="1252" spans="1:17" ht="15.75" x14ac:dyDescent="0.25">
      <c r="A1252" s="6" t="s">
        <v>480</v>
      </c>
      <c r="B1252" s="6" t="s">
        <v>282</v>
      </c>
      <c r="C1252" s="6" t="s">
        <v>283</v>
      </c>
      <c r="D1252" s="7">
        <v>44592</v>
      </c>
      <c r="E1252" s="7">
        <v>44616</v>
      </c>
      <c r="F1252" s="8">
        <v>5250</v>
      </c>
      <c r="G1252" s="7">
        <v>44620</v>
      </c>
      <c r="H1252" s="7">
        <v>44985</v>
      </c>
      <c r="I1252" s="6">
        <f t="shared" si="40"/>
        <v>13</v>
      </c>
      <c r="J1252" s="8">
        <f t="shared" si="41"/>
        <v>403.84615384615387</v>
      </c>
      <c r="M1252" s="9"/>
      <c r="N1252" s="9"/>
      <c r="O1252" s="9"/>
      <c r="P1252" s="9"/>
      <c r="Q1252" s="9"/>
    </row>
    <row r="1253" spans="1:17" ht="15.75" x14ac:dyDescent="0.25">
      <c r="A1253" s="6" t="s">
        <v>480</v>
      </c>
      <c r="B1253" s="6" t="s">
        <v>282</v>
      </c>
      <c r="C1253" s="6" t="s">
        <v>283</v>
      </c>
      <c r="D1253" s="7">
        <v>44986</v>
      </c>
      <c r="E1253" s="7">
        <v>45015</v>
      </c>
      <c r="F1253" s="8">
        <v>5250</v>
      </c>
      <c r="G1253" s="7">
        <v>44986</v>
      </c>
      <c r="H1253" s="7">
        <v>45350</v>
      </c>
      <c r="I1253" s="6">
        <f t="shared" si="40"/>
        <v>12</v>
      </c>
      <c r="J1253" s="8">
        <f t="shared" si="41"/>
        <v>437.5</v>
      </c>
      <c r="M1253" s="9"/>
      <c r="N1253" s="9"/>
      <c r="O1253" s="9"/>
      <c r="P1253" s="9"/>
      <c r="Q1253" s="9"/>
    </row>
    <row r="1254" spans="1:17" ht="15.75" x14ac:dyDescent="0.25">
      <c r="A1254" s="6" t="s">
        <v>480</v>
      </c>
      <c r="B1254" s="6" t="s">
        <v>282</v>
      </c>
      <c r="C1254" s="6" t="s">
        <v>283</v>
      </c>
      <c r="D1254" s="7">
        <v>45351</v>
      </c>
      <c r="E1254" s="7">
        <v>1095</v>
      </c>
      <c r="F1254" s="8">
        <v>5250</v>
      </c>
      <c r="G1254" s="7">
        <v>45351</v>
      </c>
      <c r="H1254" s="7">
        <v>45715</v>
      </c>
      <c r="I1254" s="6">
        <f t="shared" si="40"/>
        <v>13</v>
      </c>
      <c r="J1254" s="8">
        <f t="shared" si="41"/>
        <v>403.84615384615387</v>
      </c>
      <c r="M1254" s="9"/>
      <c r="N1254" s="9"/>
      <c r="O1254" s="9"/>
      <c r="P1254" s="9"/>
      <c r="Q1254" s="9"/>
    </row>
    <row r="1255" spans="1:17" ht="15.75" x14ac:dyDescent="0.25">
      <c r="A1255" s="6" t="s">
        <v>481</v>
      </c>
      <c r="B1255" s="6" t="s">
        <v>296</v>
      </c>
      <c r="C1255" s="6" t="s">
        <v>283</v>
      </c>
      <c r="D1255" s="7">
        <v>43830</v>
      </c>
      <c r="E1255" s="7">
        <v>44560</v>
      </c>
      <c r="F1255" s="8">
        <v>48000</v>
      </c>
      <c r="G1255" s="7">
        <v>43831</v>
      </c>
      <c r="H1255" s="7">
        <v>44195</v>
      </c>
      <c r="I1255" s="6">
        <f t="shared" si="40"/>
        <v>12</v>
      </c>
      <c r="J1255" s="8">
        <f t="shared" si="41"/>
        <v>4000</v>
      </c>
      <c r="M1255" s="9"/>
      <c r="N1255" s="9"/>
      <c r="O1255" s="9"/>
      <c r="P1255" s="9"/>
      <c r="Q1255" s="9"/>
    </row>
    <row r="1256" spans="1:17" ht="15.75" x14ac:dyDescent="0.25">
      <c r="A1256" s="6" t="s">
        <v>482</v>
      </c>
      <c r="B1256" s="6" t="s">
        <v>288</v>
      </c>
      <c r="C1256" s="6" t="s">
        <v>283</v>
      </c>
      <c r="D1256" s="7">
        <v>44682</v>
      </c>
      <c r="E1256" s="7">
        <v>44739</v>
      </c>
      <c r="F1256" s="8">
        <v>2000</v>
      </c>
      <c r="G1256" s="7">
        <v>44651</v>
      </c>
      <c r="H1256" s="7">
        <v>44711</v>
      </c>
      <c r="I1256" s="6">
        <f t="shared" si="40"/>
        <v>3</v>
      </c>
      <c r="J1256" s="8">
        <f t="shared" si="41"/>
        <v>666.66666666666663</v>
      </c>
      <c r="M1256" s="9"/>
      <c r="N1256" s="9"/>
      <c r="O1256" s="9"/>
      <c r="P1256" s="9"/>
      <c r="Q1256" s="9"/>
    </row>
    <row r="1257" spans="1:17" ht="15.75" x14ac:dyDescent="0.25">
      <c r="A1257" s="6" t="s">
        <v>482</v>
      </c>
      <c r="B1257" s="6" t="s">
        <v>282</v>
      </c>
      <c r="C1257" s="6" t="s">
        <v>283</v>
      </c>
      <c r="D1257" s="7">
        <v>43840</v>
      </c>
      <c r="E1257" s="7">
        <v>44195</v>
      </c>
      <c r="F1257" s="8">
        <v>2500</v>
      </c>
      <c r="G1257" s="7">
        <v>43831</v>
      </c>
      <c r="H1257" s="7">
        <v>43861</v>
      </c>
      <c r="I1257" s="6">
        <f t="shared" si="40"/>
        <v>1</v>
      </c>
      <c r="J1257" s="8">
        <f t="shared" si="41"/>
        <v>2500</v>
      </c>
      <c r="M1257" s="9"/>
      <c r="N1257" s="9"/>
      <c r="O1257" s="9"/>
      <c r="P1257" s="9"/>
      <c r="Q1257" s="9"/>
    </row>
    <row r="1258" spans="1:17" ht="15.75" x14ac:dyDescent="0.25">
      <c r="A1258" s="6" t="s">
        <v>482</v>
      </c>
      <c r="B1258" s="6" t="s">
        <v>282</v>
      </c>
      <c r="C1258" s="6" t="s">
        <v>283</v>
      </c>
      <c r="D1258" s="7">
        <v>44135</v>
      </c>
      <c r="E1258" s="7">
        <v>44195</v>
      </c>
      <c r="F1258" s="8">
        <v>1500</v>
      </c>
      <c r="G1258" s="7">
        <v>44135</v>
      </c>
      <c r="H1258" s="7">
        <v>44164</v>
      </c>
      <c r="I1258" s="6">
        <f t="shared" si="40"/>
        <v>2</v>
      </c>
      <c r="J1258" s="8">
        <f t="shared" si="41"/>
        <v>750</v>
      </c>
      <c r="M1258" s="9"/>
      <c r="N1258" s="9"/>
      <c r="O1258" s="9"/>
      <c r="P1258" s="9"/>
      <c r="Q1258" s="9"/>
    </row>
    <row r="1259" spans="1:17" ht="15.75" x14ac:dyDescent="0.25">
      <c r="A1259" s="6" t="s">
        <v>482</v>
      </c>
      <c r="B1259" s="6" t="s">
        <v>282</v>
      </c>
      <c r="C1259" s="6" t="s">
        <v>283</v>
      </c>
      <c r="D1259" s="7">
        <v>43865</v>
      </c>
      <c r="E1259" s="7">
        <v>44195</v>
      </c>
      <c r="F1259" s="8">
        <v>32000</v>
      </c>
      <c r="G1259" s="7">
        <v>43862</v>
      </c>
      <c r="H1259" s="7">
        <v>44226</v>
      </c>
      <c r="I1259" s="6">
        <f t="shared" si="40"/>
        <v>12</v>
      </c>
      <c r="J1259" s="8">
        <f t="shared" si="41"/>
        <v>2666.6666666666665</v>
      </c>
      <c r="M1259" s="9"/>
      <c r="N1259" s="9"/>
      <c r="O1259" s="9"/>
      <c r="P1259" s="9"/>
      <c r="Q1259" s="9"/>
    </row>
    <row r="1260" spans="1:17" ht="15.75" x14ac:dyDescent="0.25">
      <c r="A1260" s="6" t="s">
        <v>482</v>
      </c>
      <c r="B1260" s="6" t="s">
        <v>282</v>
      </c>
      <c r="C1260" s="6" t="s">
        <v>283</v>
      </c>
      <c r="D1260" s="7">
        <v>44640</v>
      </c>
      <c r="E1260" s="7">
        <v>44694</v>
      </c>
      <c r="F1260" s="8">
        <v>8000</v>
      </c>
      <c r="G1260" s="7">
        <v>44620</v>
      </c>
      <c r="H1260" s="7">
        <v>44711</v>
      </c>
      <c r="I1260" s="6">
        <f t="shared" si="40"/>
        <v>4</v>
      </c>
      <c r="J1260" s="8">
        <f t="shared" si="41"/>
        <v>2000</v>
      </c>
      <c r="M1260" s="9"/>
      <c r="N1260" s="9"/>
      <c r="O1260" s="9"/>
      <c r="P1260" s="9"/>
      <c r="Q1260" s="9"/>
    </row>
    <row r="1261" spans="1:17" ht="15.75" x14ac:dyDescent="0.25">
      <c r="A1261" s="6" t="s">
        <v>483</v>
      </c>
      <c r="B1261" s="6" t="s">
        <v>288</v>
      </c>
      <c r="C1261" s="6" t="s">
        <v>283</v>
      </c>
      <c r="D1261" s="7">
        <v>43830</v>
      </c>
      <c r="E1261" s="7">
        <v>44195</v>
      </c>
      <c r="F1261" s="8">
        <v>27500</v>
      </c>
      <c r="G1261" s="7">
        <v>43800</v>
      </c>
      <c r="H1261" s="7">
        <v>43889</v>
      </c>
      <c r="I1261" s="6">
        <f t="shared" si="40"/>
        <v>3</v>
      </c>
      <c r="J1261" s="8">
        <f t="shared" si="41"/>
        <v>9166.6666666666661</v>
      </c>
      <c r="M1261" s="9"/>
      <c r="N1261" s="9"/>
      <c r="O1261" s="9"/>
      <c r="P1261" s="9"/>
      <c r="Q1261" s="9"/>
    </row>
    <row r="1262" spans="1:17" ht="15.75" x14ac:dyDescent="0.25">
      <c r="A1262" s="6" t="s">
        <v>483</v>
      </c>
      <c r="B1262" s="6" t="s">
        <v>288</v>
      </c>
      <c r="C1262" s="6" t="s">
        <v>283</v>
      </c>
      <c r="D1262" s="7">
        <v>43920</v>
      </c>
      <c r="E1262" s="7">
        <v>44195</v>
      </c>
      <c r="F1262" s="8">
        <v>27500</v>
      </c>
      <c r="G1262" s="7">
        <v>43890</v>
      </c>
      <c r="H1262" s="7">
        <v>43981</v>
      </c>
      <c r="I1262" s="6">
        <f t="shared" ref="I1262:I1325" si="42">IF((YEAR(H1262)-YEAR(G1262))=1, ((MONTH(H1262)-MONTH(G1262))+1)+12, (IF((YEAR(H1262)-YEAR(G1262))=2, ((MONTH(H1262)-MONTH(G1262))+1)+24, (IF((YEAR(H1262)-YEAR(G1262))=3, ((MONTH(H1262)-MONTH(G1262))+1)+36, (MONTH(H1262)-MONTH(G1262))+1)))))</f>
        <v>4</v>
      </c>
      <c r="J1262" s="8">
        <f t="shared" si="41"/>
        <v>6875</v>
      </c>
      <c r="M1262" s="9"/>
      <c r="N1262" s="9"/>
      <c r="O1262" s="9"/>
      <c r="P1262" s="9"/>
      <c r="Q1262" s="9"/>
    </row>
    <row r="1263" spans="1:17" ht="15.75" x14ac:dyDescent="0.25">
      <c r="A1263" s="6" t="s">
        <v>483</v>
      </c>
      <c r="B1263" s="6" t="s">
        <v>288</v>
      </c>
      <c r="C1263" s="6" t="s">
        <v>283</v>
      </c>
      <c r="D1263" s="7">
        <v>44011</v>
      </c>
      <c r="E1263" s="7">
        <v>44195</v>
      </c>
      <c r="F1263" s="8">
        <v>27500</v>
      </c>
      <c r="G1263" s="7">
        <v>43982</v>
      </c>
      <c r="H1263" s="7">
        <v>44073</v>
      </c>
      <c r="I1263" s="6">
        <f t="shared" si="42"/>
        <v>4</v>
      </c>
      <c r="J1263" s="8">
        <f t="shared" si="41"/>
        <v>6875</v>
      </c>
      <c r="M1263" s="9"/>
      <c r="N1263" s="9"/>
      <c r="O1263" s="9"/>
      <c r="P1263" s="9"/>
      <c r="Q1263" s="9"/>
    </row>
    <row r="1264" spans="1:17" ht="15.75" x14ac:dyDescent="0.25">
      <c r="A1264" s="6" t="s">
        <v>483</v>
      </c>
      <c r="B1264" s="6" t="s">
        <v>288</v>
      </c>
      <c r="C1264" s="6" t="s">
        <v>283</v>
      </c>
      <c r="D1264" s="7">
        <v>44103</v>
      </c>
      <c r="E1264" s="7">
        <v>44195</v>
      </c>
      <c r="F1264" s="8">
        <v>27500</v>
      </c>
      <c r="G1264" s="7">
        <v>44074</v>
      </c>
      <c r="H1264" s="7">
        <v>44164</v>
      </c>
      <c r="I1264" s="6">
        <f t="shared" si="42"/>
        <v>4</v>
      </c>
      <c r="J1264" s="8">
        <f t="shared" si="41"/>
        <v>6875</v>
      </c>
      <c r="M1264" s="9"/>
      <c r="N1264" s="9"/>
      <c r="O1264" s="9"/>
      <c r="P1264" s="9"/>
      <c r="Q1264" s="9"/>
    </row>
    <row r="1265" spans="1:17" ht="15.75" x14ac:dyDescent="0.25">
      <c r="A1265" s="6" t="s">
        <v>483</v>
      </c>
      <c r="B1265" s="6" t="s">
        <v>288</v>
      </c>
      <c r="C1265" s="6" t="s">
        <v>283</v>
      </c>
      <c r="D1265" s="7">
        <v>44195</v>
      </c>
      <c r="E1265" s="7">
        <v>44560</v>
      </c>
      <c r="F1265" s="8">
        <v>27500</v>
      </c>
      <c r="G1265" s="7">
        <v>44165</v>
      </c>
      <c r="H1265" s="7">
        <v>44254</v>
      </c>
      <c r="I1265" s="6">
        <f t="shared" si="42"/>
        <v>4</v>
      </c>
      <c r="J1265" s="8">
        <f t="shared" si="41"/>
        <v>6875</v>
      </c>
      <c r="M1265" s="9"/>
      <c r="N1265" s="9"/>
      <c r="O1265" s="9"/>
      <c r="P1265" s="9"/>
      <c r="Q1265" s="9"/>
    </row>
    <row r="1266" spans="1:17" ht="15.75" x14ac:dyDescent="0.25">
      <c r="A1266" s="6" t="s">
        <v>484</v>
      </c>
      <c r="B1266" s="6" t="s">
        <v>288</v>
      </c>
      <c r="C1266" s="6" t="s">
        <v>283</v>
      </c>
      <c r="D1266" s="7">
        <v>44455</v>
      </c>
      <c r="E1266" s="7">
        <v>44486</v>
      </c>
      <c r="F1266" s="8">
        <v>3944.18</v>
      </c>
      <c r="G1266" s="7">
        <v>44439</v>
      </c>
      <c r="H1266" s="7">
        <v>44529</v>
      </c>
      <c r="I1266" s="6">
        <f t="shared" si="42"/>
        <v>4</v>
      </c>
      <c r="J1266" s="8">
        <f t="shared" si="41"/>
        <v>986.04499999999996</v>
      </c>
      <c r="M1266" s="9"/>
      <c r="N1266" s="9"/>
      <c r="O1266" s="9"/>
      <c r="P1266" s="9"/>
      <c r="Q1266" s="9"/>
    </row>
    <row r="1267" spans="1:17" ht="15.75" x14ac:dyDescent="0.25">
      <c r="A1267" s="6" t="s">
        <v>484</v>
      </c>
      <c r="B1267" s="6" t="s">
        <v>288</v>
      </c>
      <c r="C1267" s="6" t="s">
        <v>283</v>
      </c>
      <c r="D1267" s="7">
        <v>44546</v>
      </c>
      <c r="E1267" s="7">
        <v>44613</v>
      </c>
      <c r="F1267" s="8">
        <v>3775.79</v>
      </c>
      <c r="G1267" s="7">
        <v>44530</v>
      </c>
      <c r="H1267" s="7">
        <v>44619</v>
      </c>
      <c r="I1267" s="6">
        <f t="shared" si="42"/>
        <v>4</v>
      </c>
      <c r="J1267" s="8">
        <f t="shared" si="41"/>
        <v>943.94749999999999</v>
      </c>
      <c r="M1267" s="9"/>
      <c r="N1267" s="9"/>
      <c r="O1267" s="9"/>
      <c r="P1267" s="9"/>
      <c r="Q1267" s="9"/>
    </row>
    <row r="1268" spans="1:17" ht="15.75" x14ac:dyDescent="0.25">
      <c r="A1268" s="6" t="s">
        <v>484</v>
      </c>
      <c r="B1268" s="6" t="s">
        <v>288</v>
      </c>
      <c r="C1268" s="6" t="s">
        <v>283</v>
      </c>
      <c r="D1268" s="7">
        <v>44636</v>
      </c>
      <c r="E1268" s="7">
        <v>44652</v>
      </c>
      <c r="F1268" s="8">
        <v>3963.01</v>
      </c>
      <c r="G1268" s="7">
        <v>44620</v>
      </c>
      <c r="H1268" s="7">
        <v>44711</v>
      </c>
      <c r="I1268" s="6">
        <f t="shared" si="42"/>
        <v>4</v>
      </c>
      <c r="J1268" s="8">
        <f t="shared" si="41"/>
        <v>990.75250000000005</v>
      </c>
      <c r="M1268" s="9"/>
      <c r="N1268" s="9"/>
      <c r="O1268" s="9"/>
      <c r="P1268" s="9"/>
      <c r="Q1268" s="9"/>
    </row>
    <row r="1269" spans="1:17" ht="15.75" x14ac:dyDescent="0.25">
      <c r="A1269" s="6" t="s">
        <v>484</v>
      </c>
      <c r="B1269" s="6" t="s">
        <v>288</v>
      </c>
      <c r="C1269" s="6" t="s">
        <v>283</v>
      </c>
      <c r="D1269" s="7">
        <v>44728</v>
      </c>
      <c r="E1269" s="7">
        <v>44746</v>
      </c>
      <c r="F1269" s="8">
        <v>3790.66</v>
      </c>
      <c r="G1269" s="7">
        <v>44712</v>
      </c>
      <c r="H1269" s="7">
        <v>44803</v>
      </c>
      <c r="I1269" s="6">
        <f t="shared" si="42"/>
        <v>4</v>
      </c>
      <c r="J1269" s="8">
        <f t="shared" si="41"/>
        <v>947.66499999999996</v>
      </c>
      <c r="M1269" s="9"/>
      <c r="N1269" s="9"/>
      <c r="O1269" s="9"/>
      <c r="P1269" s="9"/>
      <c r="Q1269" s="9"/>
    </row>
    <row r="1270" spans="1:17" ht="15.75" x14ac:dyDescent="0.25">
      <c r="A1270" s="6" t="s">
        <v>485</v>
      </c>
      <c r="B1270" s="6" t="s">
        <v>285</v>
      </c>
      <c r="C1270" s="6" t="s">
        <v>283</v>
      </c>
      <c r="D1270" s="7">
        <v>44604</v>
      </c>
      <c r="E1270" s="7">
        <v>44631</v>
      </c>
      <c r="F1270" s="8">
        <v>207900</v>
      </c>
      <c r="G1270" s="7">
        <v>44620</v>
      </c>
      <c r="H1270" s="7">
        <v>44985</v>
      </c>
      <c r="I1270" s="6">
        <f t="shared" si="42"/>
        <v>13</v>
      </c>
      <c r="J1270" s="8">
        <f t="shared" si="41"/>
        <v>15992.307692307691</v>
      </c>
      <c r="M1270" s="9"/>
      <c r="N1270" s="9"/>
      <c r="O1270" s="9"/>
      <c r="P1270" s="9"/>
      <c r="Q1270" s="9"/>
    </row>
    <row r="1271" spans="1:17" ht="15.75" x14ac:dyDescent="0.25">
      <c r="A1271" s="6" t="s">
        <v>485</v>
      </c>
      <c r="B1271" s="6" t="s">
        <v>285</v>
      </c>
      <c r="C1271" s="6" t="s">
        <v>283</v>
      </c>
      <c r="D1271" s="7">
        <v>44955</v>
      </c>
      <c r="E1271" s="7">
        <v>44982</v>
      </c>
      <c r="F1271" s="8">
        <v>155925</v>
      </c>
      <c r="G1271" s="7">
        <v>44986</v>
      </c>
      <c r="H1271" s="7">
        <v>45350</v>
      </c>
      <c r="I1271" s="6">
        <f t="shared" si="42"/>
        <v>12</v>
      </c>
      <c r="J1271" s="8">
        <f t="shared" si="41"/>
        <v>12993.75</v>
      </c>
      <c r="M1271" s="9"/>
      <c r="N1271" s="9"/>
      <c r="O1271" s="9"/>
      <c r="P1271" s="9"/>
      <c r="Q1271" s="9"/>
    </row>
    <row r="1272" spans="1:17" ht="15.75" x14ac:dyDescent="0.25">
      <c r="A1272" s="6" t="s">
        <v>485</v>
      </c>
      <c r="B1272" s="6" t="s">
        <v>285</v>
      </c>
      <c r="C1272" s="6" t="s">
        <v>283</v>
      </c>
      <c r="D1272" s="7">
        <v>45354</v>
      </c>
      <c r="E1272" s="7">
        <v>1095</v>
      </c>
      <c r="F1272" s="8">
        <v>163721</v>
      </c>
      <c r="G1272" s="7">
        <v>45351</v>
      </c>
      <c r="H1272" s="7">
        <v>45715</v>
      </c>
      <c r="I1272" s="6">
        <f t="shared" si="42"/>
        <v>13</v>
      </c>
      <c r="J1272" s="8">
        <f t="shared" si="41"/>
        <v>12593.923076923076</v>
      </c>
      <c r="M1272" s="9"/>
      <c r="N1272" s="9"/>
      <c r="O1272" s="9"/>
      <c r="P1272" s="9"/>
      <c r="Q1272" s="9"/>
    </row>
    <row r="1273" spans="1:17" ht="15.75" x14ac:dyDescent="0.25">
      <c r="A1273" s="6" t="s">
        <v>485</v>
      </c>
      <c r="B1273" s="6" t="s">
        <v>282</v>
      </c>
      <c r="C1273" s="6" t="s">
        <v>283</v>
      </c>
      <c r="D1273" s="7">
        <v>43855</v>
      </c>
      <c r="E1273" s="7">
        <v>44195</v>
      </c>
      <c r="F1273" s="8">
        <v>600</v>
      </c>
      <c r="G1273" s="7">
        <v>43831</v>
      </c>
      <c r="H1273" s="7">
        <v>43861</v>
      </c>
      <c r="I1273" s="6">
        <f t="shared" si="42"/>
        <v>1</v>
      </c>
      <c r="J1273" s="8">
        <f t="shared" si="41"/>
        <v>600</v>
      </c>
      <c r="M1273" s="9"/>
      <c r="N1273" s="9"/>
      <c r="O1273" s="9"/>
      <c r="P1273" s="9"/>
      <c r="Q1273" s="9"/>
    </row>
    <row r="1274" spans="1:17" ht="15.75" x14ac:dyDescent="0.25">
      <c r="A1274" s="6" t="s">
        <v>485</v>
      </c>
      <c r="B1274" s="6" t="s">
        <v>282</v>
      </c>
      <c r="C1274" s="6" t="s">
        <v>283</v>
      </c>
      <c r="D1274" s="7">
        <v>43547</v>
      </c>
      <c r="E1274" s="7">
        <v>43830</v>
      </c>
      <c r="F1274" s="8">
        <v>198000</v>
      </c>
      <c r="G1274" s="7">
        <v>43525</v>
      </c>
      <c r="H1274" s="7">
        <v>43889</v>
      </c>
      <c r="I1274" s="6">
        <f t="shared" si="42"/>
        <v>12</v>
      </c>
      <c r="J1274" s="8">
        <f t="shared" si="41"/>
        <v>16500</v>
      </c>
      <c r="M1274" s="9"/>
      <c r="N1274" s="9"/>
      <c r="O1274" s="9"/>
      <c r="P1274" s="9"/>
      <c r="Q1274" s="9"/>
    </row>
    <row r="1275" spans="1:17" ht="15.75" x14ac:dyDescent="0.25">
      <c r="A1275" s="6" t="s">
        <v>485</v>
      </c>
      <c r="B1275" s="6" t="s">
        <v>282</v>
      </c>
      <c r="C1275" s="6" t="s">
        <v>283</v>
      </c>
      <c r="D1275" s="7">
        <v>43886</v>
      </c>
      <c r="E1275" s="7">
        <v>44195</v>
      </c>
      <c r="F1275" s="8">
        <v>600</v>
      </c>
      <c r="G1275" s="7">
        <v>43862</v>
      </c>
      <c r="H1275" s="7">
        <v>43889</v>
      </c>
      <c r="I1275" s="6">
        <f t="shared" si="42"/>
        <v>1</v>
      </c>
      <c r="J1275" s="8">
        <f t="shared" si="41"/>
        <v>600</v>
      </c>
      <c r="M1275" s="9"/>
      <c r="N1275" s="9"/>
      <c r="O1275" s="9"/>
      <c r="P1275" s="9"/>
      <c r="Q1275" s="9"/>
    </row>
    <row r="1276" spans="1:17" ht="15.75" x14ac:dyDescent="0.25">
      <c r="A1276" s="6" t="s">
        <v>485</v>
      </c>
      <c r="B1276" s="6" t="s">
        <v>282</v>
      </c>
      <c r="C1276" s="6" t="s">
        <v>283</v>
      </c>
      <c r="D1276" s="7">
        <v>43914</v>
      </c>
      <c r="E1276" s="7">
        <v>44195</v>
      </c>
      <c r="F1276" s="8">
        <v>600</v>
      </c>
      <c r="G1276" s="7">
        <v>43890</v>
      </c>
      <c r="H1276" s="7">
        <v>43920</v>
      </c>
      <c r="I1276" s="6">
        <f t="shared" si="42"/>
        <v>2</v>
      </c>
      <c r="J1276" s="8">
        <f t="shared" si="41"/>
        <v>300</v>
      </c>
      <c r="M1276" s="9"/>
      <c r="N1276" s="9"/>
      <c r="O1276" s="9"/>
      <c r="P1276" s="9"/>
      <c r="Q1276" s="9"/>
    </row>
    <row r="1277" spans="1:17" ht="15.75" x14ac:dyDescent="0.25">
      <c r="A1277" s="6" t="s">
        <v>485</v>
      </c>
      <c r="B1277" s="6" t="s">
        <v>282</v>
      </c>
      <c r="C1277" s="6" t="s">
        <v>283</v>
      </c>
      <c r="D1277" s="7">
        <v>43945</v>
      </c>
      <c r="E1277" s="7">
        <v>44195</v>
      </c>
      <c r="F1277" s="8">
        <v>600</v>
      </c>
      <c r="G1277" s="7">
        <v>43921</v>
      </c>
      <c r="H1277" s="7">
        <v>43950</v>
      </c>
      <c r="I1277" s="6">
        <f t="shared" si="42"/>
        <v>2</v>
      </c>
      <c r="J1277" s="8">
        <f t="shared" si="41"/>
        <v>300</v>
      </c>
      <c r="M1277" s="9"/>
      <c r="N1277" s="9"/>
      <c r="O1277" s="9"/>
      <c r="P1277" s="9"/>
      <c r="Q1277" s="9"/>
    </row>
    <row r="1278" spans="1:17" ht="15.75" x14ac:dyDescent="0.25">
      <c r="A1278" s="6" t="s">
        <v>485</v>
      </c>
      <c r="B1278" s="6" t="s">
        <v>282</v>
      </c>
      <c r="C1278" s="6" t="s">
        <v>283</v>
      </c>
      <c r="D1278" s="7">
        <v>43975</v>
      </c>
      <c r="E1278" s="7">
        <v>44195</v>
      </c>
      <c r="F1278" s="8">
        <v>600</v>
      </c>
      <c r="G1278" s="7">
        <v>43951</v>
      </c>
      <c r="H1278" s="7">
        <v>43981</v>
      </c>
      <c r="I1278" s="6">
        <f t="shared" si="42"/>
        <v>2</v>
      </c>
      <c r="J1278" s="8">
        <f t="shared" si="41"/>
        <v>300</v>
      </c>
      <c r="M1278" s="9"/>
      <c r="N1278" s="9"/>
      <c r="O1278" s="9"/>
      <c r="P1278" s="9"/>
      <c r="Q1278" s="9"/>
    </row>
    <row r="1279" spans="1:17" ht="15.75" x14ac:dyDescent="0.25">
      <c r="A1279" s="6" t="s">
        <v>485</v>
      </c>
      <c r="B1279" s="6" t="s">
        <v>282</v>
      </c>
      <c r="C1279" s="6" t="s">
        <v>283</v>
      </c>
      <c r="D1279" s="7">
        <v>44006</v>
      </c>
      <c r="E1279" s="7">
        <v>44195</v>
      </c>
      <c r="F1279" s="8">
        <v>600</v>
      </c>
      <c r="G1279" s="7">
        <v>43982</v>
      </c>
      <c r="H1279" s="7">
        <v>44011</v>
      </c>
      <c r="I1279" s="6">
        <f t="shared" si="42"/>
        <v>2</v>
      </c>
      <c r="J1279" s="8">
        <f t="shared" si="41"/>
        <v>300</v>
      </c>
      <c r="M1279" s="9"/>
      <c r="N1279" s="9"/>
      <c r="O1279" s="9"/>
      <c r="P1279" s="9"/>
      <c r="Q1279" s="9"/>
    </row>
    <row r="1280" spans="1:17" ht="15.75" x14ac:dyDescent="0.25">
      <c r="A1280" s="6" t="s">
        <v>485</v>
      </c>
      <c r="B1280" s="6" t="s">
        <v>282</v>
      </c>
      <c r="C1280" s="6" t="s">
        <v>283</v>
      </c>
      <c r="D1280" s="7">
        <v>44036</v>
      </c>
      <c r="E1280" s="7">
        <v>44195</v>
      </c>
      <c r="F1280" s="8">
        <v>600</v>
      </c>
      <c r="G1280" s="7">
        <v>44012</v>
      </c>
      <c r="H1280" s="7">
        <v>44042</v>
      </c>
      <c r="I1280" s="6">
        <f t="shared" si="42"/>
        <v>2</v>
      </c>
      <c r="J1280" s="8">
        <f t="shared" si="41"/>
        <v>300</v>
      </c>
      <c r="M1280" s="9"/>
      <c r="N1280" s="9"/>
      <c r="O1280" s="9"/>
      <c r="P1280" s="9"/>
      <c r="Q1280" s="9"/>
    </row>
    <row r="1281" spans="1:17" ht="15.75" x14ac:dyDescent="0.25">
      <c r="A1281" s="6" t="s">
        <v>485</v>
      </c>
      <c r="B1281" s="6" t="s">
        <v>282</v>
      </c>
      <c r="C1281" s="6" t="s">
        <v>283</v>
      </c>
      <c r="D1281" s="7">
        <v>44067</v>
      </c>
      <c r="E1281" s="7">
        <v>44195</v>
      </c>
      <c r="F1281" s="8">
        <v>600</v>
      </c>
      <c r="G1281" s="7">
        <v>44043</v>
      </c>
      <c r="H1281" s="7">
        <v>44073</v>
      </c>
      <c r="I1281" s="6">
        <f t="shared" si="42"/>
        <v>2</v>
      </c>
      <c r="J1281" s="8">
        <f t="shared" si="41"/>
        <v>300</v>
      </c>
      <c r="M1281" s="9"/>
      <c r="N1281" s="9"/>
      <c r="O1281" s="9"/>
      <c r="P1281" s="9"/>
      <c r="Q1281" s="9"/>
    </row>
    <row r="1282" spans="1:17" ht="15.75" x14ac:dyDescent="0.25">
      <c r="A1282" s="6" t="s">
        <v>485</v>
      </c>
      <c r="B1282" s="6" t="s">
        <v>282</v>
      </c>
      <c r="C1282" s="6" t="s">
        <v>283</v>
      </c>
      <c r="D1282" s="7">
        <v>44098</v>
      </c>
      <c r="E1282" s="7">
        <v>44195</v>
      </c>
      <c r="F1282" s="8">
        <v>600</v>
      </c>
      <c r="G1282" s="7">
        <v>44074</v>
      </c>
      <c r="H1282" s="7">
        <v>44103</v>
      </c>
      <c r="I1282" s="6">
        <f t="shared" si="42"/>
        <v>2</v>
      </c>
      <c r="J1282" s="8">
        <f t="shared" si="41"/>
        <v>300</v>
      </c>
      <c r="M1282" s="9"/>
      <c r="N1282" s="9"/>
      <c r="O1282" s="9"/>
      <c r="P1282" s="9"/>
      <c r="Q1282" s="9"/>
    </row>
    <row r="1283" spans="1:17" ht="15.75" x14ac:dyDescent="0.25">
      <c r="A1283" s="6" t="s">
        <v>485</v>
      </c>
      <c r="B1283" s="6" t="s">
        <v>282</v>
      </c>
      <c r="C1283" s="6" t="s">
        <v>283</v>
      </c>
      <c r="D1283" s="7">
        <v>44128</v>
      </c>
      <c r="E1283" s="7">
        <v>44195</v>
      </c>
      <c r="F1283" s="8">
        <v>600</v>
      </c>
      <c r="G1283" s="7">
        <v>44104</v>
      </c>
      <c r="H1283" s="7">
        <v>44134</v>
      </c>
      <c r="I1283" s="6">
        <f t="shared" si="42"/>
        <v>2</v>
      </c>
      <c r="J1283" s="8">
        <f t="shared" ref="J1283:J1346" si="43">F1283/I1283</f>
        <v>300</v>
      </c>
      <c r="M1283" s="9"/>
      <c r="N1283" s="9"/>
      <c r="O1283" s="9"/>
      <c r="P1283" s="9"/>
      <c r="Q1283" s="9"/>
    </row>
    <row r="1284" spans="1:17" ht="15.75" x14ac:dyDescent="0.25">
      <c r="A1284" s="6" t="s">
        <v>485</v>
      </c>
      <c r="B1284" s="6" t="s">
        <v>282</v>
      </c>
      <c r="C1284" s="6" t="s">
        <v>283</v>
      </c>
      <c r="D1284" s="7">
        <v>44159</v>
      </c>
      <c r="E1284" s="7">
        <v>44195</v>
      </c>
      <c r="F1284" s="8">
        <v>600</v>
      </c>
      <c r="G1284" s="7">
        <v>44135</v>
      </c>
      <c r="H1284" s="7">
        <v>44164</v>
      </c>
      <c r="I1284" s="6">
        <f t="shared" si="42"/>
        <v>2</v>
      </c>
      <c r="J1284" s="8">
        <f t="shared" si="43"/>
        <v>300</v>
      </c>
      <c r="M1284" s="9"/>
      <c r="N1284" s="9"/>
      <c r="O1284" s="9"/>
      <c r="P1284" s="9"/>
      <c r="Q1284" s="9"/>
    </row>
    <row r="1285" spans="1:17" ht="15.75" x14ac:dyDescent="0.25">
      <c r="A1285" s="6" t="s">
        <v>485</v>
      </c>
      <c r="B1285" s="6" t="s">
        <v>282</v>
      </c>
      <c r="C1285" s="6" t="s">
        <v>283</v>
      </c>
      <c r="D1285" s="7">
        <v>44189</v>
      </c>
      <c r="E1285" s="7">
        <v>44195</v>
      </c>
      <c r="F1285" s="8">
        <v>600</v>
      </c>
      <c r="G1285" s="7">
        <v>44165</v>
      </c>
      <c r="H1285" s="7">
        <v>44195</v>
      </c>
      <c r="I1285" s="6">
        <f t="shared" si="42"/>
        <v>2</v>
      </c>
      <c r="J1285" s="8">
        <f t="shared" si="43"/>
        <v>300</v>
      </c>
      <c r="M1285" s="9"/>
      <c r="N1285" s="9"/>
      <c r="O1285" s="9"/>
      <c r="P1285" s="9"/>
      <c r="Q1285" s="9"/>
    </row>
    <row r="1286" spans="1:17" ht="15.75" x14ac:dyDescent="0.25">
      <c r="A1286" s="6" t="s">
        <v>485</v>
      </c>
      <c r="B1286" s="6" t="s">
        <v>282</v>
      </c>
      <c r="C1286" s="6" t="s">
        <v>283</v>
      </c>
      <c r="D1286" s="7">
        <v>44220</v>
      </c>
      <c r="E1286" s="7">
        <v>44232</v>
      </c>
      <c r="F1286" s="8">
        <v>600</v>
      </c>
      <c r="G1286" s="7">
        <v>44196</v>
      </c>
      <c r="H1286" s="7">
        <v>44226</v>
      </c>
      <c r="I1286" s="6">
        <f t="shared" si="42"/>
        <v>2</v>
      </c>
      <c r="J1286" s="8">
        <f t="shared" si="43"/>
        <v>300</v>
      </c>
      <c r="M1286" s="9"/>
      <c r="N1286" s="9"/>
      <c r="O1286" s="9"/>
      <c r="P1286" s="9"/>
      <c r="Q1286" s="9"/>
    </row>
    <row r="1287" spans="1:17" ht="15.75" x14ac:dyDescent="0.25">
      <c r="A1287" s="6" t="s">
        <v>485</v>
      </c>
      <c r="B1287" s="6" t="s">
        <v>282</v>
      </c>
      <c r="C1287" s="6" t="s">
        <v>283</v>
      </c>
      <c r="D1287" s="7">
        <v>43920</v>
      </c>
      <c r="E1287" s="7">
        <v>44195</v>
      </c>
      <c r="F1287" s="8">
        <v>198000</v>
      </c>
      <c r="G1287" s="7">
        <v>43890</v>
      </c>
      <c r="H1287" s="7">
        <v>44254</v>
      </c>
      <c r="I1287" s="6">
        <f t="shared" si="42"/>
        <v>13</v>
      </c>
      <c r="J1287" s="8">
        <f t="shared" si="43"/>
        <v>15230.76923076923</v>
      </c>
      <c r="M1287" s="9"/>
      <c r="N1287" s="9"/>
      <c r="O1287" s="9"/>
      <c r="P1287" s="9"/>
      <c r="Q1287" s="9"/>
    </row>
    <row r="1288" spans="1:17" ht="15.75" x14ac:dyDescent="0.25">
      <c r="A1288" s="6" t="s">
        <v>485</v>
      </c>
      <c r="B1288" s="6" t="s">
        <v>282</v>
      </c>
      <c r="C1288" s="6" t="s">
        <v>283</v>
      </c>
      <c r="D1288" s="7">
        <v>44251</v>
      </c>
      <c r="E1288" s="7">
        <v>44266</v>
      </c>
      <c r="F1288" s="8">
        <v>600</v>
      </c>
      <c r="G1288" s="7">
        <v>44227</v>
      </c>
      <c r="H1288" s="7">
        <v>44254</v>
      </c>
      <c r="I1288" s="6">
        <f t="shared" si="42"/>
        <v>2</v>
      </c>
      <c r="J1288" s="8">
        <f t="shared" si="43"/>
        <v>300</v>
      </c>
      <c r="M1288" s="9"/>
      <c r="N1288" s="9"/>
      <c r="O1288" s="9"/>
      <c r="P1288" s="9"/>
      <c r="Q1288" s="9"/>
    </row>
    <row r="1289" spans="1:17" ht="15.75" x14ac:dyDescent="0.25">
      <c r="A1289" s="6" t="s">
        <v>485</v>
      </c>
      <c r="B1289" s="6" t="s">
        <v>282</v>
      </c>
      <c r="C1289" s="6" t="s">
        <v>283</v>
      </c>
      <c r="D1289" s="7">
        <v>44279</v>
      </c>
      <c r="E1289" s="7">
        <v>44287</v>
      </c>
      <c r="F1289" s="8">
        <v>600</v>
      </c>
      <c r="G1289" s="7">
        <v>44255</v>
      </c>
      <c r="H1289" s="7">
        <v>44285</v>
      </c>
      <c r="I1289" s="6">
        <f t="shared" si="42"/>
        <v>2</v>
      </c>
      <c r="J1289" s="8">
        <f t="shared" si="43"/>
        <v>300</v>
      </c>
      <c r="M1289" s="9"/>
      <c r="N1289" s="9"/>
      <c r="O1289" s="9"/>
      <c r="P1289" s="9"/>
      <c r="Q1289" s="9"/>
    </row>
    <row r="1290" spans="1:17" ht="15.75" x14ac:dyDescent="0.25">
      <c r="A1290" s="6" t="s">
        <v>485</v>
      </c>
      <c r="B1290" s="6" t="s">
        <v>282</v>
      </c>
      <c r="C1290" s="6" t="s">
        <v>283</v>
      </c>
      <c r="D1290" s="7">
        <v>44308</v>
      </c>
      <c r="E1290" s="7">
        <v>44322</v>
      </c>
      <c r="F1290" s="8">
        <v>600</v>
      </c>
      <c r="G1290" s="7">
        <v>44286</v>
      </c>
      <c r="H1290" s="7">
        <v>44315</v>
      </c>
      <c r="I1290" s="6">
        <f t="shared" si="42"/>
        <v>2</v>
      </c>
      <c r="J1290" s="8">
        <f t="shared" si="43"/>
        <v>300</v>
      </c>
      <c r="M1290" s="9"/>
      <c r="N1290" s="9"/>
      <c r="O1290" s="9"/>
      <c r="P1290" s="9"/>
      <c r="Q1290" s="9"/>
    </row>
    <row r="1291" spans="1:17" ht="15.75" x14ac:dyDescent="0.25">
      <c r="A1291" s="6" t="s">
        <v>485</v>
      </c>
      <c r="B1291" s="6" t="s">
        <v>282</v>
      </c>
      <c r="C1291" s="6" t="s">
        <v>283</v>
      </c>
      <c r="D1291" s="7">
        <v>44340</v>
      </c>
      <c r="E1291" s="7">
        <v>44350</v>
      </c>
      <c r="F1291" s="8">
        <v>600</v>
      </c>
      <c r="G1291" s="7">
        <v>44316</v>
      </c>
      <c r="H1291" s="7">
        <v>44346</v>
      </c>
      <c r="I1291" s="6">
        <f t="shared" si="42"/>
        <v>2</v>
      </c>
      <c r="J1291" s="8">
        <f t="shared" si="43"/>
        <v>300</v>
      </c>
      <c r="M1291" s="9"/>
      <c r="N1291" s="9"/>
      <c r="O1291" s="9"/>
      <c r="P1291" s="9"/>
      <c r="Q1291" s="9"/>
    </row>
    <row r="1292" spans="1:17" ht="15.75" x14ac:dyDescent="0.25">
      <c r="A1292" s="6" t="s">
        <v>485</v>
      </c>
      <c r="B1292" s="6" t="s">
        <v>282</v>
      </c>
      <c r="C1292" s="6" t="s">
        <v>283</v>
      </c>
      <c r="D1292" s="7">
        <v>44371</v>
      </c>
      <c r="E1292" s="7">
        <v>44413</v>
      </c>
      <c r="F1292" s="8">
        <v>600</v>
      </c>
      <c r="G1292" s="7">
        <v>44347</v>
      </c>
      <c r="H1292" s="7">
        <v>44376</v>
      </c>
      <c r="I1292" s="6">
        <f t="shared" si="42"/>
        <v>2</v>
      </c>
      <c r="J1292" s="8">
        <f t="shared" si="43"/>
        <v>300</v>
      </c>
      <c r="M1292" s="9"/>
      <c r="N1292" s="9"/>
      <c r="O1292" s="9"/>
      <c r="P1292" s="9"/>
      <c r="Q1292" s="9"/>
    </row>
    <row r="1293" spans="1:17" ht="15.75" x14ac:dyDescent="0.25">
      <c r="A1293" s="6" t="s">
        <v>485</v>
      </c>
      <c r="B1293" s="6" t="s">
        <v>282</v>
      </c>
      <c r="C1293" s="6" t="s">
        <v>283</v>
      </c>
      <c r="D1293" s="7">
        <v>44401</v>
      </c>
      <c r="E1293" s="7">
        <v>44421</v>
      </c>
      <c r="F1293" s="8">
        <v>600</v>
      </c>
      <c r="G1293" s="7">
        <v>44377</v>
      </c>
      <c r="H1293" s="7">
        <v>44407</v>
      </c>
      <c r="I1293" s="6">
        <f t="shared" si="42"/>
        <v>2</v>
      </c>
      <c r="J1293" s="8">
        <f t="shared" si="43"/>
        <v>300</v>
      </c>
      <c r="M1293" s="9"/>
      <c r="N1293" s="9"/>
      <c r="O1293" s="9"/>
      <c r="P1293" s="9"/>
      <c r="Q1293" s="9"/>
    </row>
    <row r="1294" spans="1:17" ht="15.75" x14ac:dyDescent="0.25">
      <c r="A1294" s="6" t="s">
        <v>485</v>
      </c>
      <c r="B1294" s="6" t="s">
        <v>282</v>
      </c>
      <c r="C1294" s="6" t="s">
        <v>283</v>
      </c>
      <c r="D1294" s="7">
        <v>44432</v>
      </c>
      <c r="E1294" s="7">
        <v>44443</v>
      </c>
      <c r="F1294" s="8">
        <v>600</v>
      </c>
      <c r="G1294" s="7">
        <v>44408</v>
      </c>
      <c r="H1294" s="7">
        <v>44438</v>
      </c>
      <c r="I1294" s="6">
        <f t="shared" si="42"/>
        <v>2</v>
      </c>
      <c r="J1294" s="8">
        <f t="shared" si="43"/>
        <v>300</v>
      </c>
      <c r="M1294" s="9"/>
      <c r="N1294" s="9"/>
      <c r="O1294" s="9"/>
      <c r="P1294" s="9"/>
      <c r="Q1294" s="9"/>
    </row>
    <row r="1295" spans="1:17" ht="15.75" x14ac:dyDescent="0.25">
      <c r="A1295" s="6" t="s">
        <v>485</v>
      </c>
      <c r="B1295" s="6" t="s">
        <v>282</v>
      </c>
      <c r="C1295" s="6" t="s">
        <v>283</v>
      </c>
      <c r="D1295" s="7">
        <v>44463</v>
      </c>
      <c r="E1295" s="7">
        <v>44477</v>
      </c>
      <c r="F1295" s="8">
        <v>600</v>
      </c>
      <c r="G1295" s="7">
        <v>44439</v>
      </c>
      <c r="H1295" s="7">
        <v>44468</v>
      </c>
      <c r="I1295" s="6">
        <f t="shared" si="42"/>
        <v>2</v>
      </c>
      <c r="J1295" s="8">
        <f t="shared" si="43"/>
        <v>300</v>
      </c>
      <c r="M1295" s="9"/>
      <c r="N1295" s="9"/>
      <c r="O1295" s="9"/>
      <c r="P1295" s="9"/>
      <c r="Q1295" s="9"/>
    </row>
    <row r="1296" spans="1:17" ht="15.75" x14ac:dyDescent="0.25">
      <c r="A1296" s="6" t="s">
        <v>485</v>
      </c>
      <c r="B1296" s="6" t="s">
        <v>282</v>
      </c>
      <c r="C1296" s="6" t="s">
        <v>283</v>
      </c>
      <c r="D1296" s="7">
        <v>44493</v>
      </c>
      <c r="E1296" s="7">
        <v>44512</v>
      </c>
      <c r="F1296" s="8">
        <v>600</v>
      </c>
      <c r="G1296" s="7">
        <v>44469</v>
      </c>
      <c r="H1296" s="7">
        <v>44499</v>
      </c>
      <c r="I1296" s="6">
        <f t="shared" si="42"/>
        <v>2</v>
      </c>
      <c r="J1296" s="8">
        <f t="shared" si="43"/>
        <v>300</v>
      </c>
      <c r="M1296" s="9"/>
      <c r="N1296" s="9"/>
      <c r="O1296" s="9"/>
      <c r="P1296" s="9"/>
      <c r="Q1296" s="9"/>
    </row>
    <row r="1297" spans="1:17" ht="15.75" x14ac:dyDescent="0.25">
      <c r="A1297" s="6" t="s">
        <v>485</v>
      </c>
      <c r="B1297" s="6" t="s">
        <v>282</v>
      </c>
      <c r="C1297" s="6" t="s">
        <v>283</v>
      </c>
      <c r="D1297" s="7">
        <v>44524</v>
      </c>
      <c r="E1297" s="7">
        <v>44539</v>
      </c>
      <c r="F1297" s="8">
        <v>600</v>
      </c>
      <c r="G1297" s="7">
        <v>44500</v>
      </c>
      <c r="H1297" s="7">
        <v>44529</v>
      </c>
      <c r="I1297" s="6">
        <f t="shared" si="42"/>
        <v>2</v>
      </c>
      <c r="J1297" s="8">
        <f t="shared" si="43"/>
        <v>300</v>
      </c>
      <c r="M1297" s="9"/>
      <c r="N1297" s="9"/>
      <c r="O1297" s="9"/>
      <c r="P1297" s="9"/>
      <c r="Q1297" s="9"/>
    </row>
    <row r="1298" spans="1:17" ht="15.75" x14ac:dyDescent="0.25">
      <c r="A1298" s="6" t="s">
        <v>485</v>
      </c>
      <c r="B1298" s="6" t="s">
        <v>282</v>
      </c>
      <c r="C1298" s="6" t="s">
        <v>283</v>
      </c>
      <c r="D1298" s="7">
        <v>44554</v>
      </c>
      <c r="E1298" s="7">
        <v>44571</v>
      </c>
      <c r="F1298" s="8">
        <v>600</v>
      </c>
      <c r="G1298" s="7">
        <v>44530</v>
      </c>
      <c r="H1298" s="7">
        <v>44560</v>
      </c>
      <c r="I1298" s="6">
        <f t="shared" si="42"/>
        <v>2</v>
      </c>
      <c r="J1298" s="8">
        <f t="shared" si="43"/>
        <v>300</v>
      </c>
      <c r="M1298" s="9"/>
      <c r="N1298" s="9"/>
      <c r="O1298" s="9"/>
      <c r="P1298" s="9"/>
      <c r="Q1298" s="9"/>
    </row>
    <row r="1299" spans="1:17" ht="15.75" x14ac:dyDescent="0.25">
      <c r="A1299" s="6" t="s">
        <v>485</v>
      </c>
      <c r="B1299" s="6" t="s">
        <v>282</v>
      </c>
      <c r="C1299" s="6" t="s">
        <v>283</v>
      </c>
      <c r="D1299" s="7">
        <v>44585</v>
      </c>
      <c r="E1299" s="7">
        <v>44595</v>
      </c>
      <c r="F1299" s="8">
        <v>600</v>
      </c>
      <c r="G1299" s="7">
        <v>44561</v>
      </c>
      <c r="H1299" s="7">
        <v>44591</v>
      </c>
      <c r="I1299" s="6">
        <f t="shared" si="42"/>
        <v>2</v>
      </c>
      <c r="J1299" s="8">
        <f t="shared" si="43"/>
        <v>300</v>
      </c>
      <c r="M1299" s="9"/>
      <c r="N1299" s="9"/>
      <c r="O1299" s="9"/>
      <c r="P1299" s="9"/>
      <c r="Q1299" s="9"/>
    </row>
    <row r="1300" spans="1:17" ht="15.75" x14ac:dyDescent="0.25">
      <c r="A1300" s="6" t="s">
        <v>485</v>
      </c>
      <c r="B1300" s="6" t="s">
        <v>282</v>
      </c>
      <c r="C1300" s="6" t="s">
        <v>283</v>
      </c>
      <c r="D1300" s="7">
        <v>44616</v>
      </c>
      <c r="E1300" s="7">
        <v>44623</v>
      </c>
      <c r="F1300" s="8">
        <v>600</v>
      </c>
      <c r="G1300" s="7">
        <v>44592</v>
      </c>
      <c r="H1300" s="7">
        <v>44619</v>
      </c>
      <c r="I1300" s="6">
        <f t="shared" si="42"/>
        <v>2</v>
      </c>
      <c r="J1300" s="8">
        <f t="shared" si="43"/>
        <v>300</v>
      </c>
      <c r="M1300" s="9"/>
      <c r="N1300" s="9"/>
      <c r="O1300" s="9"/>
      <c r="P1300" s="9"/>
      <c r="Q1300" s="9"/>
    </row>
    <row r="1301" spans="1:17" ht="15.75" x14ac:dyDescent="0.25">
      <c r="A1301" s="6" t="s">
        <v>485</v>
      </c>
      <c r="B1301" s="6" t="s">
        <v>282</v>
      </c>
      <c r="C1301" s="6" t="s">
        <v>283</v>
      </c>
      <c r="D1301" s="7">
        <v>44644</v>
      </c>
      <c r="E1301" s="7">
        <v>44658</v>
      </c>
      <c r="F1301" s="8">
        <v>600</v>
      </c>
      <c r="G1301" s="7">
        <v>44620</v>
      </c>
      <c r="H1301" s="7">
        <v>44650</v>
      </c>
      <c r="I1301" s="6">
        <f t="shared" si="42"/>
        <v>2</v>
      </c>
      <c r="J1301" s="8">
        <f t="shared" si="43"/>
        <v>300</v>
      </c>
      <c r="M1301" s="9"/>
      <c r="N1301" s="9"/>
      <c r="O1301" s="9"/>
      <c r="P1301" s="9"/>
      <c r="Q1301" s="9"/>
    </row>
    <row r="1302" spans="1:17" ht="15.75" x14ac:dyDescent="0.25">
      <c r="A1302" s="6" t="s">
        <v>485</v>
      </c>
      <c r="B1302" s="6" t="s">
        <v>282</v>
      </c>
      <c r="C1302" s="6" t="s">
        <v>283</v>
      </c>
      <c r="D1302" s="7">
        <v>44675</v>
      </c>
      <c r="E1302" s="7">
        <v>44688</v>
      </c>
      <c r="F1302" s="8">
        <v>600</v>
      </c>
      <c r="G1302" s="7">
        <v>44651</v>
      </c>
      <c r="H1302" s="7">
        <v>44680</v>
      </c>
      <c r="I1302" s="6">
        <f t="shared" si="42"/>
        <v>2</v>
      </c>
      <c r="J1302" s="8">
        <f t="shared" si="43"/>
        <v>300</v>
      </c>
      <c r="M1302" s="9"/>
      <c r="N1302" s="9"/>
      <c r="O1302" s="9"/>
      <c r="P1302" s="9"/>
      <c r="Q1302" s="9"/>
    </row>
    <row r="1303" spans="1:17" ht="15.75" x14ac:dyDescent="0.25">
      <c r="A1303" s="6" t="s">
        <v>485</v>
      </c>
      <c r="B1303" s="6" t="s">
        <v>282</v>
      </c>
      <c r="C1303" s="6" t="s">
        <v>283</v>
      </c>
      <c r="D1303" s="7">
        <v>44705</v>
      </c>
      <c r="E1303" s="7">
        <v>44718</v>
      </c>
      <c r="F1303" s="8">
        <v>600</v>
      </c>
      <c r="G1303" s="7">
        <v>44681</v>
      </c>
      <c r="H1303" s="7">
        <v>44711</v>
      </c>
      <c r="I1303" s="6">
        <f t="shared" si="42"/>
        <v>2</v>
      </c>
      <c r="J1303" s="8">
        <f t="shared" si="43"/>
        <v>300</v>
      </c>
      <c r="M1303" s="9"/>
      <c r="N1303" s="9"/>
      <c r="O1303" s="9"/>
      <c r="P1303" s="9"/>
      <c r="Q1303" s="9"/>
    </row>
    <row r="1304" spans="1:17" ht="15.75" x14ac:dyDescent="0.25">
      <c r="A1304" s="6" t="s">
        <v>485</v>
      </c>
      <c r="B1304" s="6" t="s">
        <v>282</v>
      </c>
      <c r="C1304" s="6" t="s">
        <v>283</v>
      </c>
      <c r="D1304" s="7">
        <v>44736</v>
      </c>
      <c r="E1304" s="7">
        <v>44750</v>
      </c>
      <c r="F1304" s="8">
        <v>600</v>
      </c>
      <c r="G1304" s="7">
        <v>44712</v>
      </c>
      <c r="H1304" s="7">
        <v>44741</v>
      </c>
      <c r="I1304" s="6">
        <f t="shared" si="42"/>
        <v>2</v>
      </c>
      <c r="J1304" s="8">
        <f t="shared" si="43"/>
        <v>300</v>
      </c>
      <c r="M1304" s="9"/>
      <c r="N1304" s="9"/>
      <c r="O1304" s="9"/>
      <c r="P1304" s="9"/>
      <c r="Q1304" s="9"/>
    </row>
    <row r="1305" spans="1:17" ht="15.75" x14ac:dyDescent="0.25">
      <c r="A1305" s="6" t="s">
        <v>485</v>
      </c>
      <c r="B1305" s="6" t="s">
        <v>282</v>
      </c>
      <c r="C1305" s="6" t="s">
        <v>283</v>
      </c>
      <c r="D1305" s="7">
        <v>44766</v>
      </c>
      <c r="E1305" s="7">
        <v>44777</v>
      </c>
      <c r="F1305" s="8">
        <v>600</v>
      </c>
      <c r="G1305" s="7">
        <v>44742</v>
      </c>
      <c r="H1305" s="7">
        <v>44772</v>
      </c>
      <c r="I1305" s="6">
        <f t="shared" si="42"/>
        <v>2</v>
      </c>
      <c r="J1305" s="8">
        <f t="shared" si="43"/>
        <v>300</v>
      </c>
      <c r="M1305" s="9"/>
      <c r="N1305" s="9"/>
      <c r="O1305" s="9"/>
      <c r="P1305" s="9"/>
      <c r="Q1305" s="9"/>
    </row>
    <row r="1306" spans="1:17" ht="15.75" x14ac:dyDescent="0.25">
      <c r="A1306" s="6" t="s">
        <v>485</v>
      </c>
      <c r="B1306" s="6" t="s">
        <v>282</v>
      </c>
      <c r="C1306" s="6" t="s">
        <v>283</v>
      </c>
      <c r="D1306" s="7">
        <v>44797</v>
      </c>
      <c r="E1306" s="7">
        <v>44806</v>
      </c>
      <c r="F1306" s="8">
        <v>600</v>
      </c>
      <c r="G1306" s="7">
        <v>44773</v>
      </c>
      <c r="H1306" s="7">
        <v>44803</v>
      </c>
      <c r="I1306" s="6">
        <f t="shared" si="42"/>
        <v>2</v>
      </c>
      <c r="J1306" s="8">
        <f t="shared" si="43"/>
        <v>300</v>
      </c>
      <c r="M1306" s="9"/>
      <c r="N1306" s="9"/>
      <c r="O1306" s="9"/>
      <c r="P1306" s="9"/>
      <c r="Q1306" s="9"/>
    </row>
    <row r="1307" spans="1:17" ht="15.75" x14ac:dyDescent="0.25">
      <c r="A1307" s="6" t="s">
        <v>485</v>
      </c>
      <c r="B1307" s="6" t="s">
        <v>282</v>
      </c>
      <c r="C1307" s="6" t="s">
        <v>283</v>
      </c>
      <c r="D1307" s="7">
        <v>44828</v>
      </c>
      <c r="E1307" s="7">
        <v>44843</v>
      </c>
      <c r="F1307" s="8">
        <v>600</v>
      </c>
      <c r="G1307" s="7">
        <v>44804</v>
      </c>
      <c r="H1307" s="7">
        <v>44833</v>
      </c>
      <c r="I1307" s="6">
        <f t="shared" si="42"/>
        <v>2</v>
      </c>
      <c r="J1307" s="8">
        <f t="shared" si="43"/>
        <v>300</v>
      </c>
      <c r="M1307" s="9"/>
      <c r="N1307" s="9"/>
      <c r="O1307" s="9"/>
      <c r="P1307" s="9"/>
      <c r="Q1307" s="9"/>
    </row>
    <row r="1308" spans="1:17" ht="15.75" x14ac:dyDescent="0.25">
      <c r="A1308" s="6" t="s">
        <v>485</v>
      </c>
      <c r="B1308" s="6" t="s">
        <v>282</v>
      </c>
      <c r="C1308" s="6" t="s">
        <v>283</v>
      </c>
      <c r="D1308" s="7">
        <v>44858</v>
      </c>
      <c r="E1308" s="7">
        <v>44875</v>
      </c>
      <c r="F1308" s="8">
        <v>600</v>
      </c>
      <c r="G1308" s="7">
        <v>44834</v>
      </c>
      <c r="H1308" s="7">
        <v>44864</v>
      </c>
      <c r="I1308" s="6">
        <f t="shared" si="42"/>
        <v>2</v>
      </c>
      <c r="J1308" s="8">
        <f t="shared" si="43"/>
        <v>300</v>
      </c>
      <c r="M1308" s="9"/>
      <c r="N1308" s="9"/>
      <c r="O1308" s="9"/>
      <c r="P1308" s="9"/>
      <c r="Q1308" s="9"/>
    </row>
    <row r="1309" spans="1:17" ht="15.75" x14ac:dyDescent="0.25">
      <c r="A1309" s="6" t="s">
        <v>485</v>
      </c>
      <c r="B1309" s="6" t="s">
        <v>282</v>
      </c>
      <c r="C1309" s="6" t="s">
        <v>283</v>
      </c>
      <c r="D1309" s="7">
        <v>44889</v>
      </c>
      <c r="E1309" s="7">
        <v>44903</v>
      </c>
      <c r="F1309" s="8">
        <v>600</v>
      </c>
      <c r="G1309" s="7">
        <v>44865</v>
      </c>
      <c r="H1309" s="7">
        <v>44894</v>
      </c>
      <c r="I1309" s="6">
        <f t="shared" si="42"/>
        <v>2</v>
      </c>
      <c r="J1309" s="8">
        <f t="shared" si="43"/>
        <v>300</v>
      </c>
      <c r="M1309" s="9"/>
      <c r="N1309" s="9"/>
      <c r="O1309" s="9"/>
      <c r="P1309" s="9"/>
      <c r="Q1309" s="9"/>
    </row>
    <row r="1310" spans="1:17" ht="15.75" x14ac:dyDescent="0.25">
      <c r="A1310" s="6" t="s">
        <v>485</v>
      </c>
      <c r="B1310" s="6" t="s">
        <v>282</v>
      </c>
      <c r="C1310" s="6" t="s">
        <v>283</v>
      </c>
      <c r="D1310" s="7">
        <v>44919</v>
      </c>
      <c r="E1310" s="7">
        <v>44938</v>
      </c>
      <c r="F1310" s="8">
        <v>600</v>
      </c>
      <c r="G1310" s="7">
        <v>44895</v>
      </c>
      <c r="H1310" s="7">
        <v>44925</v>
      </c>
      <c r="I1310" s="6">
        <f t="shared" si="42"/>
        <v>2</v>
      </c>
      <c r="J1310" s="8">
        <f t="shared" si="43"/>
        <v>300</v>
      </c>
      <c r="M1310" s="9"/>
      <c r="N1310" s="9"/>
      <c r="O1310" s="9"/>
      <c r="P1310" s="9"/>
      <c r="Q1310" s="9"/>
    </row>
    <row r="1311" spans="1:17" ht="15.75" x14ac:dyDescent="0.25">
      <c r="A1311" s="6" t="s">
        <v>485</v>
      </c>
      <c r="B1311" s="6" t="s">
        <v>282</v>
      </c>
      <c r="C1311" s="6" t="s">
        <v>283</v>
      </c>
      <c r="D1311" s="7">
        <v>44950</v>
      </c>
      <c r="E1311" s="7">
        <v>44962</v>
      </c>
      <c r="F1311" s="8">
        <v>600</v>
      </c>
      <c r="G1311" s="7">
        <v>44926</v>
      </c>
      <c r="H1311" s="7">
        <v>44956</v>
      </c>
      <c r="I1311" s="6">
        <f t="shared" si="42"/>
        <v>2</v>
      </c>
      <c r="J1311" s="8">
        <f t="shared" si="43"/>
        <v>300</v>
      </c>
      <c r="M1311" s="9"/>
      <c r="N1311" s="9"/>
      <c r="O1311" s="9"/>
      <c r="P1311" s="9"/>
      <c r="Q1311" s="9"/>
    </row>
    <row r="1312" spans="1:17" ht="15.75" x14ac:dyDescent="0.25">
      <c r="A1312" s="6" t="s">
        <v>485</v>
      </c>
      <c r="B1312" s="6" t="s">
        <v>282</v>
      </c>
      <c r="C1312" s="6" t="s">
        <v>283</v>
      </c>
      <c r="D1312" s="7">
        <v>44981</v>
      </c>
      <c r="E1312" s="7">
        <v>44988</v>
      </c>
      <c r="F1312" s="8">
        <v>600</v>
      </c>
      <c r="G1312" s="7">
        <v>44957</v>
      </c>
      <c r="H1312" s="7">
        <v>44985</v>
      </c>
      <c r="I1312" s="6">
        <f t="shared" si="42"/>
        <v>2</v>
      </c>
      <c r="J1312" s="8">
        <f t="shared" si="43"/>
        <v>300</v>
      </c>
      <c r="M1312" s="9"/>
      <c r="N1312" s="9"/>
      <c r="O1312" s="9"/>
      <c r="P1312" s="9"/>
      <c r="Q1312" s="9"/>
    </row>
    <row r="1313" spans="1:17" ht="15.75" x14ac:dyDescent="0.25">
      <c r="A1313" s="6" t="s">
        <v>485</v>
      </c>
      <c r="B1313" s="6" t="s">
        <v>282</v>
      </c>
      <c r="C1313" s="6" t="s">
        <v>283</v>
      </c>
      <c r="D1313" s="7">
        <v>45010</v>
      </c>
      <c r="E1313" s="7">
        <v>45024</v>
      </c>
      <c r="F1313" s="8">
        <v>600</v>
      </c>
      <c r="G1313" s="7">
        <v>44986</v>
      </c>
      <c r="H1313" s="7">
        <v>45016</v>
      </c>
      <c r="I1313" s="6">
        <f t="shared" si="42"/>
        <v>1</v>
      </c>
      <c r="J1313" s="8">
        <f t="shared" si="43"/>
        <v>600</v>
      </c>
      <c r="M1313" s="9"/>
      <c r="N1313" s="9"/>
      <c r="O1313" s="9"/>
      <c r="P1313" s="9"/>
      <c r="Q1313" s="9"/>
    </row>
    <row r="1314" spans="1:17" ht="15.75" x14ac:dyDescent="0.25">
      <c r="A1314" s="6" t="s">
        <v>485</v>
      </c>
      <c r="B1314" s="6" t="s">
        <v>282</v>
      </c>
      <c r="C1314" s="6" t="s">
        <v>283</v>
      </c>
      <c r="D1314" s="7">
        <v>45041</v>
      </c>
      <c r="E1314" s="7">
        <v>45058</v>
      </c>
      <c r="F1314" s="8">
        <v>600</v>
      </c>
      <c r="G1314" s="7">
        <v>45017</v>
      </c>
      <c r="H1314" s="7">
        <v>45046</v>
      </c>
      <c r="I1314" s="6">
        <f t="shared" si="42"/>
        <v>1</v>
      </c>
      <c r="J1314" s="8">
        <f t="shared" si="43"/>
        <v>600</v>
      </c>
      <c r="M1314" s="9"/>
      <c r="N1314" s="9"/>
      <c r="O1314" s="9"/>
      <c r="P1314" s="9"/>
      <c r="Q1314" s="9"/>
    </row>
    <row r="1315" spans="1:17" ht="15.75" x14ac:dyDescent="0.25">
      <c r="A1315" s="6" t="s">
        <v>485</v>
      </c>
      <c r="B1315" s="6" t="s">
        <v>282</v>
      </c>
      <c r="C1315" s="6" t="s">
        <v>283</v>
      </c>
      <c r="D1315" s="7">
        <v>45071</v>
      </c>
      <c r="E1315" s="7">
        <v>45103</v>
      </c>
      <c r="F1315" s="8">
        <v>600</v>
      </c>
      <c r="G1315" s="7">
        <v>45047</v>
      </c>
      <c r="H1315" s="7">
        <v>45077</v>
      </c>
      <c r="I1315" s="6">
        <f t="shared" si="42"/>
        <v>1</v>
      </c>
      <c r="J1315" s="8">
        <f t="shared" si="43"/>
        <v>600</v>
      </c>
      <c r="M1315" s="9"/>
      <c r="N1315" s="9"/>
      <c r="O1315" s="9"/>
      <c r="P1315" s="9"/>
      <c r="Q1315" s="9"/>
    </row>
    <row r="1316" spans="1:17" ht="15.75" x14ac:dyDescent="0.25">
      <c r="A1316" s="6" t="s">
        <v>485</v>
      </c>
      <c r="B1316" s="6" t="s">
        <v>282</v>
      </c>
      <c r="C1316" s="6" t="s">
        <v>283</v>
      </c>
      <c r="D1316" s="7">
        <v>45102</v>
      </c>
      <c r="E1316" s="7">
        <v>45122</v>
      </c>
      <c r="F1316" s="8">
        <v>600</v>
      </c>
      <c r="G1316" s="7">
        <v>45078</v>
      </c>
      <c r="H1316" s="7">
        <v>45107</v>
      </c>
      <c r="I1316" s="6">
        <f t="shared" si="42"/>
        <v>1</v>
      </c>
      <c r="J1316" s="8">
        <f t="shared" si="43"/>
        <v>600</v>
      </c>
      <c r="M1316" s="9"/>
      <c r="N1316" s="9"/>
      <c r="O1316" s="9"/>
      <c r="P1316" s="9"/>
      <c r="Q1316" s="9"/>
    </row>
    <row r="1317" spans="1:17" ht="15.75" x14ac:dyDescent="0.25">
      <c r="A1317" s="6" t="s">
        <v>485</v>
      </c>
      <c r="B1317" s="6" t="s">
        <v>282</v>
      </c>
      <c r="C1317" s="6" t="s">
        <v>283</v>
      </c>
      <c r="D1317" s="7">
        <v>45132</v>
      </c>
      <c r="E1317" s="7">
        <v>45162</v>
      </c>
      <c r="F1317" s="8">
        <v>600</v>
      </c>
      <c r="G1317" s="7">
        <v>45108</v>
      </c>
      <c r="H1317" s="7">
        <v>45138</v>
      </c>
      <c r="I1317" s="6">
        <f t="shared" si="42"/>
        <v>1</v>
      </c>
      <c r="J1317" s="8">
        <f t="shared" si="43"/>
        <v>600</v>
      </c>
      <c r="M1317" s="9"/>
      <c r="N1317" s="9"/>
      <c r="O1317" s="9"/>
      <c r="P1317" s="9"/>
      <c r="Q1317" s="9"/>
    </row>
    <row r="1318" spans="1:17" ht="15.75" x14ac:dyDescent="0.25">
      <c r="A1318" s="6" t="s">
        <v>485</v>
      </c>
      <c r="B1318" s="6" t="s">
        <v>282</v>
      </c>
      <c r="C1318" s="6" t="s">
        <v>283</v>
      </c>
      <c r="D1318" s="7">
        <v>45163</v>
      </c>
      <c r="E1318" s="7">
        <v>45190</v>
      </c>
      <c r="F1318" s="8">
        <v>600</v>
      </c>
      <c r="G1318" s="7">
        <v>45139</v>
      </c>
      <c r="H1318" s="7">
        <v>45169</v>
      </c>
      <c r="I1318" s="6">
        <f t="shared" si="42"/>
        <v>1</v>
      </c>
      <c r="J1318" s="8">
        <f t="shared" si="43"/>
        <v>600</v>
      </c>
      <c r="M1318" s="9"/>
      <c r="N1318" s="9"/>
      <c r="O1318" s="9"/>
      <c r="P1318" s="9"/>
      <c r="Q1318" s="9"/>
    </row>
    <row r="1319" spans="1:17" ht="15.75" x14ac:dyDescent="0.25">
      <c r="A1319" s="6" t="s">
        <v>485</v>
      </c>
      <c r="B1319" s="6" t="s">
        <v>282</v>
      </c>
      <c r="C1319" s="6" t="s">
        <v>283</v>
      </c>
      <c r="D1319" s="7">
        <v>45194</v>
      </c>
      <c r="E1319" s="7">
        <v>45281</v>
      </c>
      <c r="F1319" s="8">
        <v>600</v>
      </c>
      <c r="G1319" s="7">
        <v>45170</v>
      </c>
      <c r="H1319" s="7">
        <v>45199</v>
      </c>
      <c r="I1319" s="6">
        <f t="shared" si="42"/>
        <v>1</v>
      </c>
      <c r="J1319" s="8">
        <f t="shared" si="43"/>
        <v>600</v>
      </c>
      <c r="M1319" s="9"/>
      <c r="N1319" s="9"/>
      <c r="O1319" s="9"/>
      <c r="P1319" s="9"/>
      <c r="Q1319" s="9"/>
    </row>
    <row r="1320" spans="1:17" ht="15.75" x14ac:dyDescent="0.25">
      <c r="A1320" s="6" t="s">
        <v>485</v>
      </c>
      <c r="B1320" s="6" t="s">
        <v>282</v>
      </c>
      <c r="C1320" s="6" t="s">
        <v>283</v>
      </c>
      <c r="D1320" s="7">
        <v>45224</v>
      </c>
      <c r="E1320" s="7">
        <v>45281</v>
      </c>
      <c r="F1320" s="8">
        <v>600</v>
      </c>
      <c r="G1320" s="7">
        <v>45200</v>
      </c>
      <c r="H1320" s="7">
        <v>45230</v>
      </c>
      <c r="I1320" s="6">
        <f t="shared" si="42"/>
        <v>1</v>
      </c>
      <c r="J1320" s="8">
        <f t="shared" si="43"/>
        <v>600</v>
      </c>
      <c r="M1320" s="9"/>
      <c r="N1320" s="9"/>
      <c r="O1320" s="9"/>
      <c r="P1320" s="9"/>
      <c r="Q1320" s="9"/>
    </row>
    <row r="1321" spans="1:17" ht="15.75" x14ac:dyDescent="0.25">
      <c r="A1321" s="6" t="s">
        <v>485</v>
      </c>
      <c r="B1321" s="6" t="s">
        <v>282</v>
      </c>
      <c r="C1321" s="6" t="s">
        <v>283</v>
      </c>
      <c r="D1321" s="7">
        <v>45255</v>
      </c>
      <c r="E1321" s="7">
        <v>45281</v>
      </c>
      <c r="F1321" s="8">
        <v>600</v>
      </c>
      <c r="G1321" s="7">
        <v>45231</v>
      </c>
      <c r="H1321" s="7">
        <v>45260</v>
      </c>
      <c r="I1321" s="6">
        <f t="shared" si="42"/>
        <v>1</v>
      </c>
      <c r="J1321" s="8">
        <f t="shared" si="43"/>
        <v>600</v>
      </c>
      <c r="M1321" s="9"/>
      <c r="N1321" s="9"/>
      <c r="O1321" s="9"/>
      <c r="P1321" s="9"/>
      <c r="Q1321" s="9"/>
    </row>
    <row r="1322" spans="1:17" ht="15.75" x14ac:dyDescent="0.25">
      <c r="A1322" s="6" t="s">
        <v>485</v>
      </c>
      <c r="B1322" s="6" t="s">
        <v>282</v>
      </c>
      <c r="C1322" s="6" t="s">
        <v>283</v>
      </c>
      <c r="D1322" s="7">
        <v>45271</v>
      </c>
      <c r="E1322" s="7">
        <v>1095</v>
      </c>
      <c r="F1322" s="8">
        <v>600</v>
      </c>
      <c r="G1322" s="7">
        <v>45261</v>
      </c>
      <c r="H1322" s="7">
        <v>45291</v>
      </c>
      <c r="I1322" s="6">
        <f t="shared" si="42"/>
        <v>1</v>
      </c>
      <c r="J1322" s="8">
        <f t="shared" si="43"/>
        <v>600</v>
      </c>
      <c r="M1322" s="9"/>
      <c r="N1322" s="9"/>
      <c r="O1322" s="9"/>
      <c r="P1322" s="9"/>
      <c r="Q1322" s="9"/>
    </row>
    <row r="1323" spans="1:17" ht="15.75" x14ac:dyDescent="0.25">
      <c r="A1323" s="6" t="s">
        <v>485</v>
      </c>
      <c r="B1323" s="6" t="s">
        <v>282</v>
      </c>
      <c r="C1323" s="6" t="s">
        <v>283</v>
      </c>
      <c r="D1323" s="7">
        <v>45292</v>
      </c>
      <c r="E1323" s="7">
        <v>45310</v>
      </c>
      <c r="F1323" s="8">
        <v>600</v>
      </c>
      <c r="G1323" s="7">
        <v>45292</v>
      </c>
      <c r="H1323" s="7">
        <v>45322</v>
      </c>
      <c r="I1323" s="6">
        <f t="shared" si="42"/>
        <v>1</v>
      </c>
      <c r="J1323" s="8">
        <f t="shared" si="43"/>
        <v>600</v>
      </c>
      <c r="M1323" s="9"/>
      <c r="N1323" s="9"/>
      <c r="O1323" s="9"/>
      <c r="P1323" s="9"/>
      <c r="Q1323" s="9"/>
    </row>
    <row r="1324" spans="1:17" ht="15.75" x14ac:dyDescent="0.25">
      <c r="A1324" s="6" t="s">
        <v>485</v>
      </c>
      <c r="B1324" s="6" t="s">
        <v>282</v>
      </c>
      <c r="C1324" s="6" t="s">
        <v>283</v>
      </c>
      <c r="D1324" s="7">
        <v>45323</v>
      </c>
      <c r="E1324" s="7">
        <v>1095</v>
      </c>
      <c r="F1324" s="8">
        <v>600</v>
      </c>
      <c r="G1324" s="7">
        <v>45323</v>
      </c>
      <c r="H1324" s="7">
        <v>45350</v>
      </c>
      <c r="I1324" s="6">
        <f t="shared" si="42"/>
        <v>1</v>
      </c>
      <c r="J1324" s="8">
        <f t="shared" si="43"/>
        <v>600</v>
      </c>
      <c r="M1324" s="9"/>
      <c r="N1324" s="9"/>
      <c r="O1324" s="9"/>
      <c r="P1324" s="9"/>
      <c r="Q1324" s="9"/>
    </row>
    <row r="1325" spans="1:17" ht="15.75" x14ac:dyDescent="0.25">
      <c r="A1325" s="6" t="s">
        <v>485</v>
      </c>
      <c r="B1325" s="6" t="s">
        <v>282</v>
      </c>
      <c r="C1325" s="6" t="s">
        <v>283</v>
      </c>
      <c r="D1325" s="7">
        <v>45351</v>
      </c>
      <c r="E1325" s="7">
        <v>1095</v>
      </c>
      <c r="F1325" s="8">
        <v>600</v>
      </c>
      <c r="G1325" s="7">
        <v>45351</v>
      </c>
      <c r="H1325" s="7">
        <v>45381</v>
      </c>
      <c r="I1325" s="6">
        <f t="shared" si="42"/>
        <v>2</v>
      </c>
      <c r="J1325" s="8">
        <f t="shared" si="43"/>
        <v>300</v>
      </c>
      <c r="M1325" s="9"/>
      <c r="N1325" s="9"/>
      <c r="O1325" s="9"/>
      <c r="P1325" s="9"/>
      <c r="Q1325" s="9"/>
    </row>
    <row r="1326" spans="1:17" ht="15.75" x14ac:dyDescent="0.25">
      <c r="A1326" s="6" t="s">
        <v>485</v>
      </c>
      <c r="B1326" s="6" t="s">
        <v>282</v>
      </c>
      <c r="C1326" s="6" t="s">
        <v>283</v>
      </c>
      <c r="D1326" s="7">
        <v>45382</v>
      </c>
      <c r="E1326" s="7">
        <v>1095</v>
      </c>
      <c r="F1326" s="8">
        <v>600</v>
      </c>
      <c r="G1326" s="7">
        <v>45382</v>
      </c>
      <c r="H1326" s="7">
        <v>45411</v>
      </c>
      <c r="I1326" s="6">
        <f t="shared" ref="I1326:I1389" si="44">IF((YEAR(H1326)-YEAR(G1326))=1, ((MONTH(H1326)-MONTH(G1326))+1)+12, (IF((YEAR(H1326)-YEAR(G1326))=2, ((MONTH(H1326)-MONTH(G1326))+1)+24, (IF((YEAR(H1326)-YEAR(G1326))=3, ((MONTH(H1326)-MONTH(G1326))+1)+36, (MONTH(H1326)-MONTH(G1326))+1)))))</f>
        <v>2</v>
      </c>
      <c r="J1326" s="8">
        <f t="shared" si="43"/>
        <v>300</v>
      </c>
      <c r="M1326" s="9"/>
      <c r="N1326" s="9"/>
      <c r="O1326" s="9"/>
      <c r="P1326" s="9"/>
      <c r="Q1326" s="9"/>
    </row>
    <row r="1327" spans="1:17" ht="15.75" x14ac:dyDescent="0.25">
      <c r="A1327" s="6" t="s">
        <v>485</v>
      </c>
      <c r="B1327" s="6" t="s">
        <v>282</v>
      </c>
      <c r="C1327" s="6" t="s">
        <v>283</v>
      </c>
      <c r="D1327" s="7">
        <v>45412</v>
      </c>
      <c r="E1327" s="7">
        <v>1095</v>
      </c>
      <c r="F1327" s="8">
        <v>600</v>
      </c>
      <c r="G1327" s="7">
        <v>45412</v>
      </c>
      <c r="H1327" s="7">
        <v>45442</v>
      </c>
      <c r="I1327" s="6">
        <f t="shared" si="44"/>
        <v>2</v>
      </c>
      <c r="J1327" s="8">
        <f t="shared" si="43"/>
        <v>300</v>
      </c>
      <c r="M1327" s="9"/>
      <c r="N1327" s="9"/>
      <c r="O1327" s="9"/>
      <c r="P1327" s="9"/>
      <c r="Q1327" s="9"/>
    </row>
    <row r="1328" spans="1:17" ht="15.75" x14ac:dyDescent="0.25">
      <c r="A1328" s="6" t="s">
        <v>485</v>
      </c>
      <c r="B1328" s="6" t="s">
        <v>282</v>
      </c>
      <c r="C1328" s="6" t="s">
        <v>283</v>
      </c>
      <c r="D1328" s="7">
        <v>45443</v>
      </c>
      <c r="E1328" s="7">
        <v>1095</v>
      </c>
      <c r="F1328" s="8">
        <v>600</v>
      </c>
      <c r="G1328" s="7">
        <v>45443</v>
      </c>
      <c r="H1328" s="7">
        <v>45472</v>
      </c>
      <c r="I1328" s="6">
        <f t="shared" si="44"/>
        <v>2</v>
      </c>
      <c r="J1328" s="8">
        <f t="shared" si="43"/>
        <v>300</v>
      </c>
      <c r="M1328" s="9"/>
      <c r="N1328" s="9"/>
      <c r="O1328" s="9"/>
      <c r="P1328" s="9"/>
      <c r="Q1328" s="9"/>
    </row>
    <row r="1329" spans="1:17" ht="15.75" x14ac:dyDescent="0.25">
      <c r="A1329" s="6" t="s">
        <v>485</v>
      </c>
      <c r="B1329" s="6" t="s">
        <v>282</v>
      </c>
      <c r="C1329" s="6" t="s">
        <v>283</v>
      </c>
      <c r="D1329" s="7">
        <v>45473</v>
      </c>
      <c r="E1329" s="7">
        <v>1095</v>
      </c>
      <c r="F1329" s="8">
        <v>600</v>
      </c>
      <c r="G1329" s="7">
        <v>45473</v>
      </c>
      <c r="H1329" s="7">
        <v>45503</v>
      </c>
      <c r="I1329" s="6">
        <f t="shared" si="44"/>
        <v>2</v>
      </c>
      <c r="J1329" s="8">
        <f t="shared" si="43"/>
        <v>300</v>
      </c>
      <c r="M1329" s="9"/>
      <c r="N1329" s="9"/>
      <c r="O1329" s="9"/>
      <c r="P1329" s="9"/>
      <c r="Q1329" s="9"/>
    </row>
    <row r="1330" spans="1:17" ht="15.75" x14ac:dyDescent="0.25">
      <c r="A1330" s="6" t="s">
        <v>485</v>
      </c>
      <c r="B1330" s="6" t="s">
        <v>282</v>
      </c>
      <c r="C1330" s="6" t="s">
        <v>283</v>
      </c>
      <c r="D1330" s="7">
        <v>45504</v>
      </c>
      <c r="E1330" s="7">
        <v>1095</v>
      </c>
      <c r="F1330" s="8">
        <v>600</v>
      </c>
      <c r="G1330" s="7">
        <v>45504</v>
      </c>
      <c r="H1330" s="7">
        <v>45534</v>
      </c>
      <c r="I1330" s="6">
        <f t="shared" si="44"/>
        <v>2</v>
      </c>
      <c r="J1330" s="8">
        <f t="shared" si="43"/>
        <v>300</v>
      </c>
      <c r="M1330" s="9"/>
      <c r="N1330" s="9"/>
      <c r="O1330" s="9"/>
      <c r="P1330" s="9"/>
      <c r="Q1330" s="9"/>
    </row>
    <row r="1331" spans="1:17" ht="15.75" x14ac:dyDescent="0.25">
      <c r="A1331" s="6" t="s">
        <v>485</v>
      </c>
      <c r="B1331" s="6" t="s">
        <v>282</v>
      </c>
      <c r="C1331" s="6" t="s">
        <v>283</v>
      </c>
      <c r="D1331" s="7">
        <v>45535</v>
      </c>
      <c r="E1331" s="7">
        <v>1095</v>
      </c>
      <c r="F1331" s="8">
        <v>600</v>
      </c>
      <c r="G1331" s="7">
        <v>45535</v>
      </c>
      <c r="H1331" s="7">
        <v>45564</v>
      </c>
      <c r="I1331" s="6">
        <f t="shared" si="44"/>
        <v>2</v>
      </c>
      <c r="J1331" s="8">
        <f t="shared" si="43"/>
        <v>300</v>
      </c>
      <c r="M1331" s="9"/>
      <c r="N1331" s="9"/>
      <c r="O1331" s="9"/>
      <c r="P1331" s="9"/>
      <c r="Q1331" s="9"/>
    </row>
    <row r="1332" spans="1:17" ht="15.75" x14ac:dyDescent="0.25">
      <c r="A1332" s="6" t="s">
        <v>485</v>
      </c>
      <c r="B1332" s="6" t="s">
        <v>282</v>
      </c>
      <c r="C1332" s="6" t="s">
        <v>283</v>
      </c>
      <c r="D1332" s="7">
        <v>45565</v>
      </c>
      <c r="E1332" s="7">
        <v>1095</v>
      </c>
      <c r="F1332" s="8">
        <v>600</v>
      </c>
      <c r="G1332" s="7">
        <v>45565</v>
      </c>
      <c r="H1332" s="7">
        <v>45595</v>
      </c>
      <c r="I1332" s="6">
        <f t="shared" si="44"/>
        <v>2</v>
      </c>
      <c r="J1332" s="8">
        <f t="shared" si="43"/>
        <v>300</v>
      </c>
      <c r="M1332" s="9"/>
      <c r="N1332" s="9"/>
      <c r="O1332" s="9"/>
      <c r="P1332" s="9"/>
      <c r="Q1332" s="9"/>
    </row>
    <row r="1333" spans="1:17" ht="15.75" x14ac:dyDescent="0.25">
      <c r="A1333" s="6" t="s">
        <v>485</v>
      </c>
      <c r="B1333" s="6" t="s">
        <v>282</v>
      </c>
      <c r="C1333" s="6" t="s">
        <v>283</v>
      </c>
      <c r="D1333" s="7">
        <v>45596</v>
      </c>
      <c r="E1333" s="7">
        <v>1095</v>
      </c>
      <c r="F1333" s="8">
        <v>600</v>
      </c>
      <c r="G1333" s="7">
        <v>45596</v>
      </c>
      <c r="H1333" s="7">
        <v>45625</v>
      </c>
      <c r="I1333" s="6">
        <f t="shared" si="44"/>
        <v>2</v>
      </c>
      <c r="J1333" s="8">
        <f t="shared" si="43"/>
        <v>300</v>
      </c>
      <c r="M1333" s="9"/>
      <c r="N1333" s="9"/>
      <c r="O1333" s="9"/>
      <c r="P1333" s="9"/>
      <c r="Q1333" s="9"/>
    </row>
    <row r="1334" spans="1:17" ht="15.75" x14ac:dyDescent="0.25">
      <c r="A1334" s="6" t="s">
        <v>485</v>
      </c>
      <c r="B1334" s="6" t="s">
        <v>282</v>
      </c>
      <c r="C1334" s="6" t="s">
        <v>283</v>
      </c>
      <c r="D1334" s="7">
        <v>45626</v>
      </c>
      <c r="E1334" s="7">
        <v>1095</v>
      </c>
      <c r="F1334" s="8">
        <v>600</v>
      </c>
      <c r="G1334" s="7">
        <v>45626</v>
      </c>
      <c r="H1334" s="7">
        <v>45656</v>
      </c>
      <c r="I1334" s="6">
        <f t="shared" si="44"/>
        <v>2</v>
      </c>
      <c r="J1334" s="8">
        <f t="shared" si="43"/>
        <v>300</v>
      </c>
      <c r="M1334" s="9"/>
      <c r="N1334" s="9"/>
      <c r="O1334" s="9"/>
      <c r="P1334" s="9"/>
      <c r="Q1334" s="9"/>
    </row>
    <row r="1335" spans="1:17" ht="15.75" x14ac:dyDescent="0.25">
      <c r="A1335" s="6" t="s">
        <v>486</v>
      </c>
      <c r="B1335" s="6" t="s">
        <v>292</v>
      </c>
      <c r="C1335" s="6" t="s">
        <v>283</v>
      </c>
      <c r="D1335" s="7">
        <v>44079</v>
      </c>
      <c r="E1335" s="7">
        <v>44195</v>
      </c>
      <c r="F1335" s="8">
        <v>10000</v>
      </c>
      <c r="G1335" s="7">
        <v>44074</v>
      </c>
      <c r="H1335" s="7">
        <v>44134</v>
      </c>
      <c r="I1335" s="6">
        <f t="shared" si="44"/>
        <v>3</v>
      </c>
      <c r="J1335" s="8">
        <f t="shared" si="43"/>
        <v>3333.3333333333335</v>
      </c>
      <c r="M1335" s="9"/>
      <c r="N1335" s="9"/>
      <c r="O1335" s="9"/>
      <c r="P1335" s="9"/>
      <c r="Q1335" s="9"/>
    </row>
    <row r="1336" spans="1:17" ht="15.75" x14ac:dyDescent="0.25">
      <c r="A1336" s="6" t="s">
        <v>486</v>
      </c>
      <c r="B1336" s="6" t="s">
        <v>292</v>
      </c>
      <c r="C1336" s="6" t="s">
        <v>283</v>
      </c>
      <c r="D1336" s="7">
        <v>44165</v>
      </c>
      <c r="E1336" s="7">
        <v>44232</v>
      </c>
      <c r="F1336" s="8">
        <v>14400</v>
      </c>
      <c r="G1336" s="7">
        <v>44135</v>
      </c>
      <c r="H1336" s="7">
        <v>44195</v>
      </c>
      <c r="I1336" s="6">
        <f t="shared" si="44"/>
        <v>3</v>
      </c>
      <c r="J1336" s="8">
        <f t="shared" si="43"/>
        <v>4800</v>
      </c>
      <c r="M1336" s="9"/>
      <c r="N1336" s="9"/>
      <c r="O1336" s="9"/>
      <c r="P1336" s="9"/>
      <c r="Q1336" s="9"/>
    </row>
    <row r="1337" spans="1:17" ht="15.75" x14ac:dyDescent="0.25">
      <c r="A1337" s="6" t="s">
        <v>487</v>
      </c>
      <c r="B1337" s="6" t="s">
        <v>282</v>
      </c>
      <c r="C1337" s="6" t="s">
        <v>283</v>
      </c>
      <c r="D1337" s="7">
        <v>44755</v>
      </c>
      <c r="E1337" s="7">
        <v>44821</v>
      </c>
      <c r="F1337" s="8">
        <v>1500</v>
      </c>
      <c r="G1337" s="7">
        <v>44742</v>
      </c>
      <c r="H1337" s="7">
        <v>44833</v>
      </c>
      <c r="I1337" s="6">
        <f t="shared" si="44"/>
        <v>4</v>
      </c>
      <c r="J1337" s="8">
        <f t="shared" si="43"/>
        <v>375</v>
      </c>
      <c r="M1337" s="9"/>
      <c r="N1337" s="9"/>
      <c r="O1337" s="9"/>
      <c r="P1337" s="9"/>
      <c r="Q1337" s="9"/>
    </row>
    <row r="1338" spans="1:17" ht="15.75" x14ac:dyDescent="0.25">
      <c r="A1338" s="6" t="s">
        <v>487</v>
      </c>
      <c r="B1338" s="6" t="s">
        <v>282</v>
      </c>
      <c r="C1338" s="6" t="s">
        <v>283</v>
      </c>
      <c r="D1338" s="7">
        <v>44834</v>
      </c>
      <c r="E1338" s="7">
        <v>44910</v>
      </c>
      <c r="F1338" s="8">
        <v>1500</v>
      </c>
      <c r="G1338" s="7">
        <v>44834</v>
      </c>
      <c r="H1338" s="7">
        <v>44925</v>
      </c>
      <c r="I1338" s="6">
        <f t="shared" si="44"/>
        <v>4</v>
      </c>
      <c r="J1338" s="8">
        <f t="shared" si="43"/>
        <v>375</v>
      </c>
      <c r="M1338" s="9"/>
      <c r="N1338" s="9"/>
      <c r="O1338" s="9"/>
      <c r="P1338" s="9"/>
      <c r="Q1338" s="9"/>
    </row>
    <row r="1339" spans="1:17" ht="15.75" x14ac:dyDescent="0.25">
      <c r="A1339" s="6" t="s">
        <v>487</v>
      </c>
      <c r="B1339" s="6" t="s">
        <v>282</v>
      </c>
      <c r="C1339" s="6" t="s">
        <v>283</v>
      </c>
      <c r="D1339" s="7">
        <v>44926</v>
      </c>
      <c r="E1339" s="7">
        <v>45001</v>
      </c>
      <c r="F1339" s="8">
        <v>1500</v>
      </c>
      <c r="G1339" s="7">
        <v>44926</v>
      </c>
      <c r="H1339" s="7">
        <v>45016</v>
      </c>
      <c r="I1339" s="6">
        <f t="shared" si="44"/>
        <v>4</v>
      </c>
      <c r="J1339" s="8">
        <f t="shared" si="43"/>
        <v>375</v>
      </c>
      <c r="M1339" s="9"/>
      <c r="N1339" s="9"/>
      <c r="O1339" s="9"/>
      <c r="P1339" s="9"/>
      <c r="Q1339" s="9"/>
    </row>
    <row r="1340" spans="1:17" ht="15.75" x14ac:dyDescent="0.25">
      <c r="A1340" s="6" t="s">
        <v>487</v>
      </c>
      <c r="B1340" s="6" t="s">
        <v>282</v>
      </c>
      <c r="C1340" s="6" t="s">
        <v>283</v>
      </c>
      <c r="D1340" s="7">
        <v>45017</v>
      </c>
      <c r="E1340" s="7">
        <v>45101</v>
      </c>
      <c r="F1340" s="8">
        <v>1500</v>
      </c>
      <c r="G1340" s="7">
        <v>45017</v>
      </c>
      <c r="H1340" s="7">
        <v>45107</v>
      </c>
      <c r="I1340" s="6">
        <f t="shared" si="44"/>
        <v>3</v>
      </c>
      <c r="J1340" s="8">
        <f t="shared" si="43"/>
        <v>500</v>
      </c>
      <c r="M1340" s="9"/>
      <c r="N1340" s="9"/>
      <c r="O1340" s="9"/>
      <c r="P1340" s="9"/>
      <c r="Q1340" s="9"/>
    </row>
    <row r="1341" spans="1:17" ht="15.75" x14ac:dyDescent="0.25">
      <c r="A1341" s="6" t="s">
        <v>487</v>
      </c>
      <c r="B1341" s="6" t="s">
        <v>282</v>
      </c>
      <c r="C1341" s="6" t="s">
        <v>283</v>
      </c>
      <c r="D1341" s="7">
        <v>45108</v>
      </c>
      <c r="E1341" s="7">
        <v>45197</v>
      </c>
      <c r="F1341" s="8">
        <v>1500</v>
      </c>
      <c r="G1341" s="7">
        <v>45108</v>
      </c>
      <c r="H1341" s="7">
        <v>45199</v>
      </c>
      <c r="I1341" s="6">
        <f t="shared" si="44"/>
        <v>3</v>
      </c>
      <c r="J1341" s="8">
        <f t="shared" si="43"/>
        <v>500</v>
      </c>
      <c r="M1341" s="9"/>
      <c r="N1341" s="9"/>
      <c r="O1341" s="9"/>
      <c r="P1341" s="9"/>
      <c r="Q1341" s="9"/>
    </row>
    <row r="1342" spans="1:17" ht="15.75" x14ac:dyDescent="0.25">
      <c r="A1342" s="6" t="s">
        <v>487</v>
      </c>
      <c r="B1342" s="6" t="s">
        <v>282</v>
      </c>
      <c r="C1342" s="6" t="s">
        <v>283</v>
      </c>
      <c r="D1342" s="7">
        <v>45200</v>
      </c>
      <c r="E1342" s="7">
        <v>45283</v>
      </c>
      <c r="F1342" s="8">
        <v>1500</v>
      </c>
      <c r="G1342" s="7">
        <v>45200</v>
      </c>
      <c r="H1342" s="7">
        <v>45291</v>
      </c>
      <c r="I1342" s="6">
        <f t="shared" si="44"/>
        <v>3</v>
      </c>
      <c r="J1342" s="8">
        <f t="shared" si="43"/>
        <v>500</v>
      </c>
      <c r="M1342" s="9"/>
      <c r="N1342" s="9"/>
      <c r="O1342" s="9"/>
      <c r="P1342" s="9"/>
      <c r="Q1342" s="9"/>
    </row>
    <row r="1343" spans="1:17" ht="15.75" x14ac:dyDescent="0.25">
      <c r="A1343" s="6" t="s">
        <v>487</v>
      </c>
      <c r="B1343" s="6" t="s">
        <v>282</v>
      </c>
      <c r="C1343" s="6" t="s">
        <v>283</v>
      </c>
      <c r="D1343" s="7">
        <v>45292</v>
      </c>
      <c r="E1343" s="7">
        <v>1095</v>
      </c>
      <c r="F1343" s="8">
        <v>1500</v>
      </c>
      <c r="G1343" s="7">
        <v>45292</v>
      </c>
      <c r="H1343" s="7">
        <v>45381</v>
      </c>
      <c r="I1343" s="6">
        <f t="shared" si="44"/>
        <v>3</v>
      </c>
      <c r="J1343" s="8">
        <f t="shared" si="43"/>
        <v>500</v>
      </c>
      <c r="M1343" s="9"/>
      <c r="N1343" s="9"/>
      <c r="O1343" s="9"/>
      <c r="P1343" s="9"/>
      <c r="Q1343" s="9"/>
    </row>
    <row r="1344" spans="1:17" ht="15.75" x14ac:dyDescent="0.25">
      <c r="A1344" s="6" t="s">
        <v>487</v>
      </c>
      <c r="B1344" s="6" t="s">
        <v>282</v>
      </c>
      <c r="C1344" s="6" t="s">
        <v>283</v>
      </c>
      <c r="D1344" s="7">
        <v>45382</v>
      </c>
      <c r="E1344" s="7">
        <v>1095</v>
      </c>
      <c r="F1344" s="8">
        <v>1500</v>
      </c>
      <c r="G1344" s="7">
        <v>45382</v>
      </c>
      <c r="H1344" s="7">
        <v>45472</v>
      </c>
      <c r="I1344" s="6">
        <f t="shared" si="44"/>
        <v>4</v>
      </c>
      <c r="J1344" s="8">
        <f t="shared" si="43"/>
        <v>375</v>
      </c>
      <c r="M1344" s="9"/>
      <c r="N1344" s="9"/>
      <c r="O1344" s="9"/>
      <c r="P1344" s="9"/>
      <c r="Q1344" s="9"/>
    </row>
    <row r="1345" spans="1:17" ht="15.75" x14ac:dyDescent="0.25">
      <c r="A1345" s="6" t="s">
        <v>488</v>
      </c>
      <c r="B1345" s="6" t="s">
        <v>285</v>
      </c>
      <c r="C1345" s="6" t="s">
        <v>283</v>
      </c>
      <c r="D1345" s="7">
        <v>44140</v>
      </c>
      <c r="E1345" s="7">
        <v>44195</v>
      </c>
      <c r="F1345" s="8">
        <v>5100</v>
      </c>
      <c r="G1345" s="7">
        <v>44196</v>
      </c>
      <c r="H1345" s="7">
        <v>44560</v>
      </c>
      <c r="I1345" s="6">
        <f t="shared" si="44"/>
        <v>13</v>
      </c>
      <c r="J1345" s="8">
        <f t="shared" si="43"/>
        <v>392.30769230769232</v>
      </c>
      <c r="M1345" s="9"/>
      <c r="N1345" s="9"/>
      <c r="O1345" s="9"/>
      <c r="P1345" s="9"/>
      <c r="Q1345" s="9"/>
    </row>
    <row r="1346" spans="1:17" ht="15.75" x14ac:dyDescent="0.25">
      <c r="A1346" s="6" t="s">
        <v>488</v>
      </c>
      <c r="B1346" s="6" t="s">
        <v>285</v>
      </c>
      <c r="C1346" s="6" t="s">
        <v>283</v>
      </c>
      <c r="D1346" s="7">
        <v>44533</v>
      </c>
      <c r="E1346" s="7">
        <v>44556</v>
      </c>
      <c r="F1346" s="8">
        <v>5100</v>
      </c>
      <c r="G1346" s="7">
        <v>44561</v>
      </c>
      <c r="H1346" s="7">
        <v>44925</v>
      </c>
      <c r="I1346" s="6">
        <f t="shared" si="44"/>
        <v>13</v>
      </c>
      <c r="J1346" s="8">
        <f t="shared" si="43"/>
        <v>392.30769230769232</v>
      </c>
      <c r="M1346" s="9"/>
      <c r="N1346" s="9"/>
      <c r="O1346" s="9"/>
      <c r="P1346" s="9"/>
      <c r="Q1346" s="9"/>
    </row>
    <row r="1347" spans="1:17" ht="15.75" x14ac:dyDescent="0.25">
      <c r="A1347" s="6" t="s">
        <v>488</v>
      </c>
      <c r="B1347" s="6" t="s">
        <v>285</v>
      </c>
      <c r="C1347" s="6" t="s">
        <v>283</v>
      </c>
      <c r="D1347" s="7">
        <v>44926</v>
      </c>
      <c r="E1347" s="7">
        <v>44934</v>
      </c>
      <c r="F1347" s="8">
        <v>5100</v>
      </c>
      <c r="G1347" s="7">
        <v>44926</v>
      </c>
      <c r="H1347" s="7">
        <v>45291</v>
      </c>
      <c r="I1347" s="6">
        <f t="shared" si="44"/>
        <v>13</v>
      </c>
      <c r="J1347" s="8">
        <f t="shared" ref="J1347:J1410" si="45">F1347/I1347</f>
        <v>392.30769230769232</v>
      </c>
      <c r="M1347" s="9"/>
      <c r="N1347" s="9"/>
      <c r="O1347" s="9"/>
      <c r="P1347" s="9"/>
      <c r="Q1347" s="9"/>
    </row>
    <row r="1348" spans="1:17" ht="15.75" x14ac:dyDescent="0.25">
      <c r="A1348" s="6" t="s">
        <v>488</v>
      </c>
      <c r="B1348" s="6" t="s">
        <v>285</v>
      </c>
      <c r="C1348" s="6" t="s">
        <v>283</v>
      </c>
      <c r="D1348" s="7">
        <v>45292</v>
      </c>
      <c r="E1348" s="7">
        <v>45310</v>
      </c>
      <c r="F1348" s="8">
        <v>5100</v>
      </c>
      <c r="G1348" s="7">
        <v>45292</v>
      </c>
      <c r="H1348" s="7">
        <v>45656</v>
      </c>
      <c r="I1348" s="6">
        <f t="shared" si="44"/>
        <v>12</v>
      </c>
      <c r="J1348" s="8">
        <f t="shared" si="45"/>
        <v>425</v>
      </c>
      <c r="M1348" s="9"/>
      <c r="N1348" s="9"/>
      <c r="O1348" s="9"/>
      <c r="P1348" s="9"/>
      <c r="Q1348" s="9"/>
    </row>
    <row r="1349" spans="1:17" ht="15.75" x14ac:dyDescent="0.25">
      <c r="A1349" s="6" t="s">
        <v>489</v>
      </c>
      <c r="B1349" s="6" t="s">
        <v>285</v>
      </c>
      <c r="C1349" s="6" t="s">
        <v>283</v>
      </c>
      <c r="D1349" s="7">
        <v>43685</v>
      </c>
      <c r="E1349" s="7">
        <v>43830</v>
      </c>
      <c r="F1349" s="8">
        <v>42500</v>
      </c>
      <c r="G1349" s="7">
        <v>43647</v>
      </c>
      <c r="H1349" s="7">
        <v>43830</v>
      </c>
      <c r="I1349" s="6">
        <f t="shared" si="44"/>
        <v>6</v>
      </c>
      <c r="J1349" s="8">
        <f t="shared" si="45"/>
        <v>7083.333333333333</v>
      </c>
      <c r="M1349" s="9"/>
      <c r="N1349" s="9"/>
      <c r="O1349" s="9"/>
      <c r="P1349" s="9"/>
      <c r="Q1349" s="9"/>
    </row>
    <row r="1350" spans="1:17" ht="15.75" x14ac:dyDescent="0.25">
      <c r="A1350" s="6" t="s">
        <v>489</v>
      </c>
      <c r="B1350" s="6" t="s">
        <v>285</v>
      </c>
      <c r="C1350" s="6" t="s">
        <v>283</v>
      </c>
      <c r="D1350" s="7">
        <v>44009</v>
      </c>
      <c r="E1350" s="7">
        <v>44195</v>
      </c>
      <c r="F1350" s="8">
        <v>42500</v>
      </c>
      <c r="G1350" s="7">
        <v>43831</v>
      </c>
      <c r="H1350" s="7">
        <v>44011</v>
      </c>
      <c r="I1350" s="6">
        <f t="shared" si="44"/>
        <v>6</v>
      </c>
      <c r="J1350" s="8">
        <f t="shared" si="45"/>
        <v>7083.333333333333</v>
      </c>
      <c r="M1350" s="9"/>
      <c r="N1350" s="9"/>
      <c r="O1350" s="9"/>
      <c r="P1350" s="9"/>
      <c r="Q1350" s="9"/>
    </row>
    <row r="1351" spans="1:17" ht="15.75" x14ac:dyDescent="0.25">
      <c r="A1351" s="6" t="s">
        <v>489</v>
      </c>
      <c r="B1351" s="6" t="s">
        <v>285</v>
      </c>
      <c r="C1351" s="6" t="s">
        <v>283</v>
      </c>
      <c r="D1351" s="7">
        <v>44039</v>
      </c>
      <c r="E1351" s="7">
        <v>44195</v>
      </c>
      <c r="F1351" s="8">
        <v>42500</v>
      </c>
      <c r="G1351" s="7">
        <v>44012</v>
      </c>
      <c r="H1351" s="7">
        <v>44195</v>
      </c>
      <c r="I1351" s="6">
        <f t="shared" si="44"/>
        <v>7</v>
      </c>
      <c r="J1351" s="8">
        <f t="shared" si="45"/>
        <v>6071.4285714285716</v>
      </c>
      <c r="M1351" s="9"/>
      <c r="N1351" s="9"/>
      <c r="O1351" s="9"/>
      <c r="P1351" s="9"/>
      <c r="Q1351" s="9"/>
    </row>
    <row r="1352" spans="1:17" ht="15.75" x14ac:dyDescent="0.25">
      <c r="A1352" s="6" t="s">
        <v>489</v>
      </c>
      <c r="B1352" s="6" t="s">
        <v>285</v>
      </c>
      <c r="C1352" s="6" t="s">
        <v>283</v>
      </c>
      <c r="D1352" s="7">
        <v>44223</v>
      </c>
      <c r="E1352" s="7">
        <v>44287</v>
      </c>
      <c r="F1352" s="8">
        <v>7083.33</v>
      </c>
      <c r="G1352" s="7">
        <v>44196</v>
      </c>
      <c r="H1352" s="7">
        <v>44226</v>
      </c>
      <c r="I1352" s="6">
        <f t="shared" si="44"/>
        <v>2</v>
      </c>
      <c r="J1352" s="8">
        <f t="shared" si="45"/>
        <v>3541.665</v>
      </c>
      <c r="M1352" s="9"/>
      <c r="N1352" s="9"/>
      <c r="O1352" s="9"/>
      <c r="P1352" s="9"/>
      <c r="Q1352" s="9"/>
    </row>
    <row r="1353" spans="1:17" ht="15.75" x14ac:dyDescent="0.25">
      <c r="A1353" s="6" t="s">
        <v>489</v>
      </c>
      <c r="B1353" s="6" t="s">
        <v>285</v>
      </c>
      <c r="C1353" s="6" t="s">
        <v>283</v>
      </c>
      <c r="D1353" s="7">
        <v>44254</v>
      </c>
      <c r="E1353" s="7">
        <v>44256</v>
      </c>
      <c r="F1353" s="8">
        <v>7083.33</v>
      </c>
      <c r="G1353" s="7">
        <v>44227</v>
      </c>
      <c r="H1353" s="7">
        <v>44254</v>
      </c>
      <c r="I1353" s="6">
        <f t="shared" si="44"/>
        <v>2</v>
      </c>
      <c r="J1353" s="8">
        <f t="shared" si="45"/>
        <v>3541.665</v>
      </c>
      <c r="M1353" s="9"/>
      <c r="N1353" s="9"/>
      <c r="O1353" s="9"/>
      <c r="P1353" s="9"/>
      <c r="Q1353" s="9"/>
    </row>
    <row r="1354" spans="1:17" ht="15.75" x14ac:dyDescent="0.25">
      <c r="A1354" s="6" t="s">
        <v>489</v>
      </c>
      <c r="B1354" s="6" t="s">
        <v>285</v>
      </c>
      <c r="C1354" s="6" t="s">
        <v>283</v>
      </c>
      <c r="D1354" s="7">
        <v>44282</v>
      </c>
      <c r="E1354" s="7">
        <v>44386</v>
      </c>
      <c r="F1354" s="8">
        <v>7083.33</v>
      </c>
      <c r="G1354" s="7">
        <v>44255</v>
      </c>
      <c r="H1354" s="7">
        <v>44285</v>
      </c>
      <c r="I1354" s="6">
        <f t="shared" si="44"/>
        <v>2</v>
      </c>
      <c r="J1354" s="8">
        <f t="shared" si="45"/>
        <v>3541.665</v>
      </c>
      <c r="M1354" s="9"/>
      <c r="N1354" s="9"/>
      <c r="O1354" s="9"/>
      <c r="P1354" s="9"/>
      <c r="Q1354" s="9"/>
    </row>
    <row r="1355" spans="1:17" ht="15.75" x14ac:dyDescent="0.25">
      <c r="A1355" s="6" t="s">
        <v>489</v>
      </c>
      <c r="B1355" s="6" t="s">
        <v>285</v>
      </c>
      <c r="C1355" s="6" t="s">
        <v>283</v>
      </c>
      <c r="D1355" s="7">
        <v>44313</v>
      </c>
      <c r="E1355" s="7">
        <v>44315</v>
      </c>
      <c r="F1355" s="8">
        <v>7083.33</v>
      </c>
      <c r="G1355" s="7">
        <v>44286</v>
      </c>
      <c r="H1355" s="7">
        <v>44315</v>
      </c>
      <c r="I1355" s="6">
        <f t="shared" si="44"/>
        <v>2</v>
      </c>
      <c r="J1355" s="8">
        <f t="shared" si="45"/>
        <v>3541.665</v>
      </c>
      <c r="M1355" s="9"/>
      <c r="N1355" s="9"/>
      <c r="O1355" s="9"/>
      <c r="P1355" s="9"/>
      <c r="Q1355" s="9"/>
    </row>
    <row r="1356" spans="1:17" ht="15.75" x14ac:dyDescent="0.25">
      <c r="A1356" s="6" t="s">
        <v>489</v>
      </c>
      <c r="B1356" s="6" t="s">
        <v>285</v>
      </c>
      <c r="C1356" s="6" t="s">
        <v>283</v>
      </c>
      <c r="D1356" s="7">
        <v>44343</v>
      </c>
      <c r="E1356" s="7">
        <v>44414</v>
      </c>
      <c r="F1356" s="8">
        <v>7083.33</v>
      </c>
      <c r="G1356" s="7">
        <v>44316</v>
      </c>
      <c r="H1356" s="7">
        <v>44346</v>
      </c>
      <c r="I1356" s="6">
        <f t="shared" si="44"/>
        <v>2</v>
      </c>
      <c r="J1356" s="8">
        <f t="shared" si="45"/>
        <v>3541.665</v>
      </c>
      <c r="M1356" s="9"/>
      <c r="N1356" s="9"/>
      <c r="O1356" s="9"/>
      <c r="P1356" s="9"/>
      <c r="Q1356" s="9"/>
    </row>
    <row r="1357" spans="1:17" ht="15.75" x14ac:dyDescent="0.25">
      <c r="A1357" s="6" t="s">
        <v>489</v>
      </c>
      <c r="B1357" s="6" t="s">
        <v>285</v>
      </c>
      <c r="C1357" s="6" t="s">
        <v>283</v>
      </c>
      <c r="D1357" s="7">
        <v>44374</v>
      </c>
      <c r="E1357" s="7">
        <v>44478</v>
      </c>
      <c r="F1357" s="8">
        <v>7083.33</v>
      </c>
      <c r="G1357" s="7">
        <v>44347</v>
      </c>
      <c r="H1357" s="7">
        <v>44376</v>
      </c>
      <c r="I1357" s="6">
        <f t="shared" si="44"/>
        <v>2</v>
      </c>
      <c r="J1357" s="8">
        <f t="shared" si="45"/>
        <v>3541.665</v>
      </c>
      <c r="M1357" s="9"/>
      <c r="N1357" s="9"/>
      <c r="O1357" s="9"/>
      <c r="P1357" s="9"/>
      <c r="Q1357" s="9"/>
    </row>
    <row r="1358" spans="1:17" ht="15.75" x14ac:dyDescent="0.25">
      <c r="A1358" s="6" t="s">
        <v>490</v>
      </c>
      <c r="B1358" s="6" t="s">
        <v>282</v>
      </c>
      <c r="C1358" s="6" t="s">
        <v>283</v>
      </c>
      <c r="D1358" s="7">
        <v>43716</v>
      </c>
      <c r="E1358" s="7">
        <v>43830</v>
      </c>
      <c r="F1358" s="8">
        <v>45000</v>
      </c>
      <c r="G1358" s="7">
        <v>43709</v>
      </c>
      <c r="H1358" s="7">
        <v>44073</v>
      </c>
      <c r="I1358" s="6">
        <f t="shared" si="44"/>
        <v>12</v>
      </c>
      <c r="J1358" s="8">
        <f t="shared" si="45"/>
        <v>3750</v>
      </c>
      <c r="M1358" s="9"/>
      <c r="N1358" s="9"/>
      <c r="O1358" s="9"/>
      <c r="P1358" s="9"/>
      <c r="Q1358" s="9"/>
    </row>
    <row r="1359" spans="1:17" ht="15.75" x14ac:dyDescent="0.25">
      <c r="A1359" s="6" t="s">
        <v>490</v>
      </c>
      <c r="B1359" s="6" t="s">
        <v>282</v>
      </c>
      <c r="C1359" s="6" t="s">
        <v>283</v>
      </c>
      <c r="D1359" s="7">
        <v>44087</v>
      </c>
      <c r="E1359" s="7">
        <v>44195</v>
      </c>
      <c r="F1359" s="8">
        <v>40000</v>
      </c>
      <c r="G1359" s="7">
        <v>44074</v>
      </c>
      <c r="H1359" s="7">
        <v>44438</v>
      </c>
      <c r="I1359" s="6">
        <f t="shared" si="44"/>
        <v>13</v>
      </c>
      <c r="J1359" s="8">
        <f t="shared" si="45"/>
        <v>3076.9230769230771</v>
      </c>
      <c r="M1359" s="9"/>
      <c r="N1359" s="9"/>
      <c r="O1359" s="9"/>
      <c r="P1359" s="9"/>
      <c r="Q1359" s="9"/>
    </row>
    <row r="1360" spans="1:17" ht="15.75" x14ac:dyDescent="0.25">
      <c r="A1360" s="6" t="s">
        <v>491</v>
      </c>
      <c r="B1360" s="6" t="s">
        <v>288</v>
      </c>
      <c r="C1360" s="6" t="s">
        <v>283</v>
      </c>
      <c r="D1360" s="7">
        <v>43966</v>
      </c>
      <c r="E1360" s="7">
        <v>44195</v>
      </c>
      <c r="F1360" s="8">
        <v>6250</v>
      </c>
      <c r="G1360" s="7">
        <v>43921</v>
      </c>
      <c r="H1360" s="7">
        <v>43950</v>
      </c>
      <c r="I1360" s="6">
        <f t="shared" si="44"/>
        <v>2</v>
      </c>
      <c r="J1360" s="8">
        <f t="shared" si="45"/>
        <v>3125</v>
      </c>
      <c r="M1360" s="9"/>
      <c r="N1360" s="9"/>
      <c r="O1360" s="9"/>
      <c r="P1360" s="9"/>
      <c r="Q1360" s="9"/>
    </row>
    <row r="1361" spans="1:17" ht="15.75" x14ac:dyDescent="0.25">
      <c r="A1361" s="6" t="s">
        <v>491</v>
      </c>
      <c r="B1361" s="6" t="s">
        <v>288</v>
      </c>
      <c r="C1361" s="6" t="s">
        <v>283</v>
      </c>
      <c r="D1361" s="7">
        <v>44011</v>
      </c>
      <c r="E1361" s="7">
        <v>44195</v>
      </c>
      <c r="F1361" s="8">
        <v>30000</v>
      </c>
      <c r="G1361" s="7">
        <v>43831</v>
      </c>
      <c r="H1361" s="7">
        <v>44195</v>
      </c>
      <c r="I1361" s="6">
        <f t="shared" si="44"/>
        <v>12</v>
      </c>
      <c r="J1361" s="8">
        <f t="shared" si="45"/>
        <v>2500</v>
      </c>
      <c r="M1361" s="9"/>
      <c r="N1361" s="9"/>
      <c r="O1361" s="9"/>
      <c r="P1361" s="9"/>
      <c r="Q1361" s="9"/>
    </row>
    <row r="1362" spans="1:17" ht="15.75" x14ac:dyDescent="0.25">
      <c r="A1362" s="6" t="s">
        <v>491</v>
      </c>
      <c r="B1362" s="6" t="s">
        <v>288</v>
      </c>
      <c r="C1362" s="6" t="s">
        <v>283</v>
      </c>
      <c r="D1362" s="7">
        <v>44288</v>
      </c>
      <c r="E1362" s="7">
        <v>44388</v>
      </c>
      <c r="F1362" s="8">
        <v>30000</v>
      </c>
      <c r="G1362" s="7">
        <v>44196</v>
      </c>
      <c r="H1362" s="7">
        <v>44560</v>
      </c>
      <c r="I1362" s="6">
        <f t="shared" si="44"/>
        <v>13</v>
      </c>
      <c r="J1362" s="8">
        <f t="shared" si="45"/>
        <v>2307.6923076923076</v>
      </c>
      <c r="M1362" s="9"/>
      <c r="N1362" s="9"/>
      <c r="O1362" s="9"/>
      <c r="P1362" s="9"/>
      <c r="Q1362" s="9"/>
    </row>
    <row r="1363" spans="1:17" ht="15.75" x14ac:dyDescent="0.25">
      <c r="A1363" s="6" t="s">
        <v>491</v>
      </c>
      <c r="B1363" s="6" t="s">
        <v>288</v>
      </c>
      <c r="C1363" s="6" t="s">
        <v>283</v>
      </c>
      <c r="D1363" s="7">
        <v>44288</v>
      </c>
      <c r="E1363" s="7">
        <v>44333</v>
      </c>
      <c r="F1363" s="8">
        <v>37500</v>
      </c>
      <c r="G1363" s="7">
        <v>44196</v>
      </c>
      <c r="H1363" s="7">
        <v>44560</v>
      </c>
      <c r="I1363" s="6">
        <f t="shared" si="44"/>
        <v>13</v>
      </c>
      <c r="J1363" s="8">
        <f t="shared" si="45"/>
        <v>2884.6153846153848</v>
      </c>
      <c r="M1363" s="9"/>
      <c r="N1363" s="9"/>
      <c r="O1363" s="9"/>
      <c r="P1363" s="9"/>
      <c r="Q1363" s="9"/>
    </row>
    <row r="1364" spans="1:17" ht="15.75" x14ac:dyDescent="0.25">
      <c r="A1364" s="6" t="s">
        <v>491</v>
      </c>
      <c r="B1364" s="6" t="s">
        <v>288</v>
      </c>
      <c r="C1364" s="6" t="s">
        <v>283</v>
      </c>
      <c r="D1364" s="7">
        <v>44542</v>
      </c>
      <c r="E1364" s="7">
        <v>44623</v>
      </c>
      <c r="F1364" s="8">
        <v>37500</v>
      </c>
      <c r="G1364" s="7">
        <v>44561</v>
      </c>
      <c r="H1364" s="7">
        <v>44925</v>
      </c>
      <c r="I1364" s="6">
        <f t="shared" si="44"/>
        <v>13</v>
      </c>
      <c r="J1364" s="8">
        <f t="shared" si="45"/>
        <v>2884.6153846153848</v>
      </c>
      <c r="M1364" s="9"/>
      <c r="N1364" s="9"/>
      <c r="O1364" s="9"/>
      <c r="P1364" s="9"/>
      <c r="Q1364" s="9"/>
    </row>
    <row r="1365" spans="1:17" ht="15.75" x14ac:dyDescent="0.25">
      <c r="A1365" s="6" t="s">
        <v>491</v>
      </c>
      <c r="B1365" s="6" t="s">
        <v>288</v>
      </c>
      <c r="C1365" s="6" t="s">
        <v>283</v>
      </c>
      <c r="D1365" s="7">
        <v>44926</v>
      </c>
      <c r="E1365" s="7">
        <v>45137</v>
      </c>
      <c r="F1365" s="8">
        <v>87500</v>
      </c>
      <c r="G1365" s="7">
        <v>44926</v>
      </c>
      <c r="H1365" s="7">
        <v>45138</v>
      </c>
      <c r="I1365" s="6">
        <f t="shared" si="44"/>
        <v>8</v>
      </c>
      <c r="J1365" s="8">
        <f t="shared" si="45"/>
        <v>10937.5</v>
      </c>
      <c r="M1365" s="9"/>
      <c r="N1365" s="9"/>
      <c r="O1365" s="9"/>
      <c r="P1365" s="9"/>
      <c r="Q1365" s="9"/>
    </row>
    <row r="1366" spans="1:17" ht="15.75" x14ac:dyDescent="0.25">
      <c r="A1366" s="6" t="s">
        <v>491</v>
      </c>
      <c r="B1366" s="6" t="s">
        <v>288</v>
      </c>
      <c r="C1366" s="6" t="s">
        <v>283</v>
      </c>
      <c r="D1366" s="7">
        <v>44926</v>
      </c>
      <c r="E1366" s="7">
        <v>44987</v>
      </c>
      <c r="F1366" s="8">
        <v>37500</v>
      </c>
      <c r="G1366" s="7">
        <v>45139</v>
      </c>
      <c r="H1366" s="7">
        <v>45291</v>
      </c>
      <c r="I1366" s="6">
        <f t="shared" si="44"/>
        <v>5</v>
      </c>
      <c r="J1366" s="8">
        <f t="shared" si="45"/>
        <v>7500</v>
      </c>
      <c r="M1366" s="9"/>
      <c r="N1366" s="9"/>
      <c r="O1366" s="9"/>
      <c r="P1366" s="9"/>
      <c r="Q1366" s="9"/>
    </row>
    <row r="1367" spans="1:17" ht="15.75" x14ac:dyDescent="0.25">
      <c r="A1367" s="6" t="s">
        <v>491</v>
      </c>
      <c r="B1367" s="6" t="s">
        <v>296</v>
      </c>
      <c r="C1367" s="6" t="s">
        <v>283</v>
      </c>
      <c r="D1367" s="7">
        <v>44542</v>
      </c>
      <c r="E1367" s="7">
        <v>44627</v>
      </c>
      <c r="F1367" s="8">
        <v>30000</v>
      </c>
      <c r="G1367" s="7">
        <v>44561</v>
      </c>
      <c r="H1367" s="7">
        <v>44925</v>
      </c>
      <c r="I1367" s="6">
        <f t="shared" si="44"/>
        <v>13</v>
      </c>
      <c r="J1367" s="8">
        <f t="shared" si="45"/>
        <v>2307.6923076923076</v>
      </c>
      <c r="M1367" s="9"/>
      <c r="N1367" s="9"/>
      <c r="O1367" s="9"/>
      <c r="P1367" s="9"/>
      <c r="Q1367" s="9"/>
    </row>
    <row r="1368" spans="1:17" ht="15.75" x14ac:dyDescent="0.25">
      <c r="A1368" s="6" t="s">
        <v>491</v>
      </c>
      <c r="B1368" s="6" t="s">
        <v>296</v>
      </c>
      <c r="C1368" s="6" t="s">
        <v>283</v>
      </c>
      <c r="D1368" s="7">
        <v>44926</v>
      </c>
      <c r="E1368" s="7">
        <v>44987</v>
      </c>
      <c r="F1368" s="8">
        <v>30000</v>
      </c>
      <c r="G1368" s="7">
        <v>44926</v>
      </c>
      <c r="H1368" s="7">
        <v>45291</v>
      </c>
      <c r="I1368" s="6">
        <f t="shared" si="44"/>
        <v>13</v>
      </c>
      <c r="J1368" s="8">
        <f t="shared" si="45"/>
        <v>2307.6923076923076</v>
      </c>
      <c r="M1368" s="9"/>
      <c r="N1368" s="9"/>
      <c r="O1368" s="9"/>
      <c r="P1368" s="9"/>
      <c r="Q1368" s="9"/>
    </row>
    <row r="1369" spans="1:17" ht="15.75" x14ac:dyDescent="0.25">
      <c r="A1369" s="6" t="s">
        <v>492</v>
      </c>
      <c r="B1369" s="6" t="s">
        <v>285</v>
      </c>
      <c r="C1369" s="6" t="s">
        <v>283</v>
      </c>
      <c r="D1369" s="7">
        <v>44024</v>
      </c>
      <c r="E1369" s="7">
        <v>44195</v>
      </c>
      <c r="F1369" s="8">
        <v>60000</v>
      </c>
      <c r="G1369" s="7">
        <v>43982</v>
      </c>
      <c r="H1369" s="7">
        <v>44346</v>
      </c>
      <c r="I1369" s="6">
        <f t="shared" si="44"/>
        <v>13</v>
      </c>
      <c r="J1369" s="8">
        <f t="shared" si="45"/>
        <v>4615.3846153846152</v>
      </c>
      <c r="M1369" s="9"/>
      <c r="N1369" s="9"/>
      <c r="O1369" s="9"/>
      <c r="P1369" s="9"/>
      <c r="Q1369" s="9"/>
    </row>
    <row r="1370" spans="1:17" ht="15.75" x14ac:dyDescent="0.25">
      <c r="A1370" s="6" t="s">
        <v>492</v>
      </c>
      <c r="B1370" s="6" t="s">
        <v>285</v>
      </c>
      <c r="C1370" s="6" t="s">
        <v>283</v>
      </c>
      <c r="D1370" s="7">
        <v>44364</v>
      </c>
      <c r="E1370" s="7">
        <v>44422</v>
      </c>
      <c r="F1370" s="8">
        <v>60000</v>
      </c>
      <c r="G1370" s="7">
        <v>44347</v>
      </c>
      <c r="H1370" s="7">
        <v>44711</v>
      </c>
      <c r="I1370" s="6">
        <f t="shared" si="44"/>
        <v>13</v>
      </c>
      <c r="J1370" s="8">
        <f t="shared" si="45"/>
        <v>4615.3846153846152</v>
      </c>
      <c r="M1370" s="9"/>
      <c r="N1370" s="9"/>
      <c r="O1370" s="9"/>
      <c r="P1370" s="9"/>
      <c r="Q1370" s="9"/>
    </row>
    <row r="1371" spans="1:17" ht="15.75" x14ac:dyDescent="0.25">
      <c r="A1371" s="6" t="s">
        <v>492</v>
      </c>
      <c r="B1371" s="6" t="s">
        <v>285</v>
      </c>
      <c r="C1371" s="6" t="s">
        <v>283</v>
      </c>
      <c r="D1371" s="7">
        <v>44710</v>
      </c>
      <c r="E1371" s="7">
        <v>44772</v>
      </c>
      <c r="F1371" s="8">
        <v>60000</v>
      </c>
      <c r="G1371" s="7">
        <v>44712</v>
      </c>
      <c r="H1371" s="7">
        <v>45077</v>
      </c>
      <c r="I1371" s="6">
        <f t="shared" si="44"/>
        <v>13</v>
      </c>
      <c r="J1371" s="8">
        <f t="shared" si="45"/>
        <v>4615.3846153846152</v>
      </c>
      <c r="M1371" s="9"/>
      <c r="N1371" s="9"/>
      <c r="O1371" s="9"/>
      <c r="P1371" s="9"/>
      <c r="Q1371" s="9"/>
    </row>
    <row r="1372" spans="1:17" ht="15.75" x14ac:dyDescent="0.25">
      <c r="A1372" s="6" t="s">
        <v>492</v>
      </c>
      <c r="B1372" s="6" t="s">
        <v>285</v>
      </c>
      <c r="C1372" s="6" t="s">
        <v>283</v>
      </c>
      <c r="D1372" s="7">
        <v>45078</v>
      </c>
      <c r="E1372" s="7">
        <v>45092</v>
      </c>
      <c r="F1372" s="8">
        <v>60000</v>
      </c>
      <c r="G1372" s="7">
        <v>45078</v>
      </c>
      <c r="H1372" s="7">
        <v>45442</v>
      </c>
      <c r="I1372" s="6">
        <f t="shared" si="44"/>
        <v>12</v>
      </c>
      <c r="J1372" s="8">
        <f t="shared" si="45"/>
        <v>5000</v>
      </c>
      <c r="M1372" s="9"/>
      <c r="N1372" s="9"/>
      <c r="O1372" s="9"/>
      <c r="P1372" s="9"/>
      <c r="Q1372" s="9"/>
    </row>
    <row r="1373" spans="1:17" ht="15.75" x14ac:dyDescent="0.25">
      <c r="A1373" s="6" t="s">
        <v>493</v>
      </c>
      <c r="B1373" s="6" t="s">
        <v>285</v>
      </c>
      <c r="C1373" s="6" t="s">
        <v>283</v>
      </c>
      <c r="D1373" s="7">
        <v>44802</v>
      </c>
      <c r="E1373" s="7">
        <v>44968</v>
      </c>
      <c r="F1373" s="8">
        <v>25000</v>
      </c>
      <c r="G1373" s="7">
        <v>44773</v>
      </c>
      <c r="H1373" s="7">
        <v>45138</v>
      </c>
      <c r="I1373" s="6">
        <f t="shared" si="44"/>
        <v>13</v>
      </c>
      <c r="J1373" s="8">
        <f t="shared" si="45"/>
        <v>1923.0769230769231</v>
      </c>
      <c r="M1373" s="9"/>
      <c r="N1373" s="9"/>
      <c r="O1373" s="9"/>
      <c r="P1373" s="9"/>
      <c r="Q1373" s="9"/>
    </row>
    <row r="1374" spans="1:17" ht="15.75" x14ac:dyDescent="0.25">
      <c r="A1374" s="6" t="s">
        <v>494</v>
      </c>
      <c r="B1374" s="6" t="s">
        <v>288</v>
      </c>
      <c r="C1374" s="6" t="s">
        <v>283</v>
      </c>
      <c r="D1374" s="7">
        <v>44078</v>
      </c>
      <c r="E1374" s="7">
        <v>44195</v>
      </c>
      <c r="F1374" s="8">
        <v>4875</v>
      </c>
      <c r="G1374" s="7">
        <v>43982</v>
      </c>
      <c r="H1374" s="7">
        <v>44073</v>
      </c>
      <c r="I1374" s="6">
        <f t="shared" si="44"/>
        <v>4</v>
      </c>
      <c r="J1374" s="8">
        <f t="shared" si="45"/>
        <v>1218.75</v>
      </c>
      <c r="M1374" s="9"/>
      <c r="N1374" s="9"/>
      <c r="O1374" s="9"/>
      <c r="P1374" s="9"/>
      <c r="Q1374" s="9"/>
    </row>
    <row r="1375" spans="1:17" ht="15.75" x14ac:dyDescent="0.25">
      <c r="A1375" s="6" t="s">
        <v>494</v>
      </c>
      <c r="B1375" s="6" t="s">
        <v>288</v>
      </c>
      <c r="C1375" s="6" t="s">
        <v>283</v>
      </c>
      <c r="D1375" s="7">
        <v>44104</v>
      </c>
      <c r="E1375" s="7">
        <v>44195</v>
      </c>
      <c r="F1375" s="8">
        <v>4875</v>
      </c>
      <c r="G1375" s="7">
        <v>44074</v>
      </c>
      <c r="H1375" s="7">
        <v>44164</v>
      </c>
      <c r="I1375" s="6">
        <f t="shared" si="44"/>
        <v>4</v>
      </c>
      <c r="J1375" s="8">
        <f t="shared" si="45"/>
        <v>1218.75</v>
      </c>
      <c r="M1375" s="9"/>
      <c r="N1375" s="9"/>
      <c r="O1375" s="9"/>
      <c r="P1375" s="9"/>
      <c r="Q1375" s="9"/>
    </row>
    <row r="1376" spans="1:17" ht="15.75" x14ac:dyDescent="0.25">
      <c r="A1376" s="6" t="s">
        <v>494</v>
      </c>
      <c r="B1376" s="6" t="s">
        <v>288</v>
      </c>
      <c r="C1376" s="6" t="s">
        <v>283</v>
      </c>
      <c r="D1376" s="7">
        <v>44200</v>
      </c>
      <c r="E1376" s="7">
        <v>44303</v>
      </c>
      <c r="F1376" s="8">
        <v>5000</v>
      </c>
      <c r="G1376" s="7">
        <v>44165</v>
      </c>
      <c r="H1376" s="7">
        <v>44195</v>
      </c>
      <c r="I1376" s="6">
        <f t="shared" si="44"/>
        <v>2</v>
      </c>
      <c r="J1376" s="8">
        <f t="shared" si="45"/>
        <v>2500</v>
      </c>
      <c r="M1376" s="9"/>
      <c r="N1376" s="9"/>
      <c r="O1376" s="9"/>
      <c r="P1376" s="9"/>
      <c r="Q1376" s="9"/>
    </row>
    <row r="1377" spans="1:17" ht="15.75" x14ac:dyDescent="0.25">
      <c r="A1377" s="6" t="s">
        <v>494</v>
      </c>
      <c r="B1377" s="6" t="s">
        <v>288</v>
      </c>
      <c r="C1377" s="6" t="s">
        <v>283</v>
      </c>
      <c r="D1377" s="7">
        <v>44196</v>
      </c>
      <c r="E1377" s="7">
        <v>44220</v>
      </c>
      <c r="F1377" s="8">
        <v>4875</v>
      </c>
      <c r="G1377" s="7">
        <v>44165</v>
      </c>
      <c r="H1377" s="7">
        <v>44254</v>
      </c>
      <c r="I1377" s="6">
        <f t="shared" si="44"/>
        <v>4</v>
      </c>
      <c r="J1377" s="8">
        <f t="shared" si="45"/>
        <v>1218.75</v>
      </c>
      <c r="M1377" s="9"/>
      <c r="N1377" s="9"/>
      <c r="O1377" s="9"/>
      <c r="P1377" s="9"/>
      <c r="Q1377" s="9"/>
    </row>
    <row r="1378" spans="1:17" ht="15.75" x14ac:dyDescent="0.25">
      <c r="A1378" s="6" t="s">
        <v>494</v>
      </c>
      <c r="B1378" s="6" t="s">
        <v>288</v>
      </c>
      <c r="C1378" s="6" t="s">
        <v>283</v>
      </c>
      <c r="D1378" s="7">
        <v>44286</v>
      </c>
      <c r="E1378" s="7">
        <v>44351</v>
      </c>
      <c r="F1378" s="8">
        <v>4875</v>
      </c>
      <c r="G1378" s="7">
        <v>44255</v>
      </c>
      <c r="H1378" s="7">
        <v>44346</v>
      </c>
      <c r="I1378" s="6">
        <f t="shared" si="44"/>
        <v>4</v>
      </c>
      <c r="J1378" s="8">
        <f t="shared" si="45"/>
        <v>1218.75</v>
      </c>
      <c r="M1378" s="9"/>
      <c r="N1378" s="9"/>
      <c r="O1378" s="9"/>
      <c r="P1378" s="9"/>
      <c r="Q1378" s="9"/>
    </row>
    <row r="1379" spans="1:17" ht="15.75" x14ac:dyDescent="0.25">
      <c r="A1379" s="6" t="s">
        <v>494</v>
      </c>
      <c r="B1379" s="6" t="s">
        <v>288</v>
      </c>
      <c r="C1379" s="6" t="s">
        <v>283</v>
      </c>
      <c r="D1379" s="7">
        <v>44400</v>
      </c>
      <c r="E1379" s="7">
        <v>44591</v>
      </c>
      <c r="F1379" s="8">
        <v>4924.2</v>
      </c>
      <c r="G1379" s="7">
        <v>44347</v>
      </c>
      <c r="H1379" s="7">
        <v>44438</v>
      </c>
      <c r="I1379" s="6">
        <f t="shared" si="44"/>
        <v>4</v>
      </c>
      <c r="J1379" s="8">
        <f t="shared" si="45"/>
        <v>1231.05</v>
      </c>
      <c r="M1379" s="9"/>
      <c r="N1379" s="9"/>
      <c r="O1379" s="9"/>
      <c r="P1379" s="9"/>
      <c r="Q1379" s="9"/>
    </row>
    <row r="1380" spans="1:17" ht="15.75" x14ac:dyDescent="0.25">
      <c r="A1380" s="6" t="s">
        <v>494</v>
      </c>
      <c r="B1380" s="6" t="s">
        <v>288</v>
      </c>
      <c r="C1380" s="6" t="s">
        <v>283</v>
      </c>
      <c r="D1380" s="7">
        <v>44469</v>
      </c>
      <c r="E1380" s="7">
        <v>44591</v>
      </c>
      <c r="F1380" s="8">
        <v>4885.83</v>
      </c>
      <c r="G1380" s="7">
        <v>44439</v>
      </c>
      <c r="H1380" s="7">
        <v>44529</v>
      </c>
      <c r="I1380" s="6">
        <f t="shared" si="44"/>
        <v>4</v>
      </c>
      <c r="J1380" s="8">
        <f t="shared" si="45"/>
        <v>1221.4575</v>
      </c>
      <c r="M1380" s="9"/>
      <c r="N1380" s="9"/>
      <c r="O1380" s="9"/>
      <c r="P1380" s="9"/>
      <c r="Q1380" s="9"/>
    </row>
    <row r="1381" spans="1:17" ht="15.75" x14ac:dyDescent="0.25">
      <c r="A1381" s="6" t="s">
        <v>494</v>
      </c>
      <c r="B1381" s="6" t="s">
        <v>288</v>
      </c>
      <c r="C1381" s="6" t="s">
        <v>283</v>
      </c>
      <c r="D1381" s="7">
        <v>44561</v>
      </c>
      <c r="E1381" s="7">
        <v>44591</v>
      </c>
      <c r="F1381" s="8">
        <v>4773.3599999999997</v>
      </c>
      <c r="G1381" s="7">
        <v>44530</v>
      </c>
      <c r="H1381" s="7">
        <v>44619</v>
      </c>
      <c r="I1381" s="6">
        <f t="shared" si="44"/>
        <v>4</v>
      </c>
      <c r="J1381" s="8">
        <f t="shared" si="45"/>
        <v>1193.3399999999999</v>
      </c>
      <c r="M1381" s="9"/>
      <c r="N1381" s="9"/>
      <c r="O1381" s="9"/>
      <c r="P1381" s="9"/>
      <c r="Q1381" s="9"/>
    </row>
    <row r="1382" spans="1:17" ht="15.75" x14ac:dyDescent="0.25">
      <c r="A1382" s="6" t="s">
        <v>495</v>
      </c>
      <c r="B1382" s="6" t="s">
        <v>296</v>
      </c>
      <c r="C1382" s="6" t="s">
        <v>283</v>
      </c>
      <c r="D1382" s="7">
        <v>45187</v>
      </c>
      <c r="E1382" s="7">
        <v>45234</v>
      </c>
      <c r="F1382" s="8">
        <v>7500</v>
      </c>
      <c r="G1382" s="7">
        <v>45231</v>
      </c>
      <c r="H1382" s="7">
        <v>45322</v>
      </c>
      <c r="I1382" s="6">
        <f t="shared" si="44"/>
        <v>3</v>
      </c>
      <c r="J1382" s="8">
        <f t="shared" si="45"/>
        <v>2500</v>
      </c>
      <c r="M1382" s="9"/>
      <c r="N1382" s="9"/>
      <c r="O1382" s="9"/>
      <c r="P1382" s="9"/>
      <c r="Q1382" s="9"/>
    </row>
    <row r="1383" spans="1:17" ht="15.75" x14ac:dyDescent="0.25">
      <c r="A1383" s="6" t="s">
        <v>495</v>
      </c>
      <c r="B1383" s="6" t="s">
        <v>296</v>
      </c>
      <c r="C1383" s="6" t="s">
        <v>283</v>
      </c>
      <c r="D1383" s="7">
        <v>45330</v>
      </c>
      <c r="E1383" s="7">
        <v>45340</v>
      </c>
      <c r="F1383" s="8">
        <v>30000</v>
      </c>
      <c r="G1383" s="7">
        <v>45323</v>
      </c>
      <c r="H1383" s="7">
        <v>45687</v>
      </c>
      <c r="I1383" s="6">
        <f t="shared" si="44"/>
        <v>12</v>
      </c>
      <c r="J1383" s="8">
        <f t="shared" si="45"/>
        <v>2500</v>
      </c>
      <c r="M1383" s="9"/>
      <c r="N1383" s="9"/>
      <c r="O1383" s="9"/>
      <c r="P1383" s="9"/>
      <c r="Q1383" s="9"/>
    </row>
    <row r="1384" spans="1:17" ht="15.75" x14ac:dyDescent="0.25">
      <c r="A1384" s="6" t="s">
        <v>496</v>
      </c>
      <c r="B1384" s="6" t="s">
        <v>288</v>
      </c>
      <c r="C1384" s="6" t="s">
        <v>283</v>
      </c>
      <c r="D1384" s="7">
        <v>44865</v>
      </c>
      <c r="E1384" s="7">
        <v>44918</v>
      </c>
      <c r="F1384" s="8">
        <v>1554.3</v>
      </c>
      <c r="G1384" s="7">
        <v>44865</v>
      </c>
      <c r="H1384" s="7">
        <v>44956</v>
      </c>
      <c r="I1384" s="6">
        <f t="shared" si="44"/>
        <v>4</v>
      </c>
      <c r="J1384" s="8">
        <f t="shared" si="45"/>
        <v>388.57499999999999</v>
      </c>
      <c r="M1384" s="9"/>
      <c r="N1384" s="9"/>
      <c r="O1384" s="9"/>
      <c r="P1384" s="9"/>
      <c r="Q1384" s="9"/>
    </row>
    <row r="1385" spans="1:17" ht="15.75" x14ac:dyDescent="0.25">
      <c r="A1385" s="6" t="s">
        <v>496</v>
      </c>
      <c r="B1385" s="6" t="s">
        <v>288</v>
      </c>
      <c r="C1385" s="6" t="s">
        <v>283</v>
      </c>
      <c r="D1385" s="7">
        <v>44957</v>
      </c>
      <c r="E1385" s="7">
        <v>44990</v>
      </c>
      <c r="F1385" s="8">
        <v>1506.15</v>
      </c>
      <c r="G1385" s="7">
        <v>44957</v>
      </c>
      <c r="H1385" s="7">
        <v>45046</v>
      </c>
      <c r="I1385" s="6">
        <f t="shared" si="44"/>
        <v>4</v>
      </c>
      <c r="J1385" s="8">
        <f t="shared" si="45"/>
        <v>376.53750000000002</v>
      </c>
      <c r="M1385" s="9"/>
      <c r="N1385" s="9"/>
      <c r="O1385" s="9"/>
      <c r="P1385" s="9"/>
      <c r="Q1385" s="9"/>
    </row>
    <row r="1386" spans="1:17" ht="15.75" x14ac:dyDescent="0.25">
      <c r="A1386" s="6" t="s">
        <v>496</v>
      </c>
      <c r="B1386" s="6" t="s">
        <v>288</v>
      </c>
      <c r="C1386" s="6" t="s">
        <v>283</v>
      </c>
      <c r="D1386" s="7">
        <v>44801</v>
      </c>
      <c r="E1386" s="7">
        <v>44821</v>
      </c>
      <c r="F1386" s="8">
        <v>6054.26</v>
      </c>
      <c r="G1386" s="7">
        <v>45047</v>
      </c>
      <c r="H1386" s="7">
        <v>45138</v>
      </c>
      <c r="I1386" s="6">
        <f t="shared" si="44"/>
        <v>3</v>
      </c>
      <c r="J1386" s="8">
        <f t="shared" si="45"/>
        <v>2018.0866666666668</v>
      </c>
      <c r="M1386" s="9"/>
      <c r="N1386" s="9"/>
      <c r="O1386" s="9"/>
      <c r="P1386" s="9"/>
      <c r="Q1386" s="9"/>
    </row>
    <row r="1387" spans="1:17" ht="15.75" x14ac:dyDescent="0.25">
      <c r="A1387" s="6" t="s">
        <v>496</v>
      </c>
      <c r="B1387" s="6" t="s">
        <v>288</v>
      </c>
      <c r="C1387" s="6" t="s">
        <v>283</v>
      </c>
      <c r="D1387" s="7">
        <v>45047</v>
      </c>
      <c r="E1387" s="7">
        <v>45089</v>
      </c>
      <c r="F1387" s="8">
        <v>1451.25</v>
      </c>
      <c r="G1387" s="7">
        <v>45200</v>
      </c>
      <c r="H1387" s="7">
        <v>45322</v>
      </c>
      <c r="I1387" s="6">
        <f t="shared" si="44"/>
        <v>4</v>
      </c>
      <c r="J1387" s="8">
        <f t="shared" si="45"/>
        <v>362.8125</v>
      </c>
      <c r="M1387" s="9"/>
      <c r="N1387" s="9"/>
      <c r="O1387" s="9"/>
      <c r="P1387" s="9"/>
      <c r="Q1387" s="9"/>
    </row>
    <row r="1388" spans="1:17" ht="15.75" x14ac:dyDescent="0.25">
      <c r="A1388" s="6" t="s">
        <v>496</v>
      </c>
      <c r="B1388" s="6" t="s">
        <v>288</v>
      </c>
      <c r="C1388" s="6" t="s">
        <v>283</v>
      </c>
      <c r="D1388" s="7">
        <v>45231</v>
      </c>
      <c r="E1388" s="7">
        <v>1095</v>
      </c>
      <c r="F1388" s="8">
        <v>6312.78</v>
      </c>
      <c r="G1388" s="7">
        <v>45323</v>
      </c>
      <c r="H1388" s="7">
        <v>45503</v>
      </c>
      <c r="I1388" s="6">
        <f t="shared" si="44"/>
        <v>6</v>
      </c>
      <c r="J1388" s="8">
        <f t="shared" si="45"/>
        <v>1052.1299999999999</v>
      </c>
      <c r="M1388" s="9"/>
      <c r="N1388" s="9"/>
      <c r="O1388" s="9"/>
      <c r="P1388" s="9"/>
      <c r="Q1388" s="9"/>
    </row>
    <row r="1389" spans="1:17" ht="15.75" x14ac:dyDescent="0.25">
      <c r="A1389" s="6" t="s">
        <v>496</v>
      </c>
      <c r="B1389" s="6" t="s">
        <v>292</v>
      </c>
      <c r="C1389" s="6" t="s">
        <v>283</v>
      </c>
      <c r="D1389" s="7">
        <v>44821</v>
      </c>
      <c r="E1389" s="7">
        <v>44833</v>
      </c>
      <c r="F1389" s="8">
        <v>1513.57</v>
      </c>
      <c r="G1389" s="7">
        <v>44774</v>
      </c>
      <c r="H1389" s="7">
        <v>44864</v>
      </c>
      <c r="I1389" s="6">
        <f t="shared" si="44"/>
        <v>3</v>
      </c>
      <c r="J1389" s="8">
        <f t="shared" si="45"/>
        <v>504.52333333333331</v>
      </c>
      <c r="M1389" s="9"/>
      <c r="N1389" s="9"/>
      <c r="O1389" s="9"/>
      <c r="P1389" s="9"/>
      <c r="Q1389" s="9"/>
    </row>
    <row r="1390" spans="1:17" ht="15.75" x14ac:dyDescent="0.25">
      <c r="A1390" s="6" t="s">
        <v>497</v>
      </c>
      <c r="B1390" s="6" t="s">
        <v>296</v>
      </c>
      <c r="C1390" s="6" t="s">
        <v>283</v>
      </c>
      <c r="D1390" s="7">
        <v>45354</v>
      </c>
      <c r="E1390" s="7">
        <v>45359</v>
      </c>
      <c r="F1390" s="8">
        <v>3500</v>
      </c>
      <c r="G1390" s="7">
        <v>45351</v>
      </c>
      <c r="H1390" s="7">
        <v>45442</v>
      </c>
      <c r="I1390" s="6">
        <f t="shared" ref="I1390:I1453" si="46">IF((YEAR(H1390)-YEAR(G1390))=1, ((MONTH(H1390)-MONTH(G1390))+1)+12, (IF((YEAR(H1390)-YEAR(G1390))=2, ((MONTH(H1390)-MONTH(G1390))+1)+24, (IF((YEAR(H1390)-YEAR(G1390))=3, ((MONTH(H1390)-MONTH(G1390))+1)+36, (MONTH(H1390)-MONTH(G1390))+1)))))</f>
        <v>4</v>
      </c>
      <c r="J1390" s="8">
        <f t="shared" si="45"/>
        <v>875</v>
      </c>
      <c r="M1390" s="9"/>
      <c r="N1390" s="9"/>
      <c r="O1390" s="9"/>
      <c r="P1390" s="9"/>
      <c r="Q1390" s="9"/>
    </row>
    <row r="1391" spans="1:17" ht="15.75" x14ac:dyDescent="0.25">
      <c r="A1391" s="6" t="s">
        <v>498</v>
      </c>
      <c r="B1391" s="6" t="s">
        <v>288</v>
      </c>
      <c r="C1391" s="6" t="s">
        <v>283</v>
      </c>
      <c r="D1391" s="7">
        <v>43835</v>
      </c>
      <c r="E1391" s="7">
        <v>44195</v>
      </c>
      <c r="F1391" s="8">
        <v>37000</v>
      </c>
      <c r="G1391" s="7">
        <v>43800</v>
      </c>
      <c r="H1391" s="7">
        <v>44164</v>
      </c>
      <c r="I1391" s="6">
        <f t="shared" si="46"/>
        <v>12</v>
      </c>
      <c r="J1391" s="8">
        <f t="shared" si="45"/>
        <v>3083.3333333333335</v>
      </c>
      <c r="M1391" s="9"/>
      <c r="N1391" s="9"/>
      <c r="O1391" s="9"/>
      <c r="P1391" s="9"/>
      <c r="Q1391" s="9"/>
    </row>
    <row r="1392" spans="1:17" ht="15.75" x14ac:dyDescent="0.25">
      <c r="A1392" s="6" t="s">
        <v>498</v>
      </c>
      <c r="B1392" s="6" t="s">
        <v>288</v>
      </c>
      <c r="C1392" s="6" t="s">
        <v>283</v>
      </c>
      <c r="D1392" s="7">
        <v>44195</v>
      </c>
      <c r="E1392" s="7">
        <v>44560</v>
      </c>
      <c r="F1392" s="8">
        <v>9250</v>
      </c>
      <c r="G1392" s="7">
        <v>44165</v>
      </c>
      <c r="H1392" s="7">
        <v>44254</v>
      </c>
      <c r="I1392" s="6">
        <f t="shared" si="46"/>
        <v>4</v>
      </c>
      <c r="J1392" s="8">
        <f t="shared" si="45"/>
        <v>2312.5</v>
      </c>
      <c r="M1392" s="9"/>
      <c r="N1392" s="9"/>
      <c r="O1392" s="9"/>
      <c r="P1392" s="9"/>
      <c r="Q1392" s="9"/>
    </row>
    <row r="1393" spans="1:17" ht="15.75" x14ac:dyDescent="0.25">
      <c r="A1393" s="6" t="s">
        <v>498</v>
      </c>
      <c r="B1393" s="6" t="s">
        <v>288</v>
      </c>
      <c r="C1393" s="6" t="s">
        <v>283</v>
      </c>
      <c r="D1393" s="7">
        <v>44285</v>
      </c>
      <c r="E1393" s="7">
        <v>44336</v>
      </c>
      <c r="F1393" s="8">
        <v>9250</v>
      </c>
      <c r="G1393" s="7">
        <v>44255</v>
      </c>
      <c r="H1393" s="7">
        <v>44346</v>
      </c>
      <c r="I1393" s="6">
        <f t="shared" si="46"/>
        <v>4</v>
      </c>
      <c r="J1393" s="8">
        <f t="shared" si="45"/>
        <v>2312.5</v>
      </c>
      <c r="M1393" s="9"/>
      <c r="N1393" s="9"/>
      <c r="O1393" s="9"/>
      <c r="P1393" s="9"/>
      <c r="Q1393" s="9"/>
    </row>
    <row r="1394" spans="1:17" ht="15.75" x14ac:dyDescent="0.25">
      <c r="A1394" s="6" t="s">
        <v>498</v>
      </c>
      <c r="B1394" s="6" t="s">
        <v>288</v>
      </c>
      <c r="C1394" s="6" t="s">
        <v>283</v>
      </c>
      <c r="D1394" s="7">
        <v>44376</v>
      </c>
      <c r="E1394" s="7">
        <v>44431</v>
      </c>
      <c r="F1394" s="8">
        <v>9250</v>
      </c>
      <c r="G1394" s="7">
        <v>44347</v>
      </c>
      <c r="H1394" s="7">
        <v>44438</v>
      </c>
      <c r="I1394" s="6">
        <f t="shared" si="46"/>
        <v>4</v>
      </c>
      <c r="J1394" s="8">
        <f t="shared" si="45"/>
        <v>2312.5</v>
      </c>
      <c r="M1394" s="9"/>
      <c r="N1394" s="9"/>
      <c r="O1394" s="9"/>
      <c r="P1394" s="9"/>
      <c r="Q1394" s="9"/>
    </row>
    <row r="1395" spans="1:17" ht="15.75" x14ac:dyDescent="0.25">
      <c r="A1395" s="6" t="s">
        <v>498</v>
      </c>
      <c r="B1395" s="6" t="s">
        <v>288</v>
      </c>
      <c r="C1395" s="6" t="s">
        <v>283</v>
      </c>
      <c r="D1395" s="7">
        <v>44468</v>
      </c>
      <c r="E1395" s="7">
        <v>44532</v>
      </c>
      <c r="F1395" s="8">
        <v>9250</v>
      </c>
      <c r="G1395" s="7">
        <v>44439</v>
      </c>
      <c r="H1395" s="7">
        <v>44529</v>
      </c>
      <c r="I1395" s="6">
        <f t="shared" si="46"/>
        <v>4</v>
      </c>
      <c r="J1395" s="8">
        <f t="shared" si="45"/>
        <v>2312.5</v>
      </c>
      <c r="M1395" s="9"/>
      <c r="N1395" s="9"/>
      <c r="O1395" s="9"/>
      <c r="P1395" s="9"/>
      <c r="Q1395" s="9"/>
    </row>
    <row r="1396" spans="1:17" ht="15.75" x14ac:dyDescent="0.25">
      <c r="A1396" s="6" t="s">
        <v>499</v>
      </c>
      <c r="B1396" s="6" t="s">
        <v>288</v>
      </c>
      <c r="C1396" s="6" t="s">
        <v>283</v>
      </c>
      <c r="D1396" s="7">
        <v>45064</v>
      </c>
      <c r="E1396" s="7">
        <v>45088</v>
      </c>
      <c r="F1396" s="8">
        <v>7500</v>
      </c>
      <c r="G1396" s="7">
        <v>45047</v>
      </c>
      <c r="H1396" s="7">
        <v>45138</v>
      </c>
      <c r="I1396" s="6">
        <f t="shared" si="46"/>
        <v>3</v>
      </c>
      <c r="J1396" s="8">
        <f t="shared" si="45"/>
        <v>2500</v>
      </c>
      <c r="M1396" s="9"/>
      <c r="N1396" s="9"/>
      <c r="O1396" s="9"/>
      <c r="P1396" s="9"/>
      <c r="Q1396" s="9"/>
    </row>
    <row r="1397" spans="1:17" ht="15.75" x14ac:dyDescent="0.25">
      <c r="A1397" s="6" t="s">
        <v>499</v>
      </c>
      <c r="B1397" s="6" t="s">
        <v>288</v>
      </c>
      <c r="C1397" s="6" t="s">
        <v>283</v>
      </c>
      <c r="D1397" s="7">
        <v>45166</v>
      </c>
      <c r="E1397" s="7">
        <v>45183</v>
      </c>
      <c r="F1397" s="8">
        <v>7500</v>
      </c>
      <c r="G1397" s="7">
        <v>45139</v>
      </c>
      <c r="H1397" s="7">
        <v>45230</v>
      </c>
      <c r="I1397" s="6">
        <f t="shared" si="46"/>
        <v>3</v>
      </c>
      <c r="J1397" s="8">
        <f t="shared" si="45"/>
        <v>2500</v>
      </c>
      <c r="M1397" s="9"/>
      <c r="N1397" s="9"/>
      <c r="O1397" s="9"/>
      <c r="P1397" s="9"/>
      <c r="Q1397" s="9"/>
    </row>
    <row r="1398" spans="1:17" ht="15.75" x14ac:dyDescent="0.25">
      <c r="A1398" s="6" t="s">
        <v>499</v>
      </c>
      <c r="B1398" s="6" t="s">
        <v>288</v>
      </c>
      <c r="C1398" s="6" t="s">
        <v>283</v>
      </c>
      <c r="D1398" s="7">
        <v>45233</v>
      </c>
      <c r="E1398" s="7">
        <v>45241</v>
      </c>
      <c r="F1398" s="8">
        <v>7500</v>
      </c>
      <c r="G1398" s="7">
        <v>45231</v>
      </c>
      <c r="H1398" s="7">
        <v>45322</v>
      </c>
      <c r="I1398" s="6">
        <f t="shared" si="46"/>
        <v>3</v>
      </c>
      <c r="J1398" s="8">
        <f t="shared" si="45"/>
        <v>2500</v>
      </c>
      <c r="M1398" s="9"/>
      <c r="N1398" s="9"/>
      <c r="O1398" s="9"/>
      <c r="P1398" s="9"/>
      <c r="Q1398" s="9"/>
    </row>
    <row r="1399" spans="1:17" ht="15.75" x14ac:dyDescent="0.25">
      <c r="A1399" s="6" t="s">
        <v>499</v>
      </c>
      <c r="B1399" s="6" t="s">
        <v>288</v>
      </c>
      <c r="C1399" s="6" t="s">
        <v>283</v>
      </c>
      <c r="D1399" s="7">
        <v>45348</v>
      </c>
      <c r="E1399" s="7">
        <v>1095</v>
      </c>
      <c r="F1399" s="8">
        <v>7500</v>
      </c>
      <c r="G1399" s="7">
        <v>45323</v>
      </c>
      <c r="H1399" s="7">
        <v>45411</v>
      </c>
      <c r="I1399" s="6">
        <f t="shared" si="46"/>
        <v>3</v>
      </c>
      <c r="J1399" s="8">
        <f t="shared" si="45"/>
        <v>2500</v>
      </c>
      <c r="M1399" s="9"/>
      <c r="N1399" s="9"/>
      <c r="O1399" s="9"/>
      <c r="P1399" s="9"/>
      <c r="Q1399" s="9"/>
    </row>
    <row r="1400" spans="1:17" ht="15.75" x14ac:dyDescent="0.25">
      <c r="A1400" s="6" t="s">
        <v>500</v>
      </c>
      <c r="B1400" s="6" t="s">
        <v>296</v>
      </c>
      <c r="C1400" s="6" t="s">
        <v>283</v>
      </c>
      <c r="D1400" s="7">
        <v>43556</v>
      </c>
      <c r="E1400" s="7">
        <v>43830</v>
      </c>
      <c r="F1400" s="8">
        <v>8000</v>
      </c>
      <c r="G1400" s="7">
        <v>43556</v>
      </c>
      <c r="H1400" s="7">
        <v>43920</v>
      </c>
      <c r="I1400" s="6">
        <f t="shared" si="46"/>
        <v>12</v>
      </c>
      <c r="J1400" s="8">
        <f t="shared" si="45"/>
        <v>666.66666666666663</v>
      </c>
      <c r="M1400" s="9"/>
      <c r="N1400" s="9"/>
      <c r="O1400" s="9"/>
      <c r="P1400" s="9"/>
      <c r="Q1400" s="9"/>
    </row>
    <row r="1401" spans="1:17" ht="15.75" x14ac:dyDescent="0.25">
      <c r="A1401" s="6" t="s">
        <v>500</v>
      </c>
      <c r="B1401" s="6" t="s">
        <v>296</v>
      </c>
      <c r="C1401" s="6" t="s">
        <v>283</v>
      </c>
      <c r="D1401" s="7">
        <v>44213</v>
      </c>
      <c r="E1401" s="7">
        <v>44302</v>
      </c>
      <c r="F1401" s="8">
        <v>8000</v>
      </c>
      <c r="G1401" s="7">
        <v>43921</v>
      </c>
      <c r="H1401" s="7">
        <v>44285</v>
      </c>
      <c r="I1401" s="6">
        <f t="shared" si="46"/>
        <v>13</v>
      </c>
      <c r="J1401" s="8">
        <f t="shared" si="45"/>
        <v>615.38461538461536</v>
      </c>
      <c r="M1401" s="9"/>
      <c r="N1401" s="9"/>
      <c r="O1401" s="9"/>
      <c r="P1401" s="9"/>
      <c r="Q1401" s="9"/>
    </row>
    <row r="1402" spans="1:17" ht="15.75" x14ac:dyDescent="0.25">
      <c r="A1402" s="6" t="s">
        <v>501</v>
      </c>
      <c r="B1402" s="6" t="s">
        <v>288</v>
      </c>
      <c r="C1402" s="6" t="s">
        <v>283</v>
      </c>
      <c r="D1402" s="7">
        <v>43555</v>
      </c>
      <c r="E1402" s="7">
        <v>43830</v>
      </c>
      <c r="F1402" s="8">
        <v>100000</v>
      </c>
      <c r="G1402" s="7">
        <v>43525</v>
      </c>
      <c r="H1402" s="7">
        <v>43889</v>
      </c>
      <c r="I1402" s="6">
        <f t="shared" si="46"/>
        <v>12</v>
      </c>
      <c r="J1402" s="8">
        <f t="shared" si="45"/>
        <v>8333.3333333333339</v>
      </c>
      <c r="M1402" s="9"/>
      <c r="N1402" s="9"/>
      <c r="O1402" s="9"/>
      <c r="P1402" s="9"/>
      <c r="Q1402" s="9"/>
    </row>
    <row r="1403" spans="1:17" ht="15.75" x14ac:dyDescent="0.25">
      <c r="A1403" s="6" t="s">
        <v>501</v>
      </c>
      <c r="B1403" s="6" t="s">
        <v>288</v>
      </c>
      <c r="C1403" s="6" t="s">
        <v>283</v>
      </c>
      <c r="D1403" s="7">
        <v>43950</v>
      </c>
      <c r="E1403" s="7">
        <v>44195</v>
      </c>
      <c r="F1403" s="8">
        <v>100000</v>
      </c>
      <c r="G1403" s="7">
        <v>43890</v>
      </c>
      <c r="H1403" s="7">
        <v>44254</v>
      </c>
      <c r="I1403" s="6">
        <f t="shared" si="46"/>
        <v>13</v>
      </c>
      <c r="J1403" s="8">
        <f t="shared" si="45"/>
        <v>7692.3076923076924</v>
      </c>
      <c r="M1403" s="9"/>
      <c r="N1403" s="9"/>
      <c r="O1403" s="9"/>
      <c r="P1403" s="9"/>
      <c r="Q1403" s="9"/>
    </row>
    <row r="1404" spans="1:17" ht="15.75" x14ac:dyDescent="0.25">
      <c r="A1404" s="6" t="s">
        <v>501</v>
      </c>
      <c r="B1404" s="6" t="s">
        <v>288</v>
      </c>
      <c r="C1404" s="6" t="s">
        <v>283</v>
      </c>
      <c r="D1404" s="7">
        <v>44253</v>
      </c>
      <c r="E1404" s="7">
        <v>44269</v>
      </c>
      <c r="F1404" s="8">
        <v>50000</v>
      </c>
      <c r="G1404" s="7">
        <v>44255</v>
      </c>
      <c r="H1404" s="7">
        <v>44619</v>
      </c>
      <c r="I1404" s="6">
        <f t="shared" si="46"/>
        <v>13</v>
      </c>
      <c r="J1404" s="8">
        <f t="shared" si="45"/>
        <v>3846.1538461538462</v>
      </c>
      <c r="M1404" s="9"/>
      <c r="N1404" s="9"/>
      <c r="O1404" s="9"/>
      <c r="P1404" s="9"/>
      <c r="Q1404" s="9"/>
    </row>
    <row r="1405" spans="1:17" ht="15.75" x14ac:dyDescent="0.25">
      <c r="A1405" s="6" t="s">
        <v>501</v>
      </c>
      <c r="B1405" s="6" t="s">
        <v>288</v>
      </c>
      <c r="C1405" s="6" t="s">
        <v>283</v>
      </c>
      <c r="D1405" s="7">
        <v>44605</v>
      </c>
      <c r="E1405" s="7">
        <v>44634</v>
      </c>
      <c r="F1405" s="8">
        <v>55000</v>
      </c>
      <c r="G1405" s="7">
        <v>44620</v>
      </c>
      <c r="H1405" s="7">
        <v>44985</v>
      </c>
      <c r="I1405" s="6">
        <f t="shared" si="46"/>
        <v>13</v>
      </c>
      <c r="J1405" s="8">
        <f t="shared" si="45"/>
        <v>4230.7692307692305</v>
      </c>
      <c r="M1405" s="9"/>
      <c r="N1405" s="9"/>
      <c r="O1405" s="9"/>
      <c r="P1405" s="9"/>
      <c r="Q1405" s="9"/>
    </row>
    <row r="1406" spans="1:17" ht="15.75" x14ac:dyDescent="0.25">
      <c r="A1406" s="6" t="s">
        <v>502</v>
      </c>
      <c r="B1406" s="6" t="s">
        <v>288</v>
      </c>
      <c r="C1406" s="6" t="s">
        <v>283</v>
      </c>
      <c r="D1406" s="7">
        <v>45151</v>
      </c>
      <c r="E1406" s="7">
        <v>45185</v>
      </c>
      <c r="F1406" s="8">
        <v>2218.6</v>
      </c>
      <c r="G1406" s="7">
        <v>45139</v>
      </c>
      <c r="H1406" s="7">
        <v>45381</v>
      </c>
      <c r="I1406" s="6">
        <f t="shared" si="46"/>
        <v>8</v>
      </c>
      <c r="J1406" s="8">
        <f t="shared" si="45"/>
        <v>277.32499999999999</v>
      </c>
      <c r="M1406" s="9"/>
      <c r="N1406" s="9"/>
      <c r="O1406" s="9"/>
      <c r="P1406" s="9"/>
      <c r="Q1406" s="9"/>
    </row>
    <row r="1407" spans="1:17" ht="15.75" x14ac:dyDescent="0.25">
      <c r="A1407" s="6" t="s">
        <v>502</v>
      </c>
      <c r="B1407" s="6" t="s">
        <v>282</v>
      </c>
      <c r="C1407" s="6" t="s">
        <v>283</v>
      </c>
      <c r="D1407" s="7">
        <v>44668</v>
      </c>
      <c r="E1407" s="7">
        <v>44751</v>
      </c>
      <c r="F1407" s="8">
        <v>7468.26</v>
      </c>
      <c r="G1407" s="7">
        <v>44651</v>
      </c>
      <c r="H1407" s="7">
        <v>44741</v>
      </c>
      <c r="I1407" s="6">
        <f t="shared" si="46"/>
        <v>4</v>
      </c>
      <c r="J1407" s="8">
        <f t="shared" si="45"/>
        <v>1867.0650000000001</v>
      </c>
      <c r="M1407" s="9"/>
      <c r="N1407" s="9"/>
      <c r="O1407" s="9"/>
      <c r="P1407" s="9"/>
      <c r="Q1407" s="9"/>
    </row>
    <row r="1408" spans="1:17" ht="15.75" x14ac:dyDescent="0.25">
      <c r="A1408" s="6" t="s">
        <v>502</v>
      </c>
      <c r="B1408" s="6" t="s">
        <v>282</v>
      </c>
      <c r="C1408" s="6" t="s">
        <v>283</v>
      </c>
      <c r="D1408" s="7">
        <v>44749</v>
      </c>
      <c r="E1408" s="7">
        <v>44778</v>
      </c>
      <c r="F1408" s="8">
        <v>7196.22</v>
      </c>
      <c r="G1408" s="7">
        <v>44742</v>
      </c>
      <c r="H1408" s="7">
        <v>44833</v>
      </c>
      <c r="I1408" s="6">
        <f t="shared" si="46"/>
        <v>4</v>
      </c>
      <c r="J1408" s="8">
        <f t="shared" si="45"/>
        <v>1799.0550000000001</v>
      </c>
      <c r="M1408" s="9"/>
      <c r="N1408" s="9"/>
      <c r="O1408" s="9"/>
      <c r="P1408" s="9"/>
      <c r="Q1408" s="9"/>
    </row>
    <row r="1409" spans="1:17" ht="15.75" x14ac:dyDescent="0.25">
      <c r="A1409" s="6" t="s">
        <v>502</v>
      </c>
      <c r="B1409" s="6" t="s">
        <v>282</v>
      </c>
      <c r="C1409" s="6" t="s">
        <v>283</v>
      </c>
      <c r="D1409" s="7">
        <v>44834</v>
      </c>
      <c r="E1409" s="7">
        <v>44876</v>
      </c>
      <c r="F1409" s="8">
        <v>7061.89</v>
      </c>
      <c r="G1409" s="7">
        <v>44834</v>
      </c>
      <c r="H1409" s="7">
        <v>44925</v>
      </c>
      <c r="I1409" s="6">
        <f t="shared" si="46"/>
        <v>4</v>
      </c>
      <c r="J1409" s="8">
        <f t="shared" si="45"/>
        <v>1765.4725000000001</v>
      </c>
      <c r="M1409" s="9"/>
      <c r="N1409" s="9"/>
      <c r="O1409" s="9"/>
      <c r="P1409" s="9"/>
      <c r="Q1409" s="9"/>
    </row>
    <row r="1410" spans="1:17" ht="15.75" x14ac:dyDescent="0.25">
      <c r="A1410" s="6" t="s">
        <v>502</v>
      </c>
      <c r="B1410" s="6" t="s">
        <v>282</v>
      </c>
      <c r="C1410" s="6" t="s">
        <v>283</v>
      </c>
      <c r="D1410" s="7">
        <v>44926</v>
      </c>
      <c r="E1410" s="7">
        <v>44954</v>
      </c>
      <c r="F1410" s="8">
        <v>7626.8</v>
      </c>
      <c r="G1410" s="7">
        <v>44926</v>
      </c>
      <c r="H1410" s="7">
        <v>45016</v>
      </c>
      <c r="I1410" s="6">
        <f t="shared" si="46"/>
        <v>4</v>
      </c>
      <c r="J1410" s="8">
        <f t="shared" si="45"/>
        <v>1906.7</v>
      </c>
      <c r="M1410" s="9"/>
      <c r="N1410" s="9"/>
      <c r="O1410" s="9"/>
      <c r="P1410" s="9"/>
      <c r="Q1410" s="9"/>
    </row>
    <row r="1411" spans="1:17" ht="15.75" x14ac:dyDescent="0.25">
      <c r="A1411" s="6" t="s">
        <v>502</v>
      </c>
      <c r="B1411" s="6" t="s">
        <v>282</v>
      </c>
      <c r="C1411" s="6" t="s">
        <v>283</v>
      </c>
      <c r="D1411" s="7">
        <v>45031</v>
      </c>
      <c r="E1411" s="7">
        <v>45059</v>
      </c>
      <c r="F1411" s="8">
        <v>5754.86</v>
      </c>
      <c r="G1411" s="7">
        <v>45017</v>
      </c>
      <c r="H1411" s="7">
        <v>45107</v>
      </c>
      <c r="I1411" s="6">
        <f t="shared" si="46"/>
        <v>3</v>
      </c>
      <c r="J1411" s="8">
        <f t="shared" ref="J1411:J1474" si="47">F1411/I1411</f>
        <v>1918.2866666666666</v>
      </c>
      <c r="M1411" s="9"/>
      <c r="N1411" s="9"/>
      <c r="O1411" s="9"/>
      <c r="P1411" s="9"/>
      <c r="Q1411" s="9"/>
    </row>
    <row r="1412" spans="1:17" ht="15.75" x14ac:dyDescent="0.25">
      <c r="A1412" s="6" t="s">
        <v>502</v>
      </c>
      <c r="B1412" s="6" t="s">
        <v>282</v>
      </c>
      <c r="C1412" s="6" t="s">
        <v>283</v>
      </c>
      <c r="D1412" s="7">
        <v>45108</v>
      </c>
      <c r="E1412" s="7">
        <v>45137</v>
      </c>
      <c r="F1412" s="8">
        <v>5696.24</v>
      </c>
      <c r="G1412" s="7">
        <v>45108</v>
      </c>
      <c r="H1412" s="7">
        <v>45199</v>
      </c>
      <c r="I1412" s="6">
        <f t="shared" si="46"/>
        <v>3</v>
      </c>
      <c r="J1412" s="8">
        <f t="shared" si="47"/>
        <v>1898.7466666666667</v>
      </c>
      <c r="M1412" s="9"/>
      <c r="N1412" s="9"/>
      <c r="O1412" s="9"/>
      <c r="P1412" s="9"/>
      <c r="Q1412" s="9"/>
    </row>
    <row r="1413" spans="1:17" ht="15.75" x14ac:dyDescent="0.25">
      <c r="A1413" s="6" t="s">
        <v>502</v>
      </c>
      <c r="B1413" s="6" t="s">
        <v>282</v>
      </c>
      <c r="C1413" s="6" t="s">
        <v>283</v>
      </c>
      <c r="D1413" s="7">
        <v>45200</v>
      </c>
      <c r="E1413" s="7">
        <v>45242</v>
      </c>
      <c r="F1413" s="8">
        <v>5953.03</v>
      </c>
      <c r="G1413" s="7">
        <v>45200</v>
      </c>
      <c r="H1413" s="7">
        <v>45291</v>
      </c>
      <c r="I1413" s="6">
        <f t="shared" si="46"/>
        <v>3</v>
      </c>
      <c r="J1413" s="8">
        <f t="shared" si="47"/>
        <v>1984.3433333333332</v>
      </c>
      <c r="M1413" s="9"/>
      <c r="N1413" s="9"/>
      <c r="O1413" s="9"/>
      <c r="P1413" s="9"/>
      <c r="Q1413" s="9"/>
    </row>
    <row r="1414" spans="1:17" ht="15.75" x14ac:dyDescent="0.25">
      <c r="A1414" s="6" t="s">
        <v>502</v>
      </c>
      <c r="B1414" s="6" t="s">
        <v>282</v>
      </c>
      <c r="C1414" s="6" t="s">
        <v>283</v>
      </c>
      <c r="D1414" s="7">
        <v>45292</v>
      </c>
      <c r="E1414" s="7">
        <v>45318</v>
      </c>
      <c r="F1414" s="8">
        <v>6288.88</v>
      </c>
      <c r="G1414" s="7">
        <v>45292</v>
      </c>
      <c r="H1414" s="7">
        <v>45381</v>
      </c>
      <c r="I1414" s="6">
        <f t="shared" si="46"/>
        <v>3</v>
      </c>
      <c r="J1414" s="8">
        <f t="shared" si="47"/>
        <v>2096.2933333333335</v>
      </c>
      <c r="M1414" s="9"/>
      <c r="N1414" s="9"/>
      <c r="O1414" s="9"/>
      <c r="P1414" s="9"/>
      <c r="Q1414" s="9"/>
    </row>
    <row r="1415" spans="1:17" ht="15.75" x14ac:dyDescent="0.25">
      <c r="A1415" s="6" t="s">
        <v>502</v>
      </c>
      <c r="B1415" s="6" t="s">
        <v>282</v>
      </c>
      <c r="C1415" s="6" t="s">
        <v>283</v>
      </c>
      <c r="D1415" s="7">
        <v>45374</v>
      </c>
      <c r="E1415" s="7">
        <v>1095</v>
      </c>
      <c r="F1415" s="8">
        <v>15969.27</v>
      </c>
      <c r="G1415" s="7">
        <v>45382</v>
      </c>
      <c r="H1415" s="7">
        <v>45564</v>
      </c>
      <c r="I1415" s="6">
        <f t="shared" si="46"/>
        <v>7</v>
      </c>
      <c r="J1415" s="8">
        <f t="shared" si="47"/>
        <v>2281.3242857142859</v>
      </c>
      <c r="M1415" s="9"/>
      <c r="N1415" s="9"/>
      <c r="O1415" s="9"/>
      <c r="P1415" s="9"/>
      <c r="Q1415" s="9"/>
    </row>
    <row r="1416" spans="1:17" ht="15.75" x14ac:dyDescent="0.25">
      <c r="A1416" s="6" t="s">
        <v>503</v>
      </c>
      <c r="B1416" s="6" t="s">
        <v>282</v>
      </c>
      <c r="C1416" s="6" t="s">
        <v>283</v>
      </c>
      <c r="D1416" s="7">
        <v>44508</v>
      </c>
      <c r="E1416" s="7">
        <v>44617</v>
      </c>
      <c r="F1416" s="8">
        <f>0.7*15000</f>
        <v>10500</v>
      </c>
      <c r="G1416" s="7">
        <v>44439</v>
      </c>
      <c r="H1416" s="7">
        <v>44499</v>
      </c>
      <c r="I1416" s="6">
        <f t="shared" si="46"/>
        <v>3</v>
      </c>
      <c r="J1416" s="8">
        <f t="shared" si="47"/>
        <v>3500</v>
      </c>
      <c r="M1416" s="9"/>
      <c r="N1416" s="9"/>
      <c r="O1416" s="9"/>
      <c r="P1416" s="9"/>
      <c r="Q1416" s="9"/>
    </row>
    <row r="1417" spans="1:17" ht="15.75" x14ac:dyDescent="0.25">
      <c r="A1417" s="6" t="s">
        <v>503</v>
      </c>
      <c r="B1417" s="6" t="s">
        <v>282</v>
      </c>
      <c r="C1417" s="6" t="s">
        <v>283</v>
      </c>
      <c r="D1417" s="7">
        <v>44508</v>
      </c>
      <c r="E1417" s="7">
        <v>44617</v>
      </c>
      <c r="F1417" s="8">
        <f>10862.37-F1416</f>
        <v>362.3700000000008</v>
      </c>
      <c r="G1417" s="7">
        <v>44469</v>
      </c>
      <c r="H1417" s="7">
        <v>44499</v>
      </c>
      <c r="I1417" s="6">
        <f t="shared" si="46"/>
        <v>2</v>
      </c>
      <c r="J1417" s="8">
        <f t="shared" si="47"/>
        <v>181.1850000000004</v>
      </c>
      <c r="M1417" s="9"/>
      <c r="N1417" s="9"/>
      <c r="O1417" s="9"/>
      <c r="P1417" s="9"/>
      <c r="Q1417" s="9"/>
    </row>
    <row r="1418" spans="1:17" ht="15.75" x14ac:dyDescent="0.25">
      <c r="A1418" s="6" t="s">
        <v>504</v>
      </c>
      <c r="B1418" s="6" t="s">
        <v>292</v>
      </c>
      <c r="C1418" s="6" t="s">
        <v>283</v>
      </c>
      <c r="D1418" s="7">
        <v>44463</v>
      </c>
      <c r="E1418" s="7">
        <v>44479</v>
      </c>
      <c r="F1418" s="8">
        <v>1000</v>
      </c>
      <c r="G1418" s="7">
        <v>44377</v>
      </c>
      <c r="H1418" s="7">
        <v>44407</v>
      </c>
      <c r="I1418" s="6">
        <f t="shared" si="46"/>
        <v>2</v>
      </c>
      <c r="J1418" s="8">
        <f t="shared" si="47"/>
        <v>500</v>
      </c>
      <c r="M1418" s="9"/>
      <c r="N1418" s="9"/>
      <c r="O1418" s="9"/>
      <c r="P1418" s="9"/>
      <c r="Q1418" s="9"/>
    </row>
    <row r="1419" spans="1:17" ht="15.75" x14ac:dyDescent="0.25">
      <c r="A1419" s="6" t="s">
        <v>505</v>
      </c>
      <c r="B1419" s="6" t="s">
        <v>288</v>
      </c>
      <c r="C1419" s="6" t="s">
        <v>283</v>
      </c>
      <c r="D1419" s="7">
        <v>43804</v>
      </c>
      <c r="E1419" s="7">
        <v>44195</v>
      </c>
      <c r="F1419" s="8">
        <v>30000</v>
      </c>
      <c r="G1419" s="7">
        <v>43800</v>
      </c>
      <c r="H1419" s="7">
        <v>44164</v>
      </c>
      <c r="I1419" s="6">
        <f t="shared" si="46"/>
        <v>12</v>
      </c>
      <c r="J1419" s="8">
        <f t="shared" si="47"/>
        <v>2500</v>
      </c>
      <c r="M1419" s="9"/>
      <c r="N1419" s="9"/>
      <c r="O1419" s="9"/>
      <c r="P1419" s="9"/>
      <c r="Q1419" s="9"/>
    </row>
    <row r="1420" spans="1:17" ht="15.75" x14ac:dyDescent="0.25">
      <c r="A1420" s="6" t="s">
        <v>505</v>
      </c>
      <c r="B1420" s="6" t="s">
        <v>288</v>
      </c>
      <c r="C1420" s="6" t="s">
        <v>283</v>
      </c>
      <c r="D1420" s="7">
        <v>44169</v>
      </c>
      <c r="E1420" s="7">
        <v>44195</v>
      </c>
      <c r="F1420" s="8">
        <v>36000</v>
      </c>
      <c r="G1420" s="7">
        <v>44165</v>
      </c>
      <c r="H1420" s="7">
        <v>44529</v>
      </c>
      <c r="I1420" s="6">
        <f t="shared" si="46"/>
        <v>13</v>
      </c>
      <c r="J1420" s="8">
        <f t="shared" si="47"/>
        <v>2769.2307692307691</v>
      </c>
      <c r="M1420" s="9"/>
      <c r="N1420" s="9"/>
      <c r="O1420" s="9"/>
      <c r="P1420" s="9"/>
      <c r="Q1420" s="9"/>
    </row>
    <row r="1421" spans="1:17" ht="15.75" x14ac:dyDescent="0.25">
      <c r="A1421" s="6" t="s">
        <v>505</v>
      </c>
      <c r="B1421" s="6" t="s">
        <v>288</v>
      </c>
      <c r="C1421" s="6" t="s">
        <v>283</v>
      </c>
      <c r="D1421" s="7">
        <v>44534</v>
      </c>
      <c r="E1421" s="7">
        <v>44549</v>
      </c>
      <c r="F1421" s="8">
        <v>36000</v>
      </c>
      <c r="G1421" s="7">
        <v>44530</v>
      </c>
      <c r="H1421" s="7">
        <v>44894</v>
      </c>
      <c r="I1421" s="6">
        <f t="shared" si="46"/>
        <v>13</v>
      </c>
      <c r="J1421" s="8">
        <f t="shared" si="47"/>
        <v>2769.2307692307691</v>
      </c>
      <c r="M1421" s="9"/>
      <c r="N1421" s="9"/>
      <c r="O1421" s="9"/>
      <c r="P1421" s="9"/>
      <c r="Q1421" s="9"/>
    </row>
    <row r="1422" spans="1:17" ht="15.75" x14ac:dyDescent="0.25">
      <c r="A1422" s="6" t="s">
        <v>506</v>
      </c>
      <c r="B1422" s="6" t="s">
        <v>285</v>
      </c>
      <c r="C1422" s="6" t="s">
        <v>283</v>
      </c>
      <c r="D1422" s="7">
        <v>44168</v>
      </c>
      <c r="E1422" s="7">
        <v>44195</v>
      </c>
      <c r="F1422" s="8">
        <v>7293.17</v>
      </c>
      <c r="G1422" s="7">
        <v>43982</v>
      </c>
      <c r="H1422" s="7">
        <v>44073</v>
      </c>
      <c r="I1422" s="6">
        <f t="shared" si="46"/>
        <v>4</v>
      </c>
      <c r="J1422" s="8">
        <f t="shared" si="47"/>
        <v>1823.2925</v>
      </c>
      <c r="M1422" s="9"/>
      <c r="N1422" s="9"/>
      <c r="O1422" s="9"/>
      <c r="P1422" s="9"/>
      <c r="Q1422" s="9"/>
    </row>
    <row r="1423" spans="1:17" ht="15.75" x14ac:dyDescent="0.25">
      <c r="A1423" s="6" t="s">
        <v>506</v>
      </c>
      <c r="B1423" s="6" t="s">
        <v>285</v>
      </c>
      <c r="C1423" s="6" t="s">
        <v>283</v>
      </c>
      <c r="D1423" s="7">
        <v>44253</v>
      </c>
      <c r="E1423" s="7">
        <v>44309</v>
      </c>
      <c r="F1423" s="8">
        <v>7541.38</v>
      </c>
      <c r="G1423" s="7">
        <v>44074</v>
      </c>
      <c r="H1423" s="7">
        <v>44195</v>
      </c>
      <c r="I1423" s="6">
        <f t="shared" si="46"/>
        <v>5</v>
      </c>
      <c r="J1423" s="8">
        <f t="shared" si="47"/>
        <v>1508.2760000000001</v>
      </c>
      <c r="M1423" s="9"/>
      <c r="N1423" s="9"/>
      <c r="O1423" s="9"/>
      <c r="P1423" s="9"/>
      <c r="Q1423" s="9"/>
    </row>
    <row r="1424" spans="1:17" ht="15.75" x14ac:dyDescent="0.25">
      <c r="A1424" s="6" t="s">
        <v>507</v>
      </c>
      <c r="B1424" s="6" t="s">
        <v>285</v>
      </c>
      <c r="C1424" s="6" t="s">
        <v>283</v>
      </c>
      <c r="D1424" s="7">
        <v>43831</v>
      </c>
      <c r="E1424" s="7">
        <v>44195</v>
      </c>
      <c r="F1424" s="8">
        <v>1750</v>
      </c>
      <c r="G1424" s="7">
        <v>43831</v>
      </c>
      <c r="H1424" s="7">
        <v>43861</v>
      </c>
      <c r="I1424" s="6">
        <f t="shared" si="46"/>
        <v>1</v>
      </c>
      <c r="J1424" s="8">
        <f t="shared" si="47"/>
        <v>1750</v>
      </c>
      <c r="M1424" s="9"/>
      <c r="N1424" s="9"/>
      <c r="O1424" s="9"/>
      <c r="P1424" s="9"/>
      <c r="Q1424" s="9"/>
    </row>
    <row r="1425" spans="1:17" ht="15.75" x14ac:dyDescent="0.25">
      <c r="A1425" s="6" t="s">
        <v>507</v>
      </c>
      <c r="B1425" s="6" t="s">
        <v>285</v>
      </c>
      <c r="C1425" s="6" t="s">
        <v>283</v>
      </c>
      <c r="D1425" s="7">
        <v>43862</v>
      </c>
      <c r="E1425" s="7">
        <v>44195</v>
      </c>
      <c r="F1425" s="8">
        <v>1750</v>
      </c>
      <c r="G1425" s="7">
        <v>43862</v>
      </c>
      <c r="H1425" s="7">
        <v>43889</v>
      </c>
      <c r="I1425" s="6">
        <f t="shared" si="46"/>
        <v>1</v>
      </c>
      <c r="J1425" s="8">
        <f t="shared" si="47"/>
        <v>1750</v>
      </c>
      <c r="M1425" s="9"/>
      <c r="N1425" s="9"/>
      <c r="O1425" s="9"/>
      <c r="P1425" s="9"/>
      <c r="Q1425" s="9"/>
    </row>
    <row r="1426" spans="1:17" ht="15.75" x14ac:dyDescent="0.25">
      <c r="A1426" s="6" t="s">
        <v>507</v>
      </c>
      <c r="B1426" s="6" t="s">
        <v>285</v>
      </c>
      <c r="C1426" s="6" t="s">
        <v>283</v>
      </c>
      <c r="D1426" s="7">
        <v>43890</v>
      </c>
      <c r="E1426" s="7">
        <v>44195</v>
      </c>
      <c r="F1426" s="8">
        <v>1750</v>
      </c>
      <c r="G1426" s="7">
        <v>43890</v>
      </c>
      <c r="H1426" s="7">
        <v>43920</v>
      </c>
      <c r="I1426" s="6">
        <f t="shared" si="46"/>
        <v>2</v>
      </c>
      <c r="J1426" s="8">
        <f t="shared" si="47"/>
        <v>875</v>
      </c>
      <c r="M1426" s="9"/>
      <c r="N1426" s="9"/>
      <c r="O1426" s="9"/>
      <c r="P1426" s="9"/>
      <c r="Q1426" s="9"/>
    </row>
    <row r="1427" spans="1:17" ht="15.75" x14ac:dyDescent="0.25">
      <c r="A1427" s="6" t="s">
        <v>507</v>
      </c>
      <c r="B1427" s="6" t="s">
        <v>285</v>
      </c>
      <c r="C1427" s="6" t="s">
        <v>283</v>
      </c>
      <c r="D1427" s="7">
        <v>43921</v>
      </c>
      <c r="E1427" s="7">
        <v>44195</v>
      </c>
      <c r="F1427" s="8">
        <v>1750</v>
      </c>
      <c r="G1427" s="7">
        <v>43921</v>
      </c>
      <c r="H1427" s="7">
        <v>43950</v>
      </c>
      <c r="I1427" s="6">
        <f t="shared" si="46"/>
        <v>2</v>
      </c>
      <c r="J1427" s="8">
        <f t="shared" si="47"/>
        <v>875</v>
      </c>
      <c r="M1427" s="9"/>
      <c r="N1427" s="9"/>
      <c r="O1427" s="9"/>
      <c r="P1427" s="9"/>
      <c r="Q1427" s="9"/>
    </row>
    <row r="1428" spans="1:17" ht="15.75" x14ac:dyDescent="0.25">
      <c r="A1428" s="6" t="s">
        <v>507</v>
      </c>
      <c r="B1428" s="6" t="s">
        <v>285</v>
      </c>
      <c r="C1428" s="6" t="s">
        <v>283</v>
      </c>
      <c r="D1428" s="7">
        <v>43951</v>
      </c>
      <c r="E1428" s="7">
        <v>44195</v>
      </c>
      <c r="F1428" s="8">
        <v>1750</v>
      </c>
      <c r="G1428" s="7">
        <v>43951</v>
      </c>
      <c r="H1428" s="7">
        <v>43981</v>
      </c>
      <c r="I1428" s="6">
        <f t="shared" si="46"/>
        <v>2</v>
      </c>
      <c r="J1428" s="8">
        <f t="shared" si="47"/>
        <v>875</v>
      </c>
      <c r="M1428" s="9"/>
      <c r="N1428" s="9"/>
      <c r="O1428" s="9"/>
      <c r="P1428" s="9"/>
      <c r="Q1428" s="9"/>
    </row>
    <row r="1429" spans="1:17" ht="15.75" x14ac:dyDescent="0.25">
      <c r="A1429" s="6" t="s">
        <v>507</v>
      </c>
      <c r="B1429" s="6" t="s">
        <v>285</v>
      </c>
      <c r="C1429" s="6" t="s">
        <v>283</v>
      </c>
      <c r="D1429" s="7">
        <v>43982</v>
      </c>
      <c r="E1429" s="7">
        <v>44195</v>
      </c>
      <c r="F1429" s="8">
        <v>1750</v>
      </c>
      <c r="G1429" s="7">
        <v>43982</v>
      </c>
      <c r="H1429" s="7">
        <v>44011</v>
      </c>
      <c r="I1429" s="6">
        <f t="shared" si="46"/>
        <v>2</v>
      </c>
      <c r="J1429" s="8">
        <f t="shared" si="47"/>
        <v>875</v>
      </c>
      <c r="M1429" s="9"/>
      <c r="N1429" s="9"/>
      <c r="O1429" s="9"/>
      <c r="P1429" s="9"/>
      <c r="Q1429" s="9"/>
    </row>
    <row r="1430" spans="1:17" ht="15.75" x14ac:dyDescent="0.25">
      <c r="A1430" s="6" t="s">
        <v>507</v>
      </c>
      <c r="B1430" s="6" t="s">
        <v>285</v>
      </c>
      <c r="C1430" s="6" t="s">
        <v>283</v>
      </c>
      <c r="D1430" s="7">
        <v>44012</v>
      </c>
      <c r="E1430" s="7">
        <v>44195</v>
      </c>
      <c r="F1430" s="8">
        <v>1750</v>
      </c>
      <c r="G1430" s="7">
        <v>44012</v>
      </c>
      <c r="H1430" s="7">
        <v>44042</v>
      </c>
      <c r="I1430" s="6">
        <f t="shared" si="46"/>
        <v>2</v>
      </c>
      <c r="J1430" s="8">
        <f t="shared" si="47"/>
        <v>875</v>
      </c>
      <c r="M1430" s="9"/>
      <c r="N1430" s="9"/>
      <c r="O1430" s="9"/>
      <c r="P1430" s="9"/>
      <c r="Q1430" s="9"/>
    </row>
    <row r="1431" spans="1:17" ht="15.75" x14ac:dyDescent="0.25">
      <c r="A1431" s="6" t="s">
        <v>507</v>
      </c>
      <c r="B1431" s="6" t="s">
        <v>285</v>
      </c>
      <c r="C1431" s="6" t="s">
        <v>283</v>
      </c>
      <c r="D1431" s="7">
        <v>44043</v>
      </c>
      <c r="E1431" s="7">
        <v>44195</v>
      </c>
      <c r="F1431" s="8">
        <v>1750</v>
      </c>
      <c r="G1431" s="7">
        <v>44043</v>
      </c>
      <c r="H1431" s="7">
        <v>44073</v>
      </c>
      <c r="I1431" s="6">
        <f t="shared" si="46"/>
        <v>2</v>
      </c>
      <c r="J1431" s="8">
        <f t="shared" si="47"/>
        <v>875</v>
      </c>
      <c r="M1431" s="9"/>
      <c r="N1431" s="9"/>
      <c r="O1431" s="9"/>
      <c r="P1431" s="9"/>
      <c r="Q1431" s="9"/>
    </row>
    <row r="1432" spans="1:17" ht="15.75" x14ac:dyDescent="0.25">
      <c r="A1432" s="6" t="s">
        <v>507</v>
      </c>
      <c r="B1432" s="6" t="s">
        <v>285</v>
      </c>
      <c r="C1432" s="6" t="s">
        <v>283</v>
      </c>
      <c r="D1432" s="7">
        <v>44074</v>
      </c>
      <c r="E1432" s="7">
        <v>44195</v>
      </c>
      <c r="F1432" s="8">
        <v>1750</v>
      </c>
      <c r="G1432" s="7">
        <v>44074</v>
      </c>
      <c r="H1432" s="7">
        <v>44103</v>
      </c>
      <c r="I1432" s="6">
        <f t="shared" si="46"/>
        <v>2</v>
      </c>
      <c r="J1432" s="8">
        <f t="shared" si="47"/>
        <v>875</v>
      </c>
      <c r="M1432" s="9"/>
      <c r="N1432" s="9"/>
      <c r="O1432" s="9"/>
      <c r="P1432" s="9"/>
      <c r="Q1432" s="9"/>
    </row>
    <row r="1433" spans="1:17" ht="15.75" x14ac:dyDescent="0.25">
      <c r="A1433" s="6" t="s">
        <v>507</v>
      </c>
      <c r="B1433" s="6" t="s">
        <v>285</v>
      </c>
      <c r="C1433" s="6" t="s">
        <v>283</v>
      </c>
      <c r="D1433" s="7">
        <v>44104</v>
      </c>
      <c r="E1433" s="7">
        <v>44195</v>
      </c>
      <c r="F1433" s="8">
        <v>1750</v>
      </c>
      <c r="G1433" s="7">
        <v>44104</v>
      </c>
      <c r="H1433" s="7">
        <v>44134</v>
      </c>
      <c r="I1433" s="6">
        <f t="shared" si="46"/>
        <v>2</v>
      </c>
      <c r="J1433" s="8">
        <f t="shared" si="47"/>
        <v>875</v>
      </c>
      <c r="M1433" s="9"/>
      <c r="N1433" s="9"/>
      <c r="O1433" s="9"/>
      <c r="P1433" s="9"/>
      <c r="Q1433" s="9"/>
    </row>
    <row r="1434" spans="1:17" ht="15.75" x14ac:dyDescent="0.25">
      <c r="A1434" s="6" t="s">
        <v>507</v>
      </c>
      <c r="B1434" s="6" t="s">
        <v>285</v>
      </c>
      <c r="C1434" s="6" t="s">
        <v>283</v>
      </c>
      <c r="D1434" s="7">
        <v>44135</v>
      </c>
      <c r="E1434" s="7">
        <v>44195</v>
      </c>
      <c r="F1434" s="8">
        <v>1750</v>
      </c>
      <c r="G1434" s="7">
        <v>44135</v>
      </c>
      <c r="H1434" s="7">
        <v>44164</v>
      </c>
      <c r="I1434" s="6">
        <f t="shared" si="46"/>
        <v>2</v>
      </c>
      <c r="J1434" s="8">
        <f t="shared" si="47"/>
        <v>875</v>
      </c>
      <c r="M1434" s="9"/>
      <c r="N1434" s="9"/>
      <c r="O1434" s="9"/>
      <c r="P1434" s="9"/>
      <c r="Q1434" s="9"/>
    </row>
    <row r="1435" spans="1:17" ht="15.75" x14ac:dyDescent="0.25">
      <c r="A1435" s="6" t="s">
        <v>507</v>
      </c>
      <c r="B1435" s="6" t="s">
        <v>285</v>
      </c>
      <c r="C1435" s="6" t="s">
        <v>283</v>
      </c>
      <c r="D1435" s="7">
        <v>44165</v>
      </c>
      <c r="E1435" s="7">
        <v>44560</v>
      </c>
      <c r="F1435" s="8">
        <v>1750</v>
      </c>
      <c r="G1435" s="7">
        <v>44165</v>
      </c>
      <c r="H1435" s="7">
        <v>44195</v>
      </c>
      <c r="I1435" s="6">
        <f t="shared" si="46"/>
        <v>2</v>
      </c>
      <c r="J1435" s="8">
        <f t="shared" si="47"/>
        <v>875</v>
      </c>
      <c r="M1435" s="9"/>
      <c r="N1435" s="9"/>
      <c r="O1435" s="9"/>
      <c r="P1435" s="9"/>
      <c r="Q1435" s="9"/>
    </row>
    <row r="1436" spans="1:17" ht="15.75" x14ac:dyDescent="0.25">
      <c r="A1436" s="6" t="s">
        <v>507</v>
      </c>
      <c r="B1436" s="6" t="s">
        <v>285</v>
      </c>
      <c r="C1436" s="6" t="s">
        <v>283</v>
      </c>
      <c r="D1436" s="7">
        <v>44196</v>
      </c>
      <c r="E1436" s="7">
        <v>44228</v>
      </c>
      <c r="F1436" s="8">
        <v>1750</v>
      </c>
      <c r="G1436" s="7">
        <v>44196</v>
      </c>
      <c r="H1436" s="7">
        <v>44226</v>
      </c>
      <c r="I1436" s="6">
        <f t="shared" si="46"/>
        <v>2</v>
      </c>
      <c r="J1436" s="8">
        <f t="shared" si="47"/>
        <v>875</v>
      </c>
      <c r="M1436" s="9"/>
      <c r="N1436" s="9"/>
      <c r="O1436" s="9"/>
      <c r="P1436" s="9"/>
      <c r="Q1436" s="9"/>
    </row>
    <row r="1437" spans="1:17" ht="15.75" x14ac:dyDescent="0.25">
      <c r="A1437" s="6" t="s">
        <v>507</v>
      </c>
      <c r="B1437" s="6" t="s">
        <v>285</v>
      </c>
      <c r="C1437" s="6" t="s">
        <v>283</v>
      </c>
      <c r="D1437" s="7">
        <v>44227</v>
      </c>
      <c r="E1437" s="7">
        <v>44259</v>
      </c>
      <c r="F1437" s="8">
        <v>1750</v>
      </c>
      <c r="G1437" s="7">
        <v>44227</v>
      </c>
      <c r="H1437" s="7">
        <v>44254</v>
      </c>
      <c r="I1437" s="6">
        <f t="shared" si="46"/>
        <v>2</v>
      </c>
      <c r="J1437" s="8">
        <f t="shared" si="47"/>
        <v>875</v>
      </c>
      <c r="M1437" s="9"/>
      <c r="N1437" s="9"/>
      <c r="O1437" s="9"/>
      <c r="P1437" s="9"/>
      <c r="Q1437" s="9"/>
    </row>
    <row r="1438" spans="1:17" ht="15.75" x14ac:dyDescent="0.25">
      <c r="A1438" s="6" t="s">
        <v>507</v>
      </c>
      <c r="B1438" s="6" t="s">
        <v>285</v>
      </c>
      <c r="C1438" s="6" t="s">
        <v>283</v>
      </c>
      <c r="D1438" s="7">
        <v>44255</v>
      </c>
      <c r="E1438" s="7">
        <v>44287</v>
      </c>
      <c r="F1438" s="8">
        <v>1750</v>
      </c>
      <c r="G1438" s="7">
        <v>44255</v>
      </c>
      <c r="H1438" s="7">
        <v>44285</v>
      </c>
      <c r="I1438" s="6">
        <f t="shared" si="46"/>
        <v>2</v>
      </c>
      <c r="J1438" s="8">
        <f t="shared" si="47"/>
        <v>875</v>
      </c>
      <c r="M1438" s="9"/>
      <c r="N1438" s="9"/>
      <c r="O1438" s="9"/>
      <c r="P1438" s="9"/>
      <c r="Q1438" s="9"/>
    </row>
    <row r="1439" spans="1:17" ht="15.75" x14ac:dyDescent="0.25">
      <c r="A1439" s="6" t="s">
        <v>507</v>
      </c>
      <c r="B1439" s="6" t="s">
        <v>285</v>
      </c>
      <c r="C1439" s="6" t="s">
        <v>283</v>
      </c>
      <c r="D1439" s="7">
        <v>44286</v>
      </c>
      <c r="E1439" s="7">
        <v>44316</v>
      </c>
      <c r="F1439" s="8">
        <v>1750</v>
      </c>
      <c r="G1439" s="7">
        <v>44286</v>
      </c>
      <c r="H1439" s="7">
        <v>44315</v>
      </c>
      <c r="I1439" s="6">
        <f t="shared" si="46"/>
        <v>2</v>
      </c>
      <c r="J1439" s="8">
        <f t="shared" si="47"/>
        <v>875</v>
      </c>
      <c r="M1439" s="9"/>
      <c r="N1439" s="9"/>
      <c r="O1439" s="9"/>
      <c r="P1439" s="9"/>
      <c r="Q1439" s="9"/>
    </row>
    <row r="1440" spans="1:17" ht="15.75" x14ac:dyDescent="0.25">
      <c r="A1440" s="6" t="s">
        <v>507</v>
      </c>
      <c r="B1440" s="6" t="s">
        <v>285</v>
      </c>
      <c r="C1440" s="6" t="s">
        <v>283</v>
      </c>
      <c r="D1440" s="7">
        <v>44316</v>
      </c>
      <c r="E1440" s="7">
        <v>44346</v>
      </c>
      <c r="F1440" s="8">
        <v>1750</v>
      </c>
      <c r="G1440" s="7">
        <v>44316</v>
      </c>
      <c r="H1440" s="7">
        <v>44346</v>
      </c>
      <c r="I1440" s="6">
        <f t="shared" si="46"/>
        <v>2</v>
      </c>
      <c r="J1440" s="8">
        <f t="shared" si="47"/>
        <v>875</v>
      </c>
      <c r="M1440" s="9"/>
      <c r="N1440" s="9"/>
      <c r="O1440" s="9"/>
      <c r="P1440" s="9"/>
      <c r="Q1440" s="9"/>
    </row>
    <row r="1441" spans="1:17" ht="15.75" x14ac:dyDescent="0.25">
      <c r="A1441" s="6" t="s">
        <v>507</v>
      </c>
      <c r="B1441" s="6" t="s">
        <v>285</v>
      </c>
      <c r="C1441" s="6" t="s">
        <v>283</v>
      </c>
      <c r="D1441" s="7">
        <v>44347</v>
      </c>
      <c r="E1441" s="7">
        <v>44378</v>
      </c>
      <c r="F1441" s="8">
        <v>1750</v>
      </c>
      <c r="G1441" s="7">
        <v>44347</v>
      </c>
      <c r="H1441" s="7">
        <v>44376</v>
      </c>
      <c r="I1441" s="6">
        <f t="shared" si="46"/>
        <v>2</v>
      </c>
      <c r="J1441" s="8">
        <f t="shared" si="47"/>
        <v>875</v>
      </c>
      <c r="M1441" s="9"/>
      <c r="N1441" s="9"/>
      <c r="O1441" s="9"/>
      <c r="P1441" s="9"/>
      <c r="Q1441" s="9"/>
    </row>
    <row r="1442" spans="1:17" ht="15.75" x14ac:dyDescent="0.25">
      <c r="A1442" s="6" t="s">
        <v>507</v>
      </c>
      <c r="B1442" s="6" t="s">
        <v>285</v>
      </c>
      <c r="C1442" s="6" t="s">
        <v>283</v>
      </c>
      <c r="D1442" s="7">
        <v>44377</v>
      </c>
      <c r="E1442" s="7">
        <v>44407</v>
      </c>
      <c r="F1442" s="8">
        <v>1750</v>
      </c>
      <c r="G1442" s="7">
        <v>44377</v>
      </c>
      <c r="H1442" s="7">
        <v>44407</v>
      </c>
      <c r="I1442" s="6">
        <f t="shared" si="46"/>
        <v>2</v>
      </c>
      <c r="J1442" s="8">
        <f t="shared" si="47"/>
        <v>875</v>
      </c>
      <c r="M1442" s="9"/>
      <c r="N1442" s="9"/>
      <c r="O1442" s="9"/>
      <c r="P1442" s="9"/>
      <c r="Q1442" s="9"/>
    </row>
    <row r="1443" spans="1:17" ht="15.75" x14ac:dyDescent="0.25">
      <c r="A1443" s="6" t="s">
        <v>507</v>
      </c>
      <c r="B1443" s="6" t="s">
        <v>285</v>
      </c>
      <c r="C1443" s="6" t="s">
        <v>283</v>
      </c>
      <c r="D1443" s="7">
        <v>44408</v>
      </c>
      <c r="E1443" s="7">
        <v>44438</v>
      </c>
      <c r="F1443" s="8">
        <v>1750</v>
      </c>
      <c r="G1443" s="7">
        <v>44408</v>
      </c>
      <c r="H1443" s="7">
        <v>44438</v>
      </c>
      <c r="I1443" s="6">
        <f t="shared" si="46"/>
        <v>2</v>
      </c>
      <c r="J1443" s="8">
        <f t="shared" si="47"/>
        <v>875</v>
      </c>
      <c r="M1443" s="9"/>
      <c r="N1443" s="9"/>
      <c r="O1443" s="9"/>
      <c r="P1443" s="9"/>
      <c r="Q1443" s="9"/>
    </row>
    <row r="1444" spans="1:17" ht="15.75" x14ac:dyDescent="0.25">
      <c r="A1444" s="6" t="s">
        <v>507</v>
      </c>
      <c r="B1444" s="6" t="s">
        <v>285</v>
      </c>
      <c r="C1444" s="6" t="s">
        <v>283</v>
      </c>
      <c r="D1444" s="7">
        <v>44439</v>
      </c>
      <c r="E1444" s="7">
        <v>44469</v>
      </c>
      <c r="F1444" s="8">
        <v>1750</v>
      </c>
      <c r="G1444" s="7">
        <v>44439</v>
      </c>
      <c r="H1444" s="7">
        <v>44468</v>
      </c>
      <c r="I1444" s="6">
        <f t="shared" si="46"/>
        <v>2</v>
      </c>
      <c r="J1444" s="8">
        <f t="shared" si="47"/>
        <v>875</v>
      </c>
      <c r="M1444" s="9"/>
      <c r="N1444" s="9"/>
      <c r="O1444" s="9"/>
      <c r="P1444" s="9"/>
      <c r="Q1444" s="9"/>
    </row>
    <row r="1445" spans="1:17" ht="15.75" x14ac:dyDescent="0.25">
      <c r="A1445" s="6" t="s">
        <v>507</v>
      </c>
      <c r="B1445" s="6" t="s">
        <v>285</v>
      </c>
      <c r="C1445" s="6" t="s">
        <v>283</v>
      </c>
      <c r="D1445" s="7">
        <v>44469</v>
      </c>
      <c r="E1445" s="7">
        <v>44499</v>
      </c>
      <c r="F1445" s="8">
        <v>1750</v>
      </c>
      <c r="G1445" s="7">
        <v>44469</v>
      </c>
      <c r="H1445" s="7">
        <v>44499</v>
      </c>
      <c r="I1445" s="6">
        <f t="shared" si="46"/>
        <v>2</v>
      </c>
      <c r="J1445" s="8">
        <f t="shared" si="47"/>
        <v>875</v>
      </c>
      <c r="M1445" s="9"/>
      <c r="N1445" s="9"/>
      <c r="O1445" s="9"/>
      <c r="P1445" s="9"/>
      <c r="Q1445" s="9"/>
    </row>
    <row r="1446" spans="1:17" ht="15.75" x14ac:dyDescent="0.25">
      <c r="A1446" s="6" t="s">
        <v>507</v>
      </c>
      <c r="B1446" s="6" t="s">
        <v>285</v>
      </c>
      <c r="C1446" s="6" t="s">
        <v>283</v>
      </c>
      <c r="D1446" s="7">
        <v>44500</v>
      </c>
      <c r="E1446" s="7">
        <v>44532</v>
      </c>
      <c r="F1446" s="8">
        <v>1750</v>
      </c>
      <c r="G1446" s="7">
        <v>44500</v>
      </c>
      <c r="H1446" s="7">
        <v>44529</v>
      </c>
      <c r="I1446" s="6">
        <f t="shared" si="46"/>
        <v>2</v>
      </c>
      <c r="J1446" s="8">
        <f t="shared" si="47"/>
        <v>875</v>
      </c>
      <c r="M1446" s="9"/>
      <c r="N1446" s="9"/>
      <c r="O1446" s="9"/>
      <c r="P1446" s="9"/>
      <c r="Q1446" s="9"/>
    </row>
    <row r="1447" spans="1:17" ht="15.75" x14ac:dyDescent="0.25">
      <c r="A1447" s="6" t="s">
        <v>507</v>
      </c>
      <c r="B1447" s="6" t="s">
        <v>285</v>
      </c>
      <c r="C1447" s="6" t="s">
        <v>283</v>
      </c>
      <c r="D1447" s="7">
        <v>44530</v>
      </c>
      <c r="E1447" s="7">
        <v>44564</v>
      </c>
      <c r="F1447" s="8">
        <v>1750</v>
      </c>
      <c r="G1447" s="7">
        <v>44530</v>
      </c>
      <c r="H1447" s="7">
        <v>44560</v>
      </c>
      <c r="I1447" s="6">
        <f t="shared" si="46"/>
        <v>2</v>
      </c>
      <c r="J1447" s="8">
        <f t="shared" si="47"/>
        <v>875</v>
      </c>
      <c r="M1447" s="9"/>
      <c r="N1447" s="9"/>
      <c r="O1447" s="9"/>
      <c r="P1447" s="9"/>
      <c r="Q1447" s="9"/>
    </row>
    <row r="1448" spans="1:17" ht="15.75" x14ac:dyDescent="0.25">
      <c r="A1448" s="6" t="s">
        <v>507</v>
      </c>
      <c r="B1448" s="6" t="s">
        <v>285</v>
      </c>
      <c r="C1448" s="6" t="s">
        <v>283</v>
      </c>
      <c r="D1448" s="7">
        <v>44561</v>
      </c>
      <c r="E1448" s="7">
        <v>44599</v>
      </c>
      <c r="F1448" s="8">
        <v>1750</v>
      </c>
      <c r="G1448" s="7">
        <v>44561</v>
      </c>
      <c r="H1448" s="7">
        <v>44591</v>
      </c>
      <c r="I1448" s="6">
        <f t="shared" si="46"/>
        <v>2</v>
      </c>
      <c r="J1448" s="8">
        <f t="shared" si="47"/>
        <v>875</v>
      </c>
      <c r="M1448" s="9"/>
      <c r="N1448" s="9"/>
      <c r="O1448" s="9"/>
      <c r="P1448" s="9"/>
      <c r="Q1448" s="9"/>
    </row>
    <row r="1449" spans="1:17" ht="15.75" x14ac:dyDescent="0.25">
      <c r="A1449" s="6" t="s">
        <v>507</v>
      </c>
      <c r="B1449" s="6" t="s">
        <v>285</v>
      </c>
      <c r="C1449" s="6" t="s">
        <v>283</v>
      </c>
      <c r="D1449" s="7">
        <v>44592</v>
      </c>
      <c r="E1449" s="7">
        <v>44623</v>
      </c>
      <c r="F1449" s="8">
        <v>1750</v>
      </c>
      <c r="G1449" s="7">
        <v>44592</v>
      </c>
      <c r="H1449" s="7">
        <v>44619</v>
      </c>
      <c r="I1449" s="6">
        <f t="shared" si="46"/>
        <v>2</v>
      </c>
      <c r="J1449" s="8">
        <f t="shared" si="47"/>
        <v>875</v>
      </c>
      <c r="M1449" s="9"/>
      <c r="N1449" s="9"/>
      <c r="O1449" s="9"/>
      <c r="P1449" s="9"/>
      <c r="Q1449" s="9"/>
    </row>
    <row r="1450" spans="1:17" ht="15.75" x14ac:dyDescent="0.25">
      <c r="A1450" s="6" t="s">
        <v>507</v>
      </c>
      <c r="B1450" s="6" t="s">
        <v>285</v>
      </c>
      <c r="C1450" s="6" t="s">
        <v>283</v>
      </c>
      <c r="D1450" s="7">
        <v>44620</v>
      </c>
      <c r="E1450" s="7">
        <v>44651</v>
      </c>
      <c r="F1450" s="8">
        <v>1750</v>
      </c>
      <c r="G1450" s="7">
        <v>44620</v>
      </c>
      <c r="H1450" s="7">
        <v>44650</v>
      </c>
      <c r="I1450" s="6">
        <f t="shared" si="46"/>
        <v>2</v>
      </c>
      <c r="J1450" s="8">
        <f t="shared" si="47"/>
        <v>875</v>
      </c>
      <c r="M1450" s="9"/>
      <c r="N1450" s="9"/>
      <c r="O1450" s="9"/>
      <c r="P1450" s="9"/>
      <c r="Q1450" s="9"/>
    </row>
    <row r="1451" spans="1:17" ht="15.75" x14ac:dyDescent="0.25">
      <c r="A1451" s="6" t="s">
        <v>507</v>
      </c>
      <c r="B1451" s="6" t="s">
        <v>285</v>
      </c>
      <c r="C1451" s="6" t="s">
        <v>283</v>
      </c>
      <c r="D1451" s="7">
        <v>44651</v>
      </c>
      <c r="E1451" s="7">
        <v>44681</v>
      </c>
      <c r="F1451" s="8">
        <v>1750</v>
      </c>
      <c r="G1451" s="7">
        <v>44651</v>
      </c>
      <c r="H1451" s="7">
        <v>44680</v>
      </c>
      <c r="I1451" s="6">
        <f t="shared" si="46"/>
        <v>2</v>
      </c>
      <c r="J1451" s="8">
        <f t="shared" si="47"/>
        <v>875</v>
      </c>
      <c r="M1451" s="9"/>
      <c r="N1451" s="9"/>
      <c r="O1451" s="9"/>
      <c r="P1451" s="9"/>
      <c r="Q1451" s="9"/>
    </row>
    <row r="1452" spans="1:17" ht="15.75" x14ac:dyDescent="0.25">
      <c r="A1452" s="6" t="s">
        <v>507</v>
      </c>
      <c r="B1452" s="6" t="s">
        <v>285</v>
      </c>
      <c r="C1452" s="6" t="s">
        <v>283</v>
      </c>
      <c r="D1452" s="7">
        <v>44681</v>
      </c>
      <c r="E1452" s="7">
        <v>44711</v>
      </c>
      <c r="F1452" s="8">
        <v>1750</v>
      </c>
      <c r="G1452" s="7">
        <v>44681</v>
      </c>
      <c r="H1452" s="7">
        <v>44711</v>
      </c>
      <c r="I1452" s="6">
        <f t="shared" si="46"/>
        <v>2</v>
      </c>
      <c r="J1452" s="8">
        <f t="shared" si="47"/>
        <v>875</v>
      </c>
      <c r="M1452" s="9"/>
      <c r="N1452" s="9"/>
      <c r="O1452" s="9"/>
      <c r="P1452" s="9"/>
      <c r="Q1452" s="9"/>
    </row>
    <row r="1453" spans="1:17" ht="15.75" x14ac:dyDescent="0.25">
      <c r="A1453" s="6" t="s">
        <v>507</v>
      </c>
      <c r="B1453" s="6" t="s">
        <v>285</v>
      </c>
      <c r="C1453" s="6" t="s">
        <v>283</v>
      </c>
      <c r="D1453" s="7">
        <v>44712</v>
      </c>
      <c r="E1453" s="7">
        <v>44742</v>
      </c>
      <c r="F1453" s="8">
        <v>1750</v>
      </c>
      <c r="G1453" s="7">
        <v>44712</v>
      </c>
      <c r="H1453" s="7">
        <v>44741</v>
      </c>
      <c r="I1453" s="6">
        <f t="shared" si="46"/>
        <v>2</v>
      </c>
      <c r="J1453" s="8">
        <f t="shared" si="47"/>
        <v>875</v>
      </c>
      <c r="M1453" s="9"/>
      <c r="N1453" s="9"/>
      <c r="O1453" s="9"/>
      <c r="P1453" s="9"/>
      <c r="Q1453" s="9"/>
    </row>
    <row r="1454" spans="1:17" ht="15.75" x14ac:dyDescent="0.25">
      <c r="A1454" s="6" t="s">
        <v>507</v>
      </c>
      <c r="B1454" s="6" t="s">
        <v>285</v>
      </c>
      <c r="C1454" s="6" t="s">
        <v>283</v>
      </c>
      <c r="D1454" s="7">
        <v>44742</v>
      </c>
      <c r="E1454" s="7">
        <v>44772</v>
      </c>
      <c r="F1454" s="8">
        <v>1750</v>
      </c>
      <c r="G1454" s="7">
        <v>44742</v>
      </c>
      <c r="H1454" s="7">
        <v>44772</v>
      </c>
      <c r="I1454" s="6">
        <f t="shared" ref="I1454:I1517" si="48">IF((YEAR(H1454)-YEAR(G1454))=1, ((MONTH(H1454)-MONTH(G1454))+1)+12, (IF((YEAR(H1454)-YEAR(G1454))=2, ((MONTH(H1454)-MONTH(G1454))+1)+24, (IF((YEAR(H1454)-YEAR(G1454))=3, ((MONTH(H1454)-MONTH(G1454))+1)+36, (MONTH(H1454)-MONTH(G1454))+1)))))</f>
        <v>2</v>
      </c>
      <c r="J1454" s="8">
        <f t="shared" si="47"/>
        <v>875</v>
      </c>
      <c r="M1454" s="9"/>
      <c r="N1454" s="9"/>
      <c r="O1454" s="9"/>
      <c r="P1454" s="9"/>
      <c r="Q1454" s="9"/>
    </row>
    <row r="1455" spans="1:17" ht="15.75" x14ac:dyDescent="0.25">
      <c r="A1455" s="6" t="s">
        <v>507</v>
      </c>
      <c r="B1455" s="6" t="s">
        <v>285</v>
      </c>
      <c r="C1455" s="6" t="s">
        <v>283</v>
      </c>
      <c r="D1455" s="7">
        <v>44773</v>
      </c>
      <c r="E1455" s="7">
        <v>44806</v>
      </c>
      <c r="F1455" s="8">
        <v>1750</v>
      </c>
      <c r="G1455" s="7">
        <v>44773</v>
      </c>
      <c r="H1455" s="7">
        <v>44803</v>
      </c>
      <c r="I1455" s="6">
        <f t="shared" si="48"/>
        <v>2</v>
      </c>
      <c r="J1455" s="8">
        <f t="shared" si="47"/>
        <v>875</v>
      </c>
      <c r="M1455" s="9"/>
      <c r="N1455" s="9"/>
      <c r="O1455" s="9"/>
      <c r="P1455" s="9"/>
      <c r="Q1455" s="9"/>
    </row>
    <row r="1456" spans="1:17" ht="15.75" x14ac:dyDescent="0.25">
      <c r="A1456" s="6" t="s">
        <v>507</v>
      </c>
      <c r="B1456" s="6" t="s">
        <v>285</v>
      </c>
      <c r="C1456" s="6" t="s">
        <v>283</v>
      </c>
      <c r="D1456" s="7">
        <v>44804</v>
      </c>
      <c r="E1456" s="7">
        <v>44835</v>
      </c>
      <c r="F1456" s="8">
        <v>1750</v>
      </c>
      <c r="G1456" s="7">
        <v>44804</v>
      </c>
      <c r="H1456" s="7">
        <v>44833</v>
      </c>
      <c r="I1456" s="6">
        <f t="shared" si="48"/>
        <v>2</v>
      </c>
      <c r="J1456" s="8">
        <f t="shared" si="47"/>
        <v>875</v>
      </c>
      <c r="M1456" s="9"/>
      <c r="N1456" s="9"/>
      <c r="O1456" s="9"/>
      <c r="P1456" s="9"/>
      <c r="Q1456" s="9"/>
    </row>
    <row r="1457" spans="1:17" ht="15.75" x14ac:dyDescent="0.25">
      <c r="A1457" s="6" t="s">
        <v>507</v>
      </c>
      <c r="B1457" s="6" t="s">
        <v>285</v>
      </c>
      <c r="C1457" s="6" t="s">
        <v>283</v>
      </c>
      <c r="D1457" s="7">
        <v>44834</v>
      </c>
      <c r="E1457" s="7">
        <v>44865</v>
      </c>
      <c r="F1457" s="8">
        <v>1750</v>
      </c>
      <c r="G1457" s="7">
        <v>44834</v>
      </c>
      <c r="H1457" s="7">
        <v>44864</v>
      </c>
      <c r="I1457" s="6">
        <f t="shared" si="48"/>
        <v>2</v>
      </c>
      <c r="J1457" s="8">
        <f t="shared" si="47"/>
        <v>875</v>
      </c>
      <c r="M1457" s="9"/>
      <c r="N1457" s="9"/>
      <c r="O1457" s="9"/>
      <c r="P1457" s="9"/>
      <c r="Q1457" s="9"/>
    </row>
    <row r="1458" spans="1:17" ht="15.75" x14ac:dyDescent="0.25">
      <c r="A1458" s="6" t="s">
        <v>507</v>
      </c>
      <c r="B1458" s="6" t="s">
        <v>285</v>
      </c>
      <c r="C1458" s="6" t="s">
        <v>283</v>
      </c>
      <c r="D1458" s="7">
        <v>44865</v>
      </c>
      <c r="E1458" s="7">
        <v>44900</v>
      </c>
      <c r="F1458" s="8">
        <v>1750</v>
      </c>
      <c r="G1458" s="7">
        <v>44865</v>
      </c>
      <c r="H1458" s="7">
        <v>44894</v>
      </c>
      <c r="I1458" s="6">
        <f t="shared" si="48"/>
        <v>2</v>
      </c>
      <c r="J1458" s="8">
        <f t="shared" si="47"/>
        <v>875</v>
      </c>
      <c r="M1458" s="9"/>
      <c r="N1458" s="9"/>
      <c r="O1458" s="9"/>
      <c r="P1458" s="9"/>
      <c r="Q1458" s="9"/>
    </row>
    <row r="1459" spans="1:17" ht="15.75" x14ac:dyDescent="0.25">
      <c r="A1459" s="6" t="s">
        <v>507</v>
      </c>
      <c r="B1459" s="6" t="s">
        <v>285</v>
      </c>
      <c r="C1459" s="6" t="s">
        <v>283</v>
      </c>
      <c r="D1459" s="7">
        <v>44895</v>
      </c>
      <c r="E1459" s="7">
        <v>44935</v>
      </c>
      <c r="F1459" s="8">
        <v>1750</v>
      </c>
      <c r="G1459" s="7">
        <v>44895</v>
      </c>
      <c r="H1459" s="7">
        <v>44925</v>
      </c>
      <c r="I1459" s="6">
        <f t="shared" si="48"/>
        <v>2</v>
      </c>
      <c r="J1459" s="8">
        <f t="shared" si="47"/>
        <v>875</v>
      </c>
      <c r="M1459" s="9"/>
      <c r="N1459" s="9"/>
      <c r="O1459" s="9"/>
      <c r="P1459" s="9"/>
      <c r="Q1459" s="9"/>
    </row>
    <row r="1460" spans="1:17" ht="15.75" x14ac:dyDescent="0.25">
      <c r="A1460" s="6" t="s">
        <v>507</v>
      </c>
      <c r="B1460" s="6" t="s">
        <v>285</v>
      </c>
      <c r="C1460" s="6" t="s">
        <v>283</v>
      </c>
      <c r="D1460" s="7">
        <v>44926</v>
      </c>
      <c r="E1460" s="7">
        <v>44970</v>
      </c>
      <c r="F1460" s="8">
        <v>1750</v>
      </c>
      <c r="G1460" s="7">
        <v>44926</v>
      </c>
      <c r="H1460" s="7">
        <v>44956</v>
      </c>
      <c r="I1460" s="6">
        <f t="shared" si="48"/>
        <v>2</v>
      </c>
      <c r="J1460" s="8">
        <f t="shared" si="47"/>
        <v>875</v>
      </c>
      <c r="M1460" s="9"/>
      <c r="N1460" s="9"/>
      <c r="O1460" s="9"/>
      <c r="P1460" s="9"/>
      <c r="Q1460" s="9"/>
    </row>
    <row r="1461" spans="1:17" ht="15.75" x14ac:dyDescent="0.25">
      <c r="A1461" s="6" t="s">
        <v>507</v>
      </c>
      <c r="B1461" s="6" t="s">
        <v>285</v>
      </c>
      <c r="C1461" s="6" t="s">
        <v>283</v>
      </c>
      <c r="D1461" s="7">
        <v>44957</v>
      </c>
      <c r="E1461" s="7">
        <v>44987</v>
      </c>
      <c r="F1461" s="8">
        <v>1750</v>
      </c>
      <c r="G1461" s="7">
        <v>44957</v>
      </c>
      <c r="H1461" s="7">
        <v>44985</v>
      </c>
      <c r="I1461" s="6">
        <f t="shared" si="48"/>
        <v>2</v>
      </c>
      <c r="J1461" s="8">
        <f t="shared" si="47"/>
        <v>875</v>
      </c>
      <c r="M1461" s="9"/>
      <c r="N1461" s="9"/>
      <c r="O1461" s="9"/>
      <c r="P1461" s="9"/>
      <c r="Q1461" s="9"/>
    </row>
    <row r="1462" spans="1:17" ht="15.75" x14ac:dyDescent="0.25">
      <c r="A1462" s="6" t="s">
        <v>507</v>
      </c>
      <c r="B1462" s="6" t="s">
        <v>285</v>
      </c>
      <c r="C1462" s="6" t="s">
        <v>283</v>
      </c>
      <c r="D1462" s="7">
        <v>44986</v>
      </c>
      <c r="E1462" s="7">
        <v>45036</v>
      </c>
      <c r="F1462" s="8">
        <v>1750</v>
      </c>
      <c r="G1462" s="7">
        <v>44986</v>
      </c>
      <c r="H1462" s="7">
        <v>45016</v>
      </c>
      <c r="I1462" s="6">
        <f t="shared" si="48"/>
        <v>1</v>
      </c>
      <c r="J1462" s="8">
        <f t="shared" si="47"/>
        <v>1750</v>
      </c>
      <c r="M1462" s="9"/>
      <c r="N1462" s="9"/>
      <c r="O1462" s="9"/>
      <c r="P1462" s="9"/>
      <c r="Q1462" s="9"/>
    </row>
    <row r="1463" spans="1:17" ht="15.75" x14ac:dyDescent="0.25">
      <c r="A1463" s="6" t="s">
        <v>507</v>
      </c>
      <c r="B1463" s="6" t="s">
        <v>285</v>
      </c>
      <c r="C1463" s="6" t="s">
        <v>283</v>
      </c>
      <c r="D1463" s="7">
        <v>45017</v>
      </c>
      <c r="E1463" s="7">
        <v>45054</v>
      </c>
      <c r="F1463" s="8">
        <v>1750</v>
      </c>
      <c r="G1463" s="7">
        <v>45017</v>
      </c>
      <c r="H1463" s="7">
        <v>45046</v>
      </c>
      <c r="I1463" s="6">
        <f t="shared" si="48"/>
        <v>1</v>
      </c>
      <c r="J1463" s="8">
        <f t="shared" si="47"/>
        <v>1750</v>
      </c>
      <c r="M1463" s="9"/>
      <c r="N1463" s="9"/>
      <c r="O1463" s="9"/>
      <c r="P1463" s="9"/>
      <c r="Q1463" s="9"/>
    </row>
    <row r="1464" spans="1:17" ht="15.75" x14ac:dyDescent="0.25">
      <c r="A1464" s="6" t="s">
        <v>507</v>
      </c>
      <c r="B1464" s="6" t="s">
        <v>285</v>
      </c>
      <c r="C1464" s="6" t="s">
        <v>283</v>
      </c>
      <c r="D1464" s="7">
        <v>45047</v>
      </c>
      <c r="E1464" s="7">
        <v>45078</v>
      </c>
      <c r="F1464" s="8">
        <v>1750</v>
      </c>
      <c r="G1464" s="7">
        <v>45047</v>
      </c>
      <c r="H1464" s="7">
        <v>45077</v>
      </c>
      <c r="I1464" s="6">
        <f t="shared" si="48"/>
        <v>1</v>
      </c>
      <c r="J1464" s="8">
        <f t="shared" si="47"/>
        <v>1750</v>
      </c>
      <c r="M1464" s="9"/>
      <c r="N1464" s="9"/>
      <c r="O1464" s="9"/>
      <c r="P1464" s="9"/>
      <c r="Q1464" s="9"/>
    </row>
    <row r="1465" spans="1:17" ht="15.75" x14ac:dyDescent="0.25">
      <c r="A1465" s="6" t="s">
        <v>507</v>
      </c>
      <c r="B1465" s="6" t="s">
        <v>285</v>
      </c>
      <c r="C1465" s="6" t="s">
        <v>283</v>
      </c>
      <c r="D1465" s="7">
        <v>45078</v>
      </c>
      <c r="E1465" s="7">
        <v>45110</v>
      </c>
      <c r="F1465" s="8">
        <v>1750</v>
      </c>
      <c r="G1465" s="7">
        <v>45078</v>
      </c>
      <c r="H1465" s="7">
        <v>45107</v>
      </c>
      <c r="I1465" s="6">
        <f t="shared" si="48"/>
        <v>1</v>
      </c>
      <c r="J1465" s="8">
        <f t="shared" si="47"/>
        <v>1750</v>
      </c>
      <c r="M1465" s="9"/>
      <c r="N1465" s="9"/>
      <c r="O1465" s="9"/>
      <c r="P1465" s="9"/>
      <c r="Q1465" s="9"/>
    </row>
    <row r="1466" spans="1:17" ht="15.75" x14ac:dyDescent="0.25">
      <c r="A1466" s="6" t="s">
        <v>507</v>
      </c>
      <c r="B1466" s="6" t="s">
        <v>285</v>
      </c>
      <c r="C1466" s="6" t="s">
        <v>283</v>
      </c>
      <c r="D1466" s="7">
        <v>45108</v>
      </c>
      <c r="E1466" s="7">
        <v>45138</v>
      </c>
      <c r="F1466" s="8">
        <v>1750</v>
      </c>
      <c r="G1466" s="7">
        <v>45108</v>
      </c>
      <c r="H1466" s="7">
        <v>45138</v>
      </c>
      <c r="I1466" s="6">
        <f t="shared" si="48"/>
        <v>1</v>
      </c>
      <c r="J1466" s="8">
        <f t="shared" si="47"/>
        <v>1750</v>
      </c>
      <c r="M1466" s="9"/>
      <c r="N1466" s="9"/>
      <c r="O1466" s="9"/>
      <c r="P1466" s="9"/>
      <c r="Q1466" s="9"/>
    </row>
    <row r="1467" spans="1:17" ht="15.75" x14ac:dyDescent="0.25">
      <c r="A1467" s="6" t="s">
        <v>507</v>
      </c>
      <c r="B1467" s="6" t="s">
        <v>285</v>
      </c>
      <c r="C1467" s="6" t="s">
        <v>283</v>
      </c>
      <c r="D1467" s="7">
        <v>45139</v>
      </c>
      <c r="E1467" s="7">
        <v>45173</v>
      </c>
      <c r="F1467" s="8">
        <v>1750</v>
      </c>
      <c r="G1467" s="7">
        <v>45139</v>
      </c>
      <c r="H1467" s="7">
        <v>45169</v>
      </c>
      <c r="I1467" s="6">
        <f t="shared" si="48"/>
        <v>1</v>
      </c>
      <c r="J1467" s="8">
        <f t="shared" si="47"/>
        <v>1750</v>
      </c>
      <c r="M1467" s="9"/>
      <c r="N1467" s="9"/>
      <c r="O1467" s="9"/>
      <c r="P1467" s="9"/>
      <c r="Q1467" s="9"/>
    </row>
    <row r="1468" spans="1:17" ht="15.75" x14ac:dyDescent="0.25">
      <c r="A1468" s="6" t="s">
        <v>507</v>
      </c>
      <c r="B1468" s="6" t="s">
        <v>285</v>
      </c>
      <c r="C1468" s="6" t="s">
        <v>283</v>
      </c>
      <c r="D1468" s="7">
        <v>45170</v>
      </c>
      <c r="E1468" s="7">
        <v>45201</v>
      </c>
      <c r="F1468" s="8">
        <v>1750</v>
      </c>
      <c r="G1468" s="7">
        <v>45170</v>
      </c>
      <c r="H1468" s="7">
        <v>45199</v>
      </c>
      <c r="I1468" s="6">
        <f t="shared" si="48"/>
        <v>1</v>
      </c>
      <c r="J1468" s="8">
        <f t="shared" si="47"/>
        <v>1750</v>
      </c>
      <c r="M1468" s="9"/>
      <c r="N1468" s="9"/>
      <c r="O1468" s="9"/>
      <c r="P1468" s="9"/>
      <c r="Q1468" s="9"/>
    </row>
    <row r="1469" spans="1:17" ht="15.75" x14ac:dyDescent="0.25">
      <c r="A1469" s="6" t="s">
        <v>507</v>
      </c>
      <c r="B1469" s="6" t="s">
        <v>285</v>
      </c>
      <c r="C1469" s="6" t="s">
        <v>283</v>
      </c>
      <c r="D1469" s="7">
        <v>45200</v>
      </c>
      <c r="E1469" s="7">
        <v>45236</v>
      </c>
      <c r="F1469" s="8">
        <v>1750</v>
      </c>
      <c r="G1469" s="7">
        <v>45200</v>
      </c>
      <c r="H1469" s="7">
        <v>45230</v>
      </c>
      <c r="I1469" s="6">
        <f t="shared" si="48"/>
        <v>1</v>
      </c>
      <c r="J1469" s="8">
        <f t="shared" si="47"/>
        <v>1750</v>
      </c>
      <c r="M1469" s="9"/>
      <c r="N1469" s="9"/>
      <c r="O1469" s="9"/>
      <c r="P1469" s="9"/>
      <c r="Q1469" s="9"/>
    </row>
    <row r="1470" spans="1:17" ht="15.75" x14ac:dyDescent="0.25">
      <c r="A1470" s="6" t="s">
        <v>507</v>
      </c>
      <c r="B1470" s="6" t="s">
        <v>285</v>
      </c>
      <c r="C1470" s="6" t="s">
        <v>283</v>
      </c>
      <c r="D1470" s="7">
        <v>45231</v>
      </c>
      <c r="E1470" s="7">
        <v>45264</v>
      </c>
      <c r="F1470" s="8">
        <v>1750</v>
      </c>
      <c r="G1470" s="7">
        <v>45231</v>
      </c>
      <c r="H1470" s="7">
        <v>45260</v>
      </c>
      <c r="I1470" s="6">
        <f t="shared" si="48"/>
        <v>1</v>
      </c>
      <c r="J1470" s="8">
        <f t="shared" si="47"/>
        <v>1750</v>
      </c>
      <c r="M1470" s="9"/>
      <c r="N1470" s="9"/>
      <c r="O1470" s="9"/>
      <c r="P1470" s="9"/>
      <c r="Q1470" s="9"/>
    </row>
    <row r="1471" spans="1:17" ht="15.75" x14ac:dyDescent="0.25">
      <c r="A1471" s="6" t="s">
        <v>507</v>
      </c>
      <c r="B1471" s="6" t="s">
        <v>285</v>
      </c>
      <c r="C1471" s="6" t="s">
        <v>283</v>
      </c>
      <c r="D1471" s="7">
        <v>45261</v>
      </c>
      <c r="E1471" s="7">
        <v>45299</v>
      </c>
      <c r="F1471" s="8">
        <v>1750</v>
      </c>
      <c r="G1471" s="7">
        <v>45261</v>
      </c>
      <c r="H1471" s="7">
        <v>45291</v>
      </c>
      <c r="I1471" s="6">
        <f t="shared" si="48"/>
        <v>1</v>
      </c>
      <c r="J1471" s="8">
        <f t="shared" si="47"/>
        <v>1750</v>
      </c>
      <c r="M1471" s="9"/>
      <c r="N1471" s="9"/>
      <c r="O1471" s="9"/>
      <c r="P1471" s="9"/>
      <c r="Q1471" s="9"/>
    </row>
    <row r="1472" spans="1:17" ht="15.75" x14ac:dyDescent="0.25">
      <c r="A1472" s="6" t="s">
        <v>507</v>
      </c>
      <c r="B1472" s="6" t="s">
        <v>285</v>
      </c>
      <c r="C1472" s="6" t="s">
        <v>283</v>
      </c>
      <c r="D1472" s="7">
        <v>45292</v>
      </c>
      <c r="E1472" s="7">
        <v>45323</v>
      </c>
      <c r="F1472" s="8">
        <v>1750</v>
      </c>
      <c r="G1472" s="7">
        <v>45292</v>
      </c>
      <c r="H1472" s="7">
        <v>45322</v>
      </c>
      <c r="I1472" s="6">
        <f t="shared" si="48"/>
        <v>1</v>
      </c>
      <c r="J1472" s="8">
        <f t="shared" si="47"/>
        <v>1750</v>
      </c>
      <c r="M1472" s="9"/>
      <c r="N1472" s="9"/>
      <c r="O1472" s="9"/>
      <c r="P1472" s="9"/>
      <c r="Q1472" s="9"/>
    </row>
    <row r="1473" spans="1:17" ht="15.75" x14ac:dyDescent="0.25">
      <c r="A1473" s="6" t="s">
        <v>507</v>
      </c>
      <c r="B1473" s="6" t="s">
        <v>285</v>
      </c>
      <c r="C1473" s="6" t="s">
        <v>283</v>
      </c>
      <c r="D1473" s="7">
        <v>45323</v>
      </c>
      <c r="E1473" s="7">
        <v>45355</v>
      </c>
      <c r="F1473" s="8">
        <v>1750</v>
      </c>
      <c r="G1473" s="7">
        <v>45323</v>
      </c>
      <c r="H1473" s="7">
        <v>45350</v>
      </c>
      <c r="I1473" s="6">
        <f t="shared" si="48"/>
        <v>1</v>
      </c>
      <c r="J1473" s="8">
        <f t="shared" si="47"/>
        <v>1750</v>
      </c>
      <c r="M1473" s="9"/>
      <c r="N1473" s="9"/>
      <c r="O1473" s="9"/>
      <c r="P1473" s="9"/>
      <c r="Q1473" s="9"/>
    </row>
    <row r="1474" spans="1:17" ht="15.75" x14ac:dyDescent="0.25">
      <c r="A1474" s="6" t="s">
        <v>507</v>
      </c>
      <c r="B1474" s="6" t="s">
        <v>285</v>
      </c>
      <c r="C1474" s="6" t="s">
        <v>283</v>
      </c>
      <c r="D1474" s="7">
        <v>45351</v>
      </c>
      <c r="E1474" s="7">
        <v>1095</v>
      </c>
      <c r="F1474" s="8">
        <v>1750</v>
      </c>
      <c r="G1474" s="7">
        <v>45351</v>
      </c>
      <c r="H1474" s="7">
        <v>45381</v>
      </c>
      <c r="I1474" s="6">
        <f t="shared" si="48"/>
        <v>2</v>
      </c>
      <c r="J1474" s="8">
        <f t="shared" si="47"/>
        <v>875</v>
      </c>
      <c r="M1474" s="9"/>
      <c r="N1474" s="9"/>
      <c r="O1474" s="9"/>
      <c r="P1474" s="9"/>
      <c r="Q1474" s="9"/>
    </row>
    <row r="1475" spans="1:17" ht="15.75" x14ac:dyDescent="0.25">
      <c r="A1475" s="6" t="s">
        <v>507</v>
      </c>
      <c r="B1475" s="6" t="s">
        <v>285</v>
      </c>
      <c r="C1475" s="6" t="s">
        <v>283</v>
      </c>
      <c r="D1475" s="7">
        <v>45382</v>
      </c>
      <c r="E1475" s="7">
        <v>1095</v>
      </c>
      <c r="F1475" s="8">
        <v>1750</v>
      </c>
      <c r="G1475" s="7">
        <v>45382</v>
      </c>
      <c r="H1475" s="7">
        <v>45411</v>
      </c>
      <c r="I1475" s="6">
        <f t="shared" si="48"/>
        <v>2</v>
      </c>
      <c r="J1475" s="8">
        <f t="shared" ref="J1475:J1538" si="49">F1475/I1475</f>
        <v>875</v>
      </c>
      <c r="M1475" s="9"/>
      <c r="N1475" s="9"/>
      <c r="O1475" s="9"/>
      <c r="P1475" s="9"/>
      <c r="Q1475" s="9"/>
    </row>
    <row r="1476" spans="1:17" ht="15.75" x14ac:dyDescent="0.25">
      <c r="A1476" s="6" t="s">
        <v>507</v>
      </c>
      <c r="B1476" s="6" t="s">
        <v>285</v>
      </c>
      <c r="C1476" s="6" t="s">
        <v>283</v>
      </c>
      <c r="D1476" s="7">
        <v>45412</v>
      </c>
      <c r="E1476" s="7">
        <v>1095</v>
      </c>
      <c r="F1476" s="8">
        <v>1750</v>
      </c>
      <c r="G1476" s="7">
        <v>45412</v>
      </c>
      <c r="H1476" s="7">
        <v>45442</v>
      </c>
      <c r="I1476" s="6">
        <f t="shared" si="48"/>
        <v>2</v>
      </c>
      <c r="J1476" s="8">
        <f t="shared" si="49"/>
        <v>875</v>
      </c>
      <c r="M1476" s="9"/>
      <c r="N1476" s="9"/>
      <c r="O1476" s="9"/>
      <c r="P1476" s="9"/>
      <c r="Q1476" s="9"/>
    </row>
    <row r="1477" spans="1:17" ht="15.75" x14ac:dyDescent="0.25">
      <c r="A1477" s="6" t="s">
        <v>507</v>
      </c>
      <c r="B1477" s="6" t="s">
        <v>285</v>
      </c>
      <c r="C1477" s="6" t="s">
        <v>283</v>
      </c>
      <c r="D1477" s="7">
        <v>45443</v>
      </c>
      <c r="E1477" s="7">
        <v>1095</v>
      </c>
      <c r="F1477" s="8">
        <v>1750</v>
      </c>
      <c r="G1477" s="7">
        <v>45443</v>
      </c>
      <c r="H1477" s="7">
        <v>45472</v>
      </c>
      <c r="I1477" s="6">
        <f t="shared" si="48"/>
        <v>2</v>
      </c>
      <c r="J1477" s="8">
        <f t="shared" si="49"/>
        <v>875</v>
      </c>
      <c r="M1477" s="9"/>
      <c r="N1477" s="9"/>
      <c r="O1477" s="9"/>
      <c r="P1477" s="9"/>
      <c r="Q1477" s="9"/>
    </row>
    <row r="1478" spans="1:17" ht="15.75" x14ac:dyDescent="0.25">
      <c r="A1478" s="6" t="s">
        <v>507</v>
      </c>
      <c r="B1478" s="6" t="s">
        <v>285</v>
      </c>
      <c r="C1478" s="6" t="s">
        <v>283</v>
      </c>
      <c r="D1478" s="7">
        <v>45473</v>
      </c>
      <c r="E1478" s="7">
        <v>1095</v>
      </c>
      <c r="F1478" s="8">
        <v>1750</v>
      </c>
      <c r="G1478" s="7">
        <v>45473</v>
      </c>
      <c r="H1478" s="7">
        <v>45503</v>
      </c>
      <c r="I1478" s="6">
        <f t="shared" si="48"/>
        <v>2</v>
      </c>
      <c r="J1478" s="8">
        <f t="shared" si="49"/>
        <v>875</v>
      </c>
      <c r="M1478" s="9"/>
      <c r="N1478" s="9"/>
      <c r="O1478" s="9"/>
      <c r="P1478" s="9"/>
      <c r="Q1478" s="9"/>
    </row>
    <row r="1479" spans="1:17" ht="15.75" x14ac:dyDescent="0.25">
      <c r="A1479" s="6" t="s">
        <v>507</v>
      </c>
      <c r="B1479" s="6" t="s">
        <v>285</v>
      </c>
      <c r="C1479" s="6" t="s">
        <v>283</v>
      </c>
      <c r="D1479" s="7">
        <v>45504</v>
      </c>
      <c r="E1479" s="7">
        <v>1095</v>
      </c>
      <c r="F1479" s="8">
        <v>1750</v>
      </c>
      <c r="G1479" s="7">
        <v>45504</v>
      </c>
      <c r="H1479" s="7">
        <v>45534</v>
      </c>
      <c r="I1479" s="6">
        <f t="shared" si="48"/>
        <v>2</v>
      </c>
      <c r="J1479" s="8">
        <f t="shared" si="49"/>
        <v>875</v>
      </c>
      <c r="M1479" s="9"/>
      <c r="N1479" s="9"/>
      <c r="O1479" s="9"/>
      <c r="P1479" s="9"/>
      <c r="Q1479" s="9"/>
    </row>
    <row r="1480" spans="1:17" ht="15.75" x14ac:dyDescent="0.25">
      <c r="A1480" s="6" t="s">
        <v>507</v>
      </c>
      <c r="B1480" s="6" t="s">
        <v>285</v>
      </c>
      <c r="C1480" s="6" t="s">
        <v>283</v>
      </c>
      <c r="D1480" s="7">
        <v>45535</v>
      </c>
      <c r="E1480" s="7">
        <v>1095</v>
      </c>
      <c r="F1480" s="8">
        <v>1750</v>
      </c>
      <c r="G1480" s="7">
        <v>45535</v>
      </c>
      <c r="H1480" s="7">
        <v>45564</v>
      </c>
      <c r="I1480" s="6">
        <f t="shared" si="48"/>
        <v>2</v>
      </c>
      <c r="J1480" s="8">
        <f t="shared" si="49"/>
        <v>875</v>
      </c>
      <c r="M1480" s="9"/>
      <c r="N1480" s="9"/>
      <c r="O1480" s="9"/>
      <c r="P1480" s="9"/>
      <c r="Q1480" s="9"/>
    </row>
    <row r="1481" spans="1:17" ht="15.75" x14ac:dyDescent="0.25">
      <c r="A1481" s="6" t="s">
        <v>507</v>
      </c>
      <c r="B1481" s="6" t="s">
        <v>285</v>
      </c>
      <c r="C1481" s="6" t="s">
        <v>283</v>
      </c>
      <c r="D1481" s="7">
        <v>45565</v>
      </c>
      <c r="E1481" s="7">
        <v>1095</v>
      </c>
      <c r="F1481" s="8">
        <v>1750</v>
      </c>
      <c r="G1481" s="7">
        <v>45565</v>
      </c>
      <c r="H1481" s="7">
        <v>45595</v>
      </c>
      <c r="I1481" s="6">
        <f t="shared" si="48"/>
        <v>2</v>
      </c>
      <c r="J1481" s="8">
        <f t="shared" si="49"/>
        <v>875</v>
      </c>
      <c r="M1481" s="9"/>
      <c r="N1481" s="9"/>
      <c r="O1481" s="9"/>
      <c r="P1481" s="9"/>
      <c r="Q1481" s="9"/>
    </row>
    <row r="1482" spans="1:17" ht="15.75" x14ac:dyDescent="0.25">
      <c r="A1482" s="6" t="s">
        <v>507</v>
      </c>
      <c r="B1482" s="6" t="s">
        <v>285</v>
      </c>
      <c r="C1482" s="6" t="s">
        <v>283</v>
      </c>
      <c r="D1482" s="7">
        <v>45596</v>
      </c>
      <c r="E1482" s="7">
        <v>1095</v>
      </c>
      <c r="F1482" s="8">
        <v>1750</v>
      </c>
      <c r="G1482" s="7">
        <v>45596</v>
      </c>
      <c r="H1482" s="7">
        <v>45625</v>
      </c>
      <c r="I1482" s="6">
        <f t="shared" si="48"/>
        <v>2</v>
      </c>
      <c r="J1482" s="8">
        <f t="shared" si="49"/>
        <v>875</v>
      </c>
      <c r="M1482" s="9"/>
      <c r="N1482" s="9"/>
      <c r="O1482" s="9"/>
      <c r="P1482" s="9"/>
      <c r="Q1482" s="9"/>
    </row>
    <row r="1483" spans="1:17" ht="15.75" x14ac:dyDescent="0.25">
      <c r="A1483" s="6" t="s">
        <v>507</v>
      </c>
      <c r="B1483" s="6" t="s">
        <v>285</v>
      </c>
      <c r="C1483" s="6" t="s">
        <v>283</v>
      </c>
      <c r="D1483" s="7">
        <v>45626</v>
      </c>
      <c r="E1483" s="7">
        <v>1095</v>
      </c>
      <c r="F1483" s="8">
        <v>1750</v>
      </c>
      <c r="G1483" s="7">
        <v>45626</v>
      </c>
      <c r="H1483" s="7">
        <v>45656</v>
      </c>
      <c r="I1483" s="6">
        <f t="shared" si="48"/>
        <v>2</v>
      </c>
      <c r="J1483" s="8">
        <f t="shared" si="49"/>
        <v>875</v>
      </c>
      <c r="M1483" s="9"/>
      <c r="N1483" s="9"/>
      <c r="O1483" s="9"/>
      <c r="P1483" s="9"/>
      <c r="Q1483" s="9"/>
    </row>
    <row r="1484" spans="1:17" ht="15.75" x14ac:dyDescent="0.25">
      <c r="A1484" s="6" t="s">
        <v>507</v>
      </c>
      <c r="B1484" s="6" t="s">
        <v>285</v>
      </c>
      <c r="C1484" s="6" t="s">
        <v>283</v>
      </c>
      <c r="D1484" s="7">
        <v>45657</v>
      </c>
      <c r="E1484" s="7">
        <v>1095</v>
      </c>
      <c r="F1484" s="8">
        <v>1750</v>
      </c>
      <c r="G1484" s="7">
        <v>45657</v>
      </c>
      <c r="H1484" s="7">
        <v>45687</v>
      </c>
      <c r="I1484" s="6">
        <f t="shared" si="48"/>
        <v>2</v>
      </c>
      <c r="J1484" s="8">
        <f t="shared" si="49"/>
        <v>875</v>
      </c>
      <c r="M1484" s="9"/>
      <c r="N1484" s="9"/>
      <c r="O1484" s="9"/>
      <c r="P1484" s="9"/>
      <c r="Q1484" s="9"/>
    </row>
    <row r="1485" spans="1:17" ht="15.75" x14ac:dyDescent="0.25">
      <c r="A1485" s="6" t="s">
        <v>507</v>
      </c>
      <c r="B1485" s="6" t="s">
        <v>285</v>
      </c>
      <c r="C1485" s="6" t="s">
        <v>283</v>
      </c>
      <c r="D1485" s="7">
        <v>45688</v>
      </c>
      <c r="E1485" s="7">
        <v>1095</v>
      </c>
      <c r="F1485" s="8">
        <v>1750</v>
      </c>
      <c r="G1485" s="7">
        <v>45688</v>
      </c>
      <c r="H1485" s="7">
        <v>45715</v>
      </c>
      <c r="I1485" s="6">
        <f t="shared" si="48"/>
        <v>2</v>
      </c>
      <c r="J1485" s="8">
        <f t="shared" si="49"/>
        <v>875</v>
      </c>
      <c r="M1485" s="9"/>
      <c r="N1485" s="9"/>
      <c r="O1485" s="9"/>
      <c r="P1485" s="9"/>
      <c r="Q1485" s="9"/>
    </row>
    <row r="1486" spans="1:17" ht="15.75" x14ac:dyDescent="0.25">
      <c r="A1486" s="6" t="s">
        <v>507</v>
      </c>
      <c r="B1486" s="6" t="s">
        <v>285</v>
      </c>
      <c r="C1486" s="6" t="s">
        <v>283</v>
      </c>
      <c r="D1486" s="7">
        <v>45716</v>
      </c>
      <c r="E1486" s="7">
        <v>1095</v>
      </c>
      <c r="F1486" s="8">
        <v>1750</v>
      </c>
      <c r="G1486" s="7">
        <v>45716</v>
      </c>
      <c r="H1486" s="7">
        <v>45746</v>
      </c>
      <c r="I1486" s="6">
        <f t="shared" si="48"/>
        <v>2</v>
      </c>
      <c r="J1486" s="8">
        <f t="shared" si="49"/>
        <v>875</v>
      </c>
      <c r="M1486" s="9"/>
      <c r="N1486" s="9"/>
      <c r="O1486" s="9"/>
      <c r="P1486" s="9"/>
      <c r="Q1486" s="9"/>
    </row>
    <row r="1487" spans="1:17" ht="15.75" x14ac:dyDescent="0.25">
      <c r="A1487" s="6" t="s">
        <v>507</v>
      </c>
      <c r="B1487" s="6" t="s">
        <v>285</v>
      </c>
      <c r="C1487" s="6" t="s">
        <v>283</v>
      </c>
      <c r="D1487" s="7">
        <v>45747</v>
      </c>
      <c r="E1487" s="7">
        <v>1095</v>
      </c>
      <c r="F1487" s="8">
        <v>1750</v>
      </c>
      <c r="G1487" s="7">
        <v>45747</v>
      </c>
      <c r="H1487" s="7">
        <v>45776</v>
      </c>
      <c r="I1487" s="6">
        <f t="shared" si="48"/>
        <v>2</v>
      </c>
      <c r="J1487" s="8">
        <f t="shared" si="49"/>
        <v>875</v>
      </c>
      <c r="M1487" s="9"/>
      <c r="N1487" s="9"/>
      <c r="O1487" s="9"/>
      <c r="P1487" s="9"/>
      <c r="Q1487" s="9"/>
    </row>
    <row r="1488" spans="1:17" ht="15.75" x14ac:dyDescent="0.25">
      <c r="A1488" s="6" t="s">
        <v>507</v>
      </c>
      <c r="B1488" s="6" t="s">
        <v>285</v>
      </c>
      <c r="C1488" s="6" t="s">
        <v>283</v>
      </c>
      <c r="D1488" s="7">
        <v>45777</v>
      </c>
      <c r="E1488" s="7">
        <v>1095</v>
      </c>
      <c r="F1488" s="8">
        <v>1750</v>
      </c>
      <c r="G1488" s="7">
        <v>45777</v>
      </c>
      <c r="H1488" s="7">
        <v>45807</v>
      </c>
      <c r="I1488" s="6">
        <f t="shared" si="48"/>
        <v>2</v>
      </c>
      <c r="J1488" s="8">
        <f t="shared" si="49"/>
        <v>875</v>
      </c>
      <c r="M1488" s="9"/>
      <c r="N1488" s="9"/>
      <c r="O1488" s="9"/>
      <c r="P1488" s="9"/>
      <c r="Q1488" s="9"/>
    </row>
    <row r="1489" spans="1:17" ht="15.75" x14ac:dyDescent="0.25">
      <c r="A1489" s="6" t="s">
        <v>507</v>
      </c>
      <c r="B1489" s="6" t="s">
        <v>285</v>
      </c>
      <c r="C1489" s="6" t="s">
        <v>283</v>
      </c>
      <c r="D1489" s="7">
        <v>45808</v>
      </c>
      <c r="E1489" s="7">
        <v>1095</v>
      </c>
      <c r="F1489" s="8">
        <v>1750</v>
      </c>
      <c r="G1489" s="7">
        <v>45808</v>
      </c>
      <c r="H1489" s="7">
        <v>45837</v>
      </c>
      <c r="I1489" s="6">
        <f t="shared" si="48"/>
        <v>2</v>
      </c>
      <c r="J1489" s="8">
        <f t="shared" si="49"/>
        <v>875</v>
      </c>
      <c r="M1489" s="9"/>
      <c r="N1489" s="9"/>
      <c r="O1489" s="9"/>
      <c r="P1489" s="9"/>
      <c r="Q1489" s="9"/>
    </row>
    <row r="1490" spans="1:17" ht="15.75" x14ac:dyDescent="0.25">
      <c r="A1490" s="6" t="s">
        <v>507</v>
      </c>
      <c r="B1490" s="6" t="s">
        <v>285</v>
      </c>
      <c r="C1490" s="6" t="s">
        <v>283</v>
      </c>
      <c r="D1490" s="7">
        <v>45838</v>
      </c>
      <c r="E1490" s="7">
        <v>1095</v>
      </c>
      <c r="F1490" s="8">
        <v>1750</v>
      </c>
      <c r="G1490" s="7">
        <v>45838</v>
      </c>
      <c r="H1490" s="7">
        <v>45868</v>
      </c>
      <c r="I1490" s="6">
        <f t="shared" si="48"/>
        <v>2</v>
      </c>
      <c r="J1490" s="8">
        <f t="shared" si="49"/>
        <v>875</v>
      </c>
      <c r="M1490" s="9"/>
      <c r="N1490" s="9"/>
      <c r="O1490" s="9"/>
      <c r="P1490" s="9"/>
      <c r="Q1490" s="9"/>
    </row>
    <row r="1491" spans="1:17" ht="15.75" x14ac:dyDescent="0.25">
      <c r="A1491" s="6" t="s">
        <v>507</v>
      </c>
      <c r="B1491" s="6" t="s">
        <v>285</v>
      </c>
      <c r="C1491" s="6" t="s">
        <v>283</v>
      </c>
      <c r="D1491" s="7">
        <v>45869</v>
      </c>
      <c r="E1491" s="7">
        <v>1095</v>
      </c>
      <c r="F1491" s="8">
        <v>1750</v>
      </c>
      <c r="G1491" s="7">
        <v>45869</v>
      </c>
      <c r="H1491" s="7">
        <v>45899</v>
      </c>
      <c r="I1491" s="6">
        <f t="shared" si="48"/>
        <v>2</v>
      </c>
      <c r="J1491" s="8">
        <f t="shared" si="49"/>
        <v>875</v>
      </c>
      <c r="M1491" s="9"/>
      <c r="N1491" s="9"/>
      <c r="O1491" s="9"/>
      <c r="P1491" s="9"/>
      <c r="Q1491" s="9"/>
    </row>
    <row r="1492" spans="1:17" ht="15.75" x14ac:dyDescent="0.25">
      <c r="A1492" s="6" t="s">
        <v>507</v>
      </c>
      <c r="B1492" s="6" t="s">
        <v>285</v>
      </c>
      <c r="C1492" s="6" t="s">
        <v>283</v>
      </c>
      <c r="D1492" s="7">
        <v>45900</v>
      </c>
      <c r="E1492" s="7">
        <v>1095</v>
      </c>
      <c r="F1492" s="8">
        <v>1750</v>
      </c>
      <c r="G1492" s="7">
        <v>45900</v>
      </c>
      <c r="H1492" s="7">
        <v>45929</v>
      </c>
      <c r="I1492" s="6">
        <f t="shared" si="48"/>
        <v>2</v>
      </c>
      <c r="J1492" s="8">
        <f t="shared" si="49"/>
        <v>875</v>
      </c>
      <c r="M1492" s="9"/>
      <c r="N1492" s="9"/>
      <c r="O1492" s="9"/>
      <c r="P1492" s="9"/>
      <c r="Q1492" s="9"/>
    </row>
    <row r="1493" spans="1:17" ht="15.75" x14ac:dyDescent="0.25">
      <c r="A1493" s="6" t="s">
        <v>507</v>
      </c>
      <c r="B1493" s="6" t="s">
        <v>285</v>
      </c>
      <c r="C1493" s="6" t="s">
        <v>283</v>
      </c>
      <c r="D1493" s="7">
        <v>45930</v>
      </c>
      <c r="E1493" s="7">
        <v>1095</v>
      </c>
      <c r="F1493" s="8">
        <v>1750</v>
      </c>
      <c r="G1493" s="7">
        <v>45930</v>
      </c>
      <c r="H1493" s="7">
        <v>45960</v>
      </c>
      <c r="I1493" s="6">
        <f t="shared" si="48"/>
        <v>2</v>
      </c>
      <c r="J1493" s="8">
        <f t="shared" si="49"/>
        <v>875</v>
      </c>
      <c r="M1493" s="9"/>
      <c r="N1493" s="9"/>
      <c r="O1493" s="9"/>
      <c r="P1493" s="9"/>
      <c r="Q1493" s="9"/>
    </row>
    <row r="1494" spans="1:17" ht="15.75" x14ac:dyDescent="0.25">
      <c r="A1494" s="6" t="s">
        <v>507</v>
      </c>
      <c r="B1494" s="6" t="s">
        <v>285</v>
      </c>
      <c r="C1494" s="6" t="s">
        <v>283</v>
      </c>
      <c r="D1494" s="7">
        <v>45961</v>
      </c>
      <c r="E1494" s="7">
        <v>1095</v>
      </c>
      <c r="F1494" s="8">
        <v>1750</v>
      </c>
      <c r="G1494" s="7">
        <v>45961</v>
      </c>
      <c r="H1494" s="7">
        <v>45990</v>
      </c>
      <c r="I1494" s="6">
        <f t="shared" si="48"/>
        <v>2</v>
      </c>
      <c r="J1494" s="8">
        <f t="shared" si="49"/>
        <v>875</v>
      </c>
      <c r="M1494" s="9"/>
      <c r="N1494" s="9"/>
      <c r="O1494" s="9"/>
      <c r="P1494" s="9"/>
      <c r="Q1494" s="9"/>
    </row>
    <row r="1495" spans="1:17" ht="15.75" x14ac:dyDescent="0.25">
      <c r="A1495" s="6" t="s">
        <v>507</v>
      </c>
      <c r="B1495" s="6" t="s">
        <v>285</v>
      </c>
      <c r="C1495" s="6" t="s">
        <v>283</v>
      </c>
      <c r="D1495" s="7">
        <v>45991</v>
      </c>
      <c r="E1495" s="7">
        <v>1095</v>
      </c>
      <c r="F1495" s="8">
        <v>1750</v>
      </c>
      <c r="G1495" s="7">
        <v>45991</v>
      </c>
      <c r="H1495" s="7">
        <v>46021</v>
      </c>
      <c r="I1495" s="6">
        <f t="shared" si="48"/>
        <v>2</v>
      </c>
      <c r="J1495" s="8">
        <f t="shared" si="49"/>
        <v>875</v>
      </c>
      <c r="M1495" s="9"/>
      <c r="N1495" s="9"/>
      <c r="O1495" s="9"/>
      <c r="P1495" s="9"/>
      <c r="Q1495" s="9"/>
    </row>
    <row r="1496" spans="1:17" ht="15.75" x14ac:dyDescent="0.25">
      <c r="A1496" s="6" t="s">
        <v>507</v>
      </c>
      <c r="B1496" s="6" t="s">
        <v>285</v>
      </c>
      <c r="C1496" s="6" t="s">
        <v>283</v>
      </c>
      <c r="D1496" s="7">
        <v>46022</v>
      </c>
      <c r="E1496" s="7">
        <v>1095</v>
      </c>
      <c r="F1496" s="8">
        <v>1750</v>
      </c>
      <c r="G1496" s="7">
        <v>46022</v>
      </c>
      <c r="H1496" s="7">
        <v>46052</v>
      </c>
      <c r="I1496" s="6">
        <f t="shared" si="48"/>
        <v>2</v>
      </c>
      <c r="J1496" s="8">
        <f t="shared" si="49"/>
        <v>875</v>
      </c>
      <c r="M1496" s="9"/>
      <c r="N1496" s="9"/>
      <c r="O1496" s="9"/>
      <c r="P1496" s="9"/>
      <c r="Q1496" s="9"/>
    </row>
    <row r="1497" spans="1:17" ht="15.75" x14ac:dyDescent="0.25">
      <c r="A1497" s="6" t="s">
        <v>507</v>
      </c>
      <c r="B1497" s="6" t="s">
        <v>285</v>
      </c>
      <c r="C1497" s="6" t="s">
        <v>283</v>
      </c>
      <c r="D1497" s="7">
        <v>46053</v>
      </c>
      <c r="E1497" s="7">
        <v>1095</v>
      </c>
      <c r="F1497" s="8">
        <v>1750</v>
      </c>
      <c r="G1497" s="7">
        <v>46053</v>
      </c>
      <c r="H1497" s="7">
        <v>46080</v>
      </c>
      <c r="I1497" s="6">
        <f t="shared" si="48"/>
        <v>2</v>
      </c>
      <c r="J1497" s="8">
        <f t="shared" si="49"/>
        <v>875</v>
      </c>
      <c r="M1497" s="9"/>
      <c r="N1497" s="9"/>
      <c r="O1497" s="9"/>
      <c r="P1497" s="9"/>
      <c r="Q1497" s="9"/>
    </row>
    <row r="1498" spans="1:17" ht="15.75" x14ac:dyDescent="0.25">
      <c r="A1498" s="6" t="s">
        <v>507</v>
      </c>
      <c r="B1498" s="6" t="s">
        <v>285</v>
      </c>
      <c r="C1498" s="6" t="s">
        <v>283</v>
      </c>
      <c r="D1498" s="7">
        <v>46081</v>
      </c>
      <c r="E1498" s="7">
        <v>1095</v>
      </c>
      <c r="F1498" s="8">
        <v>1750</v>
      </c>
      <c r="G1498" s="7">
        <v>46081</v>
      </c>
      <c r="H1498" s="7">
        <v>46111</v>
      </c>
      <c r="I1498" s="6">
        <f t="shared" si="48"/>
        <v>2</v>
      </c>
      <c r="J1498" s="8">
        <f t="shared" si="49"/>
        <v>875</v>
      </c>
      <c r="M1498" s="9"/>
      <c r="N1498" s="9"/>
      <c r="O1498" s="9"/>
      <c r="P1498" s="9"/>
      <c r="Q1498" s="9"/>
    </row>
    <row r="1499" spans="1:17" ht="15.75" x14ac:dyDescent="0.25">
      <c r="A1499" s="6" t="s">
        <v>508</v>
      </c>
      <c r="B1499" s="6" t="s">
        <v>282</v>
      </c>
      <c r="C1499" s="6" t="s">
        <v>283</v>
      </c>
      <c r="D1499" s="7">
        <v>43831</v>
      </c>
      <c r="E1499" s="7">
        <v>44195</v>
      </c>
      <c r="F1499" s="8">
        <v>27600</v>
      </c>
      <c r="G1499" s="7">
        <v>43831</v>
      </c>
      <c r="H1499" s="7">
        <v>44195</v>
      </c>
      <c r="I1499" s="6">
        <f t="shared" si="48"/>
        <v>12</v>
      </c>
      <c r="J1499" s="8">
        <f t="shared" si="49"/>
        <v>2300</v>
      </c>
      <c r="M1499" s="9"/>
      <c r="N1499" s="9"/>
      <c r="O1499" s="9"/>
      <c r="P1499" s="9"/>
      <c r="Q1499" s="9"/>
    </row>
    <row r="1500" spans="1:17" ht="15.75" x14ac:dyDescent="0.25">
      <c r="A1500" s="6" t="s">
        <v>508</v>
      </c>
      <c r="B1500" s="6" t="s">
        <v>282</v>
      </c>
      <c r="C1500" s="6" t="s">
        <v>283</v>
      </c>
      <c r="D1500" s="7">
        <v>44191</v>
      </c>
      <c r="E1500" s="7">
        <v>44560</v>
      </c>
      <c r="F1500" s="8">
        <v>7590</v>
      </c>
      <c r="G1500" s="7">
        <v>44196</v>
      </c>
      <c r="H1500" s="7">
        <v>44285</v>
      </c>
      <c r="I1500" s="6">
        <f t="shared" si="48"/>
        <v>4</v>
      </c>
      <c r="J1500" s="8">
        <f t="shared" si="49"/>
        <v>1897.5</v>
      </c>
      <c r="M1500" s="9"/>
      <c r="N1500" s="9"/>
      <c r="O1500" s="9"/>
      <c r="P1500" s="9"/>
      <c r="Q1500" s="9"/>
    </row>
    <row r="1501" spans="1:17" ht="15.75" x14ac:dyDescent="0.25">
      <c r="A1501" s="6" t="s">
        <v>508</v>
      </c>
      <c r="B1501" s="6" t="s">
        <v>282</v>
      </c>
      <c r="C1501" s="6" t="s">
        <v>283</v>
      </c>
      <c r="D1501" s="7">
        <v>44286</v>
      </c>
      <c r="E1501" s="7">
        <v>44344</v>
      </c>
      <c r="F1501" s="8">
        <v>7590</v>
      </c>
      <c r="G1501" s="7">
        <v>44286</v>
      </c>
      <c r="H1501" s="7">
        <v>44376</v>
      </c>
      <c r="I1501" s="6">
        <f t="shared" si="48"/>
        <v>4</v>
      </c>
      <c r="J1501" s="8">
        <f t="shared" si="49"/>
        <v>1897.5</v>
      </c>
      <c r="M1501" s="9"/>
      <c r="N1501" s="9"/>
      <c r="O1501" s="9"/>
      <c r="P1501" s="9"/>
      <c r="Q1501" s="9"/>
    </row>
    <row r="1502" spans="1:17" ht="15.75" x14ac:dyDescent="0.25">
      <c r="A1502" s="6" t="s">
        <v>508</v>
      </c>
      <c r="B1502" s="6" t="s">
        <v>282</v>
      </c>
      <c r="C1502" s="6" t="s">
        <v>283</v>
      </c>
      <c r="D1502" s="7">
        <v>44377</v>
      </c>
      <c r="E1502" s="7">
        <v>44445</v>
      </c>
      <c r="F1502" s="8">
        <v>7590</v>
      </c>
      <c r="G1502" s="7">
        <v>44377</v>
      </c>
      <c r="H1502" s="7">
        <v>44468</v>
      </c>
      <c r="I1502" s="6">
        <f t="shared" si="48"/>
        <v>4</v>
      </c>
      <c r="J1502" s="8">
        <f t="shared" si="49"/>
        <v>1897.5</v>
      </c>
      <c r="M1502" s="9"/>
      <c r="N1502" s="9"/>
      <c r="O1502" s="9"/>
      <c r="P1502" s="9"/>
      <c r="Q1502" s="9"/>
    </row>
    <row r="1503" spans="1:17" ht="15.75" x14ac:dyDescent="0.25">
      <c r="A1503" s="6" t="s">
        <v>508</v>
      </c>
      <c r="B1503" s="6" t="s">
        <v>282</v>
      </c>
      <c r="C1503" s="6" t="s">
        <v>283</v>
      </c>
      <c r="D1503" s="7">
        <v>44469</v>
      </c>
      <c r="E1503" s="7">
        <v>44515</v>
      </c>
      <c r="F1503" s="8">
        <v>7590</v>
      </c>
      <c r="G1503" s="7">
        <v>44469</v>
      </c>
      <c r="H1503" s="7">
        <v>44560</v>
      </c>
      <c r="I1503" s="6">
        <f t="shared" si="48"/>
        <v>4</v>
      </c>
      <c r="J1503" s="8">
        <f t="shared" si="49"/>
        <v>1897.5</v>
      </c>
      <c r="M1503" s="9"/>
      <c r="N1503" s="9"/>
      <c r="O1503" s="9"/>
      <c r="P1503" s="9"/>
      <c r="Q1503" s="9"/>
    </row>
    <row r="1504" spans="1:17" ht="15.75" x14ac:dyDescent="0.25">
      <c r="A1504" s="6" t="s">
        <v>509</v>
      </c>
      <c r="B1504" s="6" t="s">
        <v>292</v>
      </c>
      <c r="C1504" s="6" t="s">
        <v>283</v>
      </c>
      <c r="D1504" s="7">
        <v>44438</v>
      </c>
      <c r="E1504" s="7">
        <v>44542</v>
      </c>
      <c r="F1504" s="8">
        <v>31600</v>
      </c>
      <c r="G1504" s="7">
        <v>44408</v>
      </c>
      <c r="H1504" s="7">
        <v>44772</v>
      </c>
      <c r="I1504" s="6">
        <f t="shared" si="48"/>
        <v>13</v>
      </c>
      <c r="J1504" s="8">
        <f t="shared" si="49"/>
        <v>2430.7692307692309</v>
      </c>
      <c r="M1504" s="9"/>
      <c r="N1504" s="9"/>
      <c r="O1504" s="9"/>
      <c r="P1504" s="9"/>
      <c r="Q1504" s="9"/>
    </row>
    <row r="1505" spans="1:17" ht="15.75" x14ac:dyDescent="0.25">
      <c r="A1505" s="6" t="s">
        <v>509</v>
      </c>
      <c r="B1505" s="6" t="s">
        <v>292</v>
      </c>
      <c r="C1505" s="6" t="s">
        <v>283</v>
      </c>
      <c r="D1505" s="7">
        <v>44772</v>
      </c>
      <c r="E1505" s="7">
        <v>44826</v>
      </c>
      <c r="F1505" s="8">
        <v>31600</v>
      </c>
      <c r="G1505" s="7">
        <v>44773</v>
      </c>
      <c r="H1505" s="7">
        <v>45138</v>
      </c>
      <c r="I1505" s="6">
        <f t="shared" si="48"/>
        <v>13</v>
      </c>
      <c r="J1505" s="8">
        <f t="shared" si="49"/>
        <v>2430.7692307692309</v>
      </c>
      <c r="M1505" s="9"/>
      <c r="N1505" s="9"/>
      <c r="O1505" s="9"/>
      <c r="P1505" s="9"/>
      <c r="Q1505" s="9"/>
    </row>
    <row r="1506" spans="1:17" ht="15.75" x14ac:dyDescent="0.25">
      <c r="A1506" s="6" t="s">
        <v>509</v>
      </c>
      <c r="B1506" s="6" t="s">
        <v>292</v>
      </c>
      <c r="C1506" s="6" t="s">
        <v>283</v>
      </c>
      <c r="D1506" s="7">
        <v>45139</v>
      </c>
      <c r="E1506" s="7">
        <v>1095</v>
      </c>
      <c r="F1506" s="8">
        <v>31600</v>
      </c>
      <c r="G1506" s="7">
        <v>45139</v>
      </c>
      <c r="H1506" s="7">
        <v>45503</v>
      </c>
      <c r="I1506" s="6">
        <f t="shared" si="48"/>
        <v>12</v>
      </c>
      <c r="J1506" s="8">
        <f t="shared" si="49"/>
        <v>2633.3333333333335</v>
      </c>
      <c r="M1506" s="9"/>
      <c r="N1506" s="9"/>
      <c r="O1506" s="9"/>
      <c r="P1506" s="9"/>
      <c r="Q1506" s="9"/>
    </row>
    <row r="1507" spans="1:17" ht="15.75" x14ac:dyDescent="0.25">
      <c r="A1507" s="6" t="s">
        <v>510</v>
      </c>
      <c r="B1507" s="6" t="s">
        <v>285</v>
      </c>
      <c r="C1507" s="6" t="s">
        <v>283</v>
      </c>
      <c r="D1507" s="7">
        <v>43861</v>
      </c>
      <c r="E1507" s="7">
        <v>44195</v>
      </c>
      <c r="F1507" s="8">
        <v>1500</v>
      </c>
      <c r="G1507" s="7">
        <v>43831</v>
      </c>
      <c r="H1507" s="7">
        <v>43861</v>
      </c>
      <c r="I1507" s="6">
        <f t="shared" si="48"/>
        <v>1</v>
      </c>
      <c r="J1507" s="8">
        <f t="shared" si="49"/>
        <v>1500</v>
      </c>
      <c r="M1507" s="9"/>
      <c r="N1507" s="9"/>
      <c r="O1507" s="9"/>
      <c r="P1507" s="9"/>
      <c r="Q1507" s="9"/>
    </row>
    <row r="1508" spans="1:17" ht="15.75" x14ac:dyDescent="0.25">
      <c r="A1508" s="6" t="s">
        <v>510</v>
      </c>
      <c r="B1508" s="6" t="s">
        <v>285</v>
      </c>
      <c r="C1508" s="6" t="s">
        <v>283</v>
      </c>
      <c r="D1508" s="7">
        <v>43889</v>
      </c>
      <c r="E1508" s="7">
        <v>44195</v>
      </c>
      <c r="F1508" s="8">
        <v>1500</v>
      </c>
      <c r="G1508" s="7">
        <v>43862</v>
      </c>
      <c r="H1508" s="7">
        <v>43889</v>
      </c>
      <c r="I1508" s="6">
        <f t="shared" si="48"/>
        <v>1</v>
      </c>
      <c r="J1508" s="8">
        <f t="shared" si="49"/>
        <v>1500</v>
      </c>
      <c r="M1508" s="9"/>
      <c r="N1508" s="9"/>
      <c r="O1508" s="9"/>
      <c r="P1508" s="9"/>
      <c r="Q1508" s="9"/>
    </row>
    <row r="1509" spans="1:17" ht="15.75" x14ac:dyDescent="0.25">
      <c r="A1509" s="6" t="s">
        <v>510</v>
      </c>
      <c r="B1509" s="6" t="s">
        <v>285</v>
      </c>
      <c r="C1509" s="6" t="s">
        <v>283</v>
      </c>
      <c r="D1509" s="7">
        <v>43920</v>
      </c>
      <c r="E1509" s="7">
        <v>44195</v>
      </c>
      <c r="F1509" s="8">
        <v>1500</v>
      </c>
      <c r="G1509" s="7">
        <v>43890</v>
      </c>
      <c r="H1509" s="7">
        <v>43920</v>
      </c>
      <c r="I1509" s="6">
        <f t="shared" si="48"/>
        <v>2</v>
      </c>
      <c r="J1509" s="8">
        <f t="shared" si="49"/>
        <v>750</v>
      </c>
      <c r="M1509" s="9"/>
      <c r="N1509" s="9"/>
      <c r="O1509" s="9"/>
      <c r="P1509" s="9"/>
      <c r="Q1509" s="9"/>
    </row>
    <row r="1510" spans="1:17" ht="15.75" x14ac:dyDescent="0.25">
      <c r="A1510" s="6" t="s">
        <v>510</v>
      </c>
      <c r="B1510" s="6" t="s">
        <v>285</v>
      </c>
      <c r="C1510" s="6" t="s">
        <v>283</v>
      </c>
      <c r="D1510" s="7">
        <v>43950</v>
      </c>
      <c r="E1510" s="7">
        <v>44195</v>
      </c>
      <c r="F1510" s="8">
        <v>1500</v>
      </c>
      <c r="G1510" s="7">
        <v>43921</v>
      </c>
      <c r="H1510" s="7">
        <v>43950</v>
      </c>
      <c r="I1510" s="6">
        <f t="shared" si="48"/>
        <v>2</v>
      </c>
      <c r="J1510" s="8">
        <f t="shared" si="49"/>
        <v>750</v>
      </c>
      <c r="M1510" s="9"/>
      <c r="N1510" s="9"/>
      <c r="O1510" s="9"/>
      <c r="P1510" s="9"/>
      <c r="Q1510" s="9"/>
    </row>
    <row r="1511" spans="1:17" ht="15.75" x14ac:dyDescent="0.25">
      <c r="A1511" s="6" t="s">
        <v>510</v>
      </c>
      <c r="B1511" s="6" t="s">
        <v>285</v>
      </c>
      <c r="C1511" s="6" t="s">
        <v>283</v>
      </c>
      <c r="D1511" s="7">
        <v>43981</v>
      </c>
      <c r="E1511" s="7">
        <v>44195</v>
      </c>
      <c r="F1511" s="8">
        <v>1500</v>
      </c>
      <c r="G1511" s="7">
        <v>43951</v>
      </c>
      <c r="H1511" s="7">
        <v>43981</v>
      </c>
      <c r="I1511" s="6">
        <f t="shared" si="48"/>
        <v>2</v>
      </c>
      <c r="J1511" s="8">
        <f t="shared" si="49"/>
        <v>750</v>
      </c>
      <c r="M1511" s="9"/>
      <c r="N1511" s="9"/>
      <c r="O1511" s="9"/>
      <c r="P1511" s="9"/>
      <c r="Q1511" s="9"/>
    </row>
    <row r="1512" spans="1:17" ht="15.75" x14ac:dyDescent="0.25">
      <c r="A1512" s="6" t="s">
        <v>510</v>
      </c>
      <c r="B1512" s="6" t="s">
        <v>285</v>
      </c>
      <c r="C1512" s="6" t="s">
        <v>283</v>
      </c>
      <c r="D1512" s="7">
        <v>43663</v>
      </c>
      <c r="E1512" s="7">
        <v>43830</v>
      </c>
      <c r="F1512" s="8">
        <v>36000</v>
      </c>
      <c r="G1512" s="7">
        <v>43647</v>
      </c>
      <c r="H1512" s="7">
        <v>44011</v>
      </c>
      <c r="I1512" s="6">
        <f t="shared" si="48"/>
        <v>12</v>
      </c>
      <c r="J1512" s="8">
        <f t="shared" si="49"/>
        <v>3000</v>
      </c>
      <c r="M1512" s="9"/>
      <c r="N1512" s="9"/>
      <c r="O1512" s="9"/>
      <c r="P1512" s="9"/>
      <c r="Q1512" s="9"/>
    </row>
    <row r="1513" spans="1:17" ht="15.75" x14ac:dyDescent="0.25">
      <c r="A1513" s="6" t="s">
        <v>510</v>
      </c>
      <c r="B1513" s="6" t="s">
        <v>285</v>
      </c>
      <c r="C1513" s="6" t="s">
        <v>283</v>
      </c>
      <c r="D1513" s="7">
        <v>44011</v>
      </c>
      <c r="E1513" s="7">
        <v>44195</v>
      </c>
      <c r="F1513" s="8">
        <v>1500</v>
      </c>
      <c r="G1513" s="7">
        <v>43982</v>
      </c>
      <c r="H1513" s="7">
        <v>44011</v>
      </c>
      <c r="I1513" s="6">
        <f t="shared" si="48"/>
        <v>2</v>
      </c>
      <c r="J1513" s="8">
        <f t="shared" si="49"/>
        <v>750</v>
      </c>
      <c r="M1513" s="9"/>
      <c r="N1513" s="9"/>
      <c r="O1513" s="9"/>
      <c r="P1513" s="9"/>
      <c r="Q1513" s="9"/>
    </row>
    <row r="1514" spans="1:17" ht="15.75" x14ac:dyDescent="0.25">
      <c r="A1514" s="6" t="s">
        <v>510</v>
      </c>
      <c r="B1514" s="6" t="s">
        <v>285</v>
      </c>
      <c r="C1514" s="6" t="s">
        <v>283</v>
      </c>
      <c r="D1514" s="7">
        <v>44042</v>
      </c>
      <c r="E1514" s="7">
        <v>44195</v>
      </c>
      <c r="F1514" s="8">
        <v>1500</v>
      </c>
      <c r="G1514" s="7">
        <v>44012</v>
      </c>
      <c r="H1514" s="7">
        <v>44042</v>
      </c>
      <c r="I1514" s="6">
        <f t="shared" si="48"/>
        <v>2</v>
      </c>
      <c r="J1514" s="8">
        <f t="shared" si="49"/>
        <v>750</v>
      </c>
      <c r="M1514" s="9"/>
      <c r="N1514" s="9"/>
      <c r="O1514" s="9"/>
      <c r="P1514" s="9"/>
      <c r="Q1514" s="9"/>
    </row>
    <row r="1515" spans="1:17" ht="15.75" x14ac:dyDescent="0.25">
      <c r="A1515" s="6" t="s">
        <v>510</v>
      </c>
      <c r="B1515" s="6" t="s">
        <v>285</v>
      </c>
      <c r="C1515" s="6" t="s">
        <v>283</v>
      </c>
      <c r="D1515" s="7">
        <v>44073</v>
      </c>
      <c r="E1515" s="7">
        <v>44195</v>
      </c>
      <c r="F1515" s="8">
        <v>1500</v>
      </c>
      <c r="G1515" s="7">
        <v>44043</v>
      </c>
      <c r="H1515" s="7">
        <v>44073</v>
      </c>
      <c r="I1515" s="6">
        <f t="shared" si="48"/>
        <v>2</v>
      </c>
      <c r="J1515" s="8">
        <f t="shared" si="49"/>
        <v>750</v>
      </c>
      <c r="M1515" s="9"/>
      <c r="N1515" s="9"/>
      <c r="O1515" s="9"/>
      <c r="P1515" s="9"/>
      <c r="Q1515" s="9"/>
    </row>
    <row r="1516" spans="1:17" ht="15.75" x14ac:dyDescent="0.25">
      <c r="A1516" s="6" t="s">
        <v>510</v>
      </c>
      <c r="B1516" s="6" t="s">
        <v>285</v>
      </c>
      <c r="C1516" s="6" t="s">
        <v>283</v>
      </c>
      <c r="D1516" s="7">
        <v>44103</v>
      </c>
      <c r="E1516" s="7">
        <v>44195</v>
      </c>
      <c r="F1516" s="8">
        <v>1500</v>
      </c>
      <c r="G1516" s="7">
        <v>44074</v>
      </c>
      <c r="H1516" s="7">
        <v>44103</v>
      </c>
      <c r="I1516" s="6">
        <f t="shared" si="48"/>
        <v>2</v>
      </c>
      <c r="J1516" s="8">
        <f t="shared" si="49"/>
        <v>750</v>
      </c>
      <c r="M1516" s="9"/>
      <c r="N1516" s="9"/>
      <c r="O1516" s="9"/>
      <c r="P1516" s="9"/>
      <c r="Q1516" s="9"/>
    </row>
    <row r="1517" spans="1:17" ht="15.75" x14ac:dyDescent="0.25">
      <c r="A1517" s="6" t="s">
        <v>510</v>
      </c>
      <c r="B1517" s="6" t="s">
        <v>285</v>
      </c>
      <c r="C1517" s="6" t="s">
        <v>283</v>
      </c>
      <c r="D1517" s="7">
        <v>44134</v>
      </c>
      <c r="E1517" s="7">
        <v>44195</v>
      </c>
      <c r="F1517" s="8">
        <v>1500</v>
      </c>
      <c r="G1517" s="7">
        <v>44104</v>
      </c>
      <c r="H1517" s="7">
        <v>44134</v>
      </c>
      <c r="I1517" s="6">
        <f t="shared" si="48"/>
        <v>2</v>
      </c>
      <c r="J1517" s="8">
        <f t="shared" si="49"/>
        <v>750</v>
      </c>
      <c r="M1517" s="9"/>
      <c r="N1517" s="9"/>
      <c r="O1517" s="9"/>
      <c r="P1517" s="9"/>
      <c r="Q1517" s="9"/>
    </row>
    <row r="1518" spans="1:17" ht="15.75" x14ac:dyDescent="0.25">
      <c r="A1518" s="6" t="s">
        <v>510</v>
      </c>
      <c r="B1518" s="6" t="s">
        <v>285</v>
      </c>
      <c r="C1518" s="6" t="s">
        <v>283</v>
      </c>
      <c r="D1518" s="7">
        <v>44164</v>
      </c>
      <c r="E1518" s="7">
        <v>44560</v>
      </c>
      <c r="F1518" s="8">
        <v>1500</v>
      </c>
      <c r="G1518" s="7">
        <v>44135</v>
      </c>
      <c r="H1518" s="7">
        <v>44164</v>
      </c>
      <c r="I1518" s="6">
        <f t="shared" ref="I1518:I1581" si="50">IF((YEAR(H1518)-YEAR(G1518))=1, ((MONTH(H1518)-MONTH(G1518))+1)+12, (IF((YEAR(H1518)-YEAR(G1518))=2, ((MONTH(H1518)-MONTH(G1518))+1)+24, (IF((YEAR(H1518)-YEAR(G1518))=3, ((MONTH(H1518)-MONTH(G1518))+1)+36, (MONTH(H1518)-MONTH(G1518))+1)))))</f>
        <v>2</v>
      </c>
      <c r="J1518" s="8">
        <f t="shared" si="49"/>
        <v>750</v>
      </c>
      <c r="M1518" s="9"/>
      <c r="N1518" s="9"/>
      <c r="O1518" s="9"/>
      <c r="P1518" s="9"/>
      <c r="Q1518" s="9"/>
    </row>
    <row r="1519" spans="1:17" ht="15.75" x14ac:dyDescent="0.25">
      <c r="A1519" s="6" t="s">
        <v>510</v>
      </c>
      <c r="B1519" s="6" t="s">
        <v>285</v>
      </c>
      <c r="C1519" s="6" t="s">
        <v>283</v>
      </c>
      <c r="D1519" s="7">
        <v>44195</v>
      </c>
      <c r="E1519" s="7">
        <v>44560</v>
      </c>
      <c r="F1519" s="8">
        <v>1500</v>
      </c>
      <c r="G1519" s="7">
        <v>44165</v>
      </c>
      <c r="H1519" s="7">
        <v>44195</v>
      </c>
      <c r="I1519" s="6">
        <f t="shared" si="50"/>
        <v>2</v>
      </c>
      <c r="J1519" s="8">
        <f t="shared" si="49"/>
        <v>750</v>
      </c>
      <c r="M1519" s="9"/>
      <c r="N1519" s="9"/>
      <c r="O1519" s="9"/>
      <c r="P1519" s="9"/>
      <c r="Q1519" s="9"/>
    </row>
    <row r="1520" spans="1:17" ht="15.75" x14ac:dyDescent="0.25">
      <c r="A1520" s="6" t="s">
        <v>510</v>
      </c>
      <c r="B1520" s="6" t="s">
        <v>285</v>
      </c>
      <c r="C1520" s="6" t="s">
        <v>283</v>
      </c>
      <c r="D1520" s="7">
        <v>44226</v>
      </c>
      <c r="E1520" s="7">
        <v>44255</v>
      </c>
      <c r="F1520" s="8">
        <v>1500</v>
      </c>
      <c r="G1520" s="7">
        <v>44196</v>
      </c>
      <c r="H1520" s="7">
        <v>44226</v>
      </c>
      <c r="I1520" s="6">
        <f t="shared" si="50"/>
        <v>2</v>
      </c>
      <c r="J1520" s="8">
        <f t="shared" si="49"/>
        <v>750</v>
      </c>
      <c r="M1520" s="9"/>
      <c r="N1520" s="9"/>
      <c r="O1520" s="9"/>
      <c r="P1520" s="9"/>
      <c r="Q1520" s="9"/>
    </row>
    <row r="1521" spans="1:17" ht="15.75" x14ac:dyDescent="0.25">
      <c r="A1521" s="6" t="s">
        <v>510</v>
      </c>
      <c r="B1521" s="6" t="s">
        <v>285</v>
      </c>
      <c r="C1521" s="6" t="s">
        <v>283</v>
      </c>
      <c r="D1521" s="7">
        <v>43721</v>
      </c>
      <c r="E1521" s="7">
        <v>43830</v>
      </c>
      <c r="F1521" s="8">
        <v>14000</v>
      </c>
      <c r="G1521" s="7">
        <v>43678</v>
      </c>
      <c r="H1521" s="7">
        <v>44254</v>
      </c>
      <c r="I1521" s="6">
        <f t="shared" si="50"/>
        <v>19</v>
      </c>
      <c r="J1521" s="8">
        <f t="shared" si="49"/>
        <v>736.84210526315792</v>
      </c>
      <c r="M1521" s="9"/>
      <c r="N1521" s="9"/>
      <c r="O1521" s="9"/>
      <c r="P1521" s="9"/>
      <c r="Q1521" s="9"/>
    </row>
    <row r="1522" spans="1:17" ht="15.75" x14ac:dyDescent="0.25">
      <c r="A1522" s="6" t="s">
        <v>510</v>
      </c>
      <c r="B1522" s="6" t="s">
        <v>285</v>
      </c>
      <c r="C1522" s="6" t="s">
        <v>283</v>
      </c>
      <c r="D1522" s="7">
        <v>43982</v>
      </c>
      <c r="E1522" s="7">
        <v>44195</v>
      </c>
      <c r="F1522" s="8">
        <v>24960</v>
      </c>
      <c r="G1522" s="7">
        <v>43678</v>
      </c>
      <c r="H1522" s="7">
        <v>44254</v>
      </c>
      <c r="I1522" s="6">
        <f t="shared" si="50"/>
        <v>19</v>
      </c>
      <c r="J1522" s="8">
        <f t="shared" si="49"/>
        <v>1313.6842105263158</v>
      </c>
      <c r="M1522" s="9"/>
      <c r="N1522" s="9"/>
      <c r="O1522" s="9"/>
      <c r="P1522" s="9"/>
      <c r="Q1522" s="9"/>
    </row>
    <row r="1523" spans="1:17" ht="15.75" x14ac:dyDescent="0.25">
      <c r="A1523" s="6" t="s">
        <v>510</v>
      </c>
      <c r="B1523" s="6" t="s">
        <v>285</v>
      </c>
      <c r="C1523" s="6" t="s">
        <v>283</v>
      </c>
      <c r="D1523" s="7">
        <v>44254</v>
      </c>
      <c r="E1523" s="7">
        <v>44280</v>
      </c>
      <c r="F1523" s="8">
        <v>1500</v>
      </c>
      <c r="G1523" s="7">
        <v>44227</v>
      </c>
      <c r="H1523" s="7">
        <v>44254</v>
      </c>
      <c r="I1523" s="6">
        <f t="shared" si="50"/>
        <v>2</v>
      </c>
      <c r="J1523" s="8">
        <f t="shared" si="49"/>
        <v>750</v>
      </c>
      <c r="M1523" s="9"/>
      <c r="N1523" s="9"/>
      <c r="O1523" s="9"/>
      <c r="P1523" s="9"/>
      <c r="Q1523" s="9"/>
    </row>
    <row r="1524" spans="1:17" ht="15.75" x14ac:dyDescent="0.25">
      <c r="A1524" s="6" t="s">
        <v>510</v>
      </c>
      <c r="B1524" s="6" t="s">
        <v>285</v>
      </c>
      <c r="C1524" s="6" t="s">
        <v>283</v>
      </c>
      <c r="D1524" s="7">
        <v>44285</v>
      </c>
      <c r="E1524" s="7">
        <v>44309</v>
      </c>
      <c r="F1524" s="8">
        <v>1500</v>
      </c>
      <c r="G1524" s="7">
        <v>44255</v>
      </c>
      <c r="H1524" s="7">
        <v>44285</v>
      </c>
      <c r="I1524" s="6">
        <f t="shared" si="50"/>
        <v>2</v>
      </c>
      <c r="J1524" s="8">
        <f t="shared" si="49"/>
        <v>750</v>
      </c>
      <c r="M1524" s="9"/>
      <c r="N1524" s="9"/>
      <c r="O1524" s="9"/>
      <c r="P1524" s="9"/>
      <c r="Q1524" s="9"/>
    </row>
    <row r="1525" spans="1:17" ht="15.75" x14ac:dyDescent="0.25">
      <c r="A1525" s="6" t="s">
        <v>510</v>
      </c>
      <c r="B1525" s="6" t="s">
        <v>285</v>
      </c>
      <c r="C1525" s="6" t="s">
        <v>283</v>
      </c>
      <c r="D1525" s="7">
        <v>44315</v>
      </c>
      <c r="E1525" s="7">
        <v>44339</v>
      </c>
      <c r="F1525" s="8">
        <v>1500</v>
      </c>
      <c r="G1525" s="7">
        <v>44286</v>
      </c>
      <c r="H1525" s="7">
        <v>44315</v>
      </c>
      <c r="I1525" s="6">
        <f t="shared" si="50"/>
        <v>2</v>
      </c>
      <c r="J1525" s="8">
        <f t="shared" si="49"/>
        <v>750</v>
      </c>
      <c r="M1525" s="9"/>
      <c r="N1525" s="9"/>
      <c r="O1525" s="9"/>
      <c r="P1525" s="9"/>
      <c r="Q1525" s="9"/>
    </row>
    <row r="1526" spans="1:17" ht="15.75" x14ac:dyDescent="0.25">
      <c r="A1526" s="6" t="s">
        <v>510</v>
      </c>
      <c r="B1526" s="6" t="s">
        <v>285</v>
      </c>
      <c r="C1526" s="6" t="s">
        <v>283</v>
      </c>
      <c r="D1526" s="7">
        <v>44346</v>
      </c>
      <c r="E1526" s="7">
        <v>44378</v>
      </c>
      <c r="F1526" s="8">
        <v>1500</v>
      </c>
      <c r="G1526" s="7">
        <v>44316</v>
      </c>
      <c r="H1526" s="7">
        <v>44346</v>
      </c>
      <c r="I1526" s="6">
        <f t="shared" si="50"/>
        <v>2</v>
      </c>
      <c r="J1526" s="8">
        <f t="shared" si="49"/>
        <v>750</v>
      </c>
      <c r="M1526" s="9"/>
      <c r="N1526" s="9"/>
      <c r="O1526" s="9"/>
      <c r="P1526" s="9"/>
      <c r="Q1526" s="9"/>
    </row>
    <row r="1527" spans="1:17" ht="15.75" x14ac:dyDescent="0.25">
      <c r="A1527" s="6" t="s">
        <v>510</v>
      </c>
      <c r="B1527" s="6" t="s">
        <v>285</v>
      </c>
      <c r="C1527" s="6" t="s">
        <v>283</v>
      </c>
      <c r="D1527" s="7">
        <v>44012</v>
      </c>
      <c r="E1527" s="7">
        <v>44195</v>
      </c>
      <c r="F1527" s="8">
        <v>36000</v>
      </c>
      <c r="G1527" s="7">
        <v>44012</v>
      </c>
      <c r="H1527" s="7">
        <v>44376</v>
      </c>
      <c r="I1527" s="6">
        <f t="shared" si="50"/>
        <v>13</v>
      </c>
      <c r="J1527" s="8">
        <f t="shared" si="49"/>
        <v>2769.2307692307691</v>
      </c>
      <c r="M1527" s="9"/>
      <c r="N1527" s="9"/>
      <c r="O1527" s="9"/>
      <c r="P1527" s="9"/>
      <c r="Q1527" s="9"/>
    </row>
    <row r="1528" spans="1:17" ht="15.75" x14ac:dyDescent="0.25">
      <c r="A1528" s="6" t="s">
        <v>510</v>
      </c>
      <c r="B1528" s="6" t="s">
        <v>285</v>
      </c>
      <c r="C1528" s="6" t="s">
        <v>283</v>
      </c>
      <c r="D1528" s="7">
        <v>44376</v>
      </c>
      <c r="E1528" s="7">
        <v>44401</v>
      </c>
      <c r="F1528" s="8">
        <v>1500</v>
      </c>
      <c r="G1528" s="7">
        <v>44347</v>
      </c>
      <c r="H1528" s="7">
        <v>44376</v>
      </c>
      <c r="I1528" s="6">
        <f t="shared" si="50"/>
        <v>2</v>
      </c>
      <c r="J1528" s="8">
        <f t="shared" si="49"/>
        <v>750</v>
      </c>
      <c r="M1528" s="9"/>
      <c r="N1528" s="9"/>
      <c r="O1528" s="9"/>
      <c r="P1528" s="9"/>
      <c r="Q1528" s="9"/>
    </row>
    <row r="1529" spans="1:17" ht="15.75" x14ac:dyDescent="0.25">
      <c r="A1529" s="6" t="s">
        <v>510</v>
      </c>
      <c r="B1529" s="6" t="s">
        <v>285</v>
      </c>
      <c r="C1529" s="6" t="s">
        <v>283</v>
      </c>
      <c r="D1529" s="7">
        <v>44407</v>
      </c>
      <c r="E1529" s="7">
        <v>44431</v>
      </c>
      <c r="F1529" s="8">
        <v>1500</v>
      </c>
      <c r="G1529" s="7">
        <v>44377</v>
      </c>
      <c r="H1529" s="7">
        <v>44407</v>
      </c>
      <c r="I1529" s="6">
        <f t="shared" si="50"/>
        <v>2</v>
      </c>
      <c r="J1529" s="8">
        <f t="shared" si="49"/>
        <v>750</v>
      </c>
      <c r="M1529" s="9"/>
      <c r="N1529" s="9"/>
      <c r="O1529" s="9"/>
      <c r="P1529" s="9"/>
      <c r="Q1529" s="9"/>
    </row>
    <row r="1530" spans="1:17" ht="15.75" x14ac:dyDescent="0.25">
      <c r="A1530" s="6" t="s">
        <v>510</v>
      </c>
      <c r="B1530" s="6" t="s">
        <v>285</v>
      </c>
      <c r="C1530" s="6" t="s">
        <v>283</v>
      </c>
      <c r="D1530" s="7">
        <v>44438</v>
      </c>
      <c r="E1530" s="7">
        <v>44469</v>
      </c>
      <c r="F1530" s="8">
        <v>1500</v>
      </c>
      <c r="G1530" s="7">
        <v>44408</v>
      </c>
      <c r="H1530" s="7">
        <v>44438</v>
      </c>
      <c r="I1530" s="6">
        <f t="shared" si="50"/>
        <v>2</v>
      </c>
      <c r="J1530" s="8">
        <f t="shared" si="49"/>
        <v>750</v>
      </c>
      <c r="M1530" s="9"/>
      <c r="N1530" s="9"/>
      <c r="O1530" s="9"/>
      <c r="P1530" s="9"/>
      <c r="Q1530" s="9"/>
    </row>
    <row r="1531" spans="1:17" ht="15.75" x14ac:dyDescent="0.25">
      <c r="A1531" s="6" t="s">
        <v>510</v>
      </c>
      <c r="B1531" s="6" t="s">
        <v>285</v>
      </c>
      <c r="C1531" s="6" t="s">
        <v>283</v>
      </c>
      <c r="D1531" s="7">
        <v>44468</v>
      </c>
      <c r="E1531" s="7">
        <v>44493</v>
      </c>
      <c r="F1531" s="8">
        <v>1500</v>
      </c>
      <c r="G1531" s="7">
        <v>44439</v>
      </c>
      <c r="H1531" s="7">
        <v>44468</v>
      </c>
      <c r="I1531" s="6">
        <f t="shared" si="50"/>
        <v>2</v>
      </c>
      <c r="J1531" s="8">
        <f t="shared" si="49"/>
        <v>750</v>
      </c>
      <c r="M1531" s="9"/>
      <c r="N1531" s="9"/>
      <c r="O1531" s="9"/>
      <c r="P1531" s="9"/>
      <c r="Q1531" s="9"/>
    </row>
    <row r="1532" spans="1:17" ht="15.75" x14ac:dyDescent="0.25">
      <c r="A1532" s="6" t="s">
        <v>510</v>
      </c>
      <c r="B1532" s="6" t="s">
        <v>285</v>
      </c>
      <c r="C1532" s="6" t="s">
        <v>283</v>
      </c>
      <c r="D1532" s="7">
        <v>44480</v>
      </c>
      <c r="E1532" s="7">
        <v>44546</v>
      </c>
      <c r="F1532" s="8">
        <v>16404.240000000002</v>
      </c>
      <c r="G1532" s="7">
        <v>44255</v>
      </c>
      <c r="H1532" s="7">
        <v>44499</v>
      </c>
      <c r="I1532" s="6">
        <f t="shared" si="50"/>
        <v>9</v>
      </c>
      <c r="J1532" s="8">
        <f t="shared" si="49"/>
        <v>1822.6933333333336</v>
      </c>
      <c r="M1532" s="9"/>
      <c r="N1532" s="9"/>
      <c r="O1532" s="9"/>
      <c r="P1532" s="9"/>
      <c r="Q1532" s="9"/>
    </row>
    <row r="1533" spans="1:17" ht="15.75" x14ac:dyDescent="0.25">
      <c r="A1533" s="6" t="s">
        <v>510</v>
      </c>
      <c r="B1533" s="6" t="s">
        <v>285</v>
      </c>
      <c r="C1533" s="6" t="s">
        <v>283</v>
      </c>
      <c r="D1533" s="7">
        <v>44499</v>
      </c>
      <c r="E1533" s="7">
        <v>44520</v>
      </c>
      <c r="F1533" s="8">
        <v>1500</v>
      </c>
      <c r="G1533" s="7">
        <v>44469</v>
      </c>
      <c r="H1533" s="7">
        <v>44499</v>
      </c>
      <c r="I1533" s="6">
        <f t="shared" si="50"/>
        <v>2</v>
      </c>
      <c r="J1533" s="8">
        <f t="shared" si="49"/>
        <v>750</v>
      </c>
      <c r="M1533" s="9"/>
      <c r="N1533" s="9"/>
      <c r="O1533" s="9"/>
      <c r="P1533" s="9"/>
      <c r="Q1533" s="9"/>
    </row>
    <row r="1534" spans="1:17" ht="15.75" x14ac:dyDescent="0.25">
      <c r="A1534" s="6" t="s">
        <v>510</v>
      </c>
      <c r="B1534" s="6" t="s">
        <v>285</v>
      </c>
      <c r="C1534" s="6" t="s">
        <v>283</v>
      </c>
      <c r="D1534" s="7">
        <v>44514</v>
      </c>
      <c r="E1534" s="7">
        <v>44570</v>
      </c>
      <c r="F1534" s="8">
        <v>2050.5300000000002</v>
      </c>
      <c r="G1534" s="7">
        <v>44500</v>
      </c>
      <c r="H1534" s="7">
        <v>44529</v>
      </c>
      <c r="I1534" s="6">
        <f t="shared" si="50"/>
        <v>2</v>
      </c>
      <c r="J1534" s="8">
        <f t="shared" si="49"/>
        <v>1025.2650000000001</v>
      </c>
      <c r="M1534" s="9"/>
      <c r="N1534" s="9"/>
      <c r="O1534" s="9"/>
      <c r="P1534" s="9"/>
      <c r="Q1534" s="9"/>
    </row>
    <row r="1535" spans="1:17" ht="15.75" x14ac:dyDescent="0.25">
      <c r="A1535" s="6" t="s">
        <v>510</v>
      </c>
      <c r="B1535" s="6" t="s">
        <v>285</v>
      </c>
      <c r="C1535" s="6" t="s">
        <v>283</v>
      </c>
      <c r="D1535" s="7">
        <v>44529</v>
      </c>
      <c r="E1535" s="7">
        <v>44546</v>
      </c>
      <c r="F1535" s="8">
        <v>1500</v>
      </c>
      <c r="G1535" s="7">
        <v>44500</v>
      </c>
      <c r="H1535" s="7">
        <v>44529</v>
      </c>
      <c r="I1535" s="6">
        <f t="shared" si="50"/>
        <v>2</v>
      </c>
      <c r="J1535" s="8">
        <f t="shared" si="49"/>
        <v>750</v>
      </c>
      <c r="M1535" s="9"/>
      <c r="N1535" s="9"/>
      <c r="O1535" s="9"/>
      <c r="P1535" s="9"/>
      <c r="Q1535" s="9"/>
    </row>
    <row r="1536" spans="1:17" ht="15.75" x14ac:dyDescent="0.25">
      <c r="A1536" s="6" t="s">
        <v>510</v>
      </c>
      <c r="B1536" s="6" t="s">
        <v>285</v>
      </c>
      <c r="C1536" s="6" t="s">
        <v>283</v>
      </c>
      <c r="D1536" s="7">
        <v>44544</v>
      </c>
      <c r="E1536" s="7">
        <v>44605</v>
      </c>
      <c r="F1536" s="8">
        <v>2050.5300000000002</v>
      </c>
      <c r="G1536" s="7">
        <v>44530</v>
      </c>
      <c r="H1536" s="7">
        <v>44560</v>
      </c>
      <c r="I1536" s="6">
        <f t="shared" si="50"/>
        <v>2</v>
      </c>
      <c r="J1536" s="8">
        <f t="shared" si="49"/>
        <v>1025.2650000000001</v>
      </c>
      <c r="M1536" s="9"/>
      <c r="N1536" s="9"/>
      <c r="O1536" s="9"/>
      <c r="P1536" s="9"/>
      <c r="Q1536" s="9"/>
    </row>
    <row r="1537" spans="1:17" ht="15.75" x14ac:dyDescent="0.25">
      <c r="A1537" s="6" t="s">
        <v>510</v>
      </c>
      <c r="B1537" s="6" t="s">
        <v>285</v>
      </c>
      <c r="C1537" s="6" t="s">
        <v>283</v>
      </c>
      <c r="D1537" s="7">
        <v>44560</v>
      </c>
      <c r="E1537" s="7">
        <v>44578</v>
      </c>
      <c r="F1537" s="8">
        <v>1500</v>
      </c>
      <c r="G1537" s="7">
        <v>44530</v>
      </c>
      <c r="H1537" s="7">
        <v>44560</v>
      </c>
      <c r="I1537" s="6">
        <f t="shared" si="50"/>
        <v>2</v>
      </c>
      <c r="J1537" s="8">
        <f t="shared" si="49"/>
        <v>750</v>
      </c>
      <c r="M1537" s="9"/>
      <c r="N1537" s="9"/>
      <c r="O1537" s="9"/>
      <c r="P1537" s="9"/>
      <c r="Q1537" s="9"/>
    </row>
    <row r="1538" spans="1:17" ht="15.75" x14ac:dyDescent="0.25">
      <c r="A1538" s="6" t="s">
        <v>510</v>
      </c>
      <c r="B1538" s="6" t="s">
        <v>285</v>
      </c>
      <c r="C1538" s="6" t="s">
        <v>283</v>
      </c>
      <c r="D1538" s="7">
        <v>44575</v>
      </c>
      <c r="E1538" s="7">
        <v>44605</v>
      </c>
      <c r="F1538" s="8">
        <v>2050.5300000000002</v>
      </c>
      <c r="G1538" s="7">
        <v>44561</v>
      </c>
      <c r="H1538" s="7">
        <v>44591</v>
      </c>
      <c r="I1538" s="6">
        <f t="shared" si="50"/>
        <v>2</v>
      </c>
      <c r="J1538" s="8">
        <f t="shared" si="49"/>
        <v>1025.2650000000001</v>
      </c>
      <c r="M1538" s="9"/>
      <c r="N1538" s="9"/>
      <c r="O1538" s="9"/>
      <c r="P1538" s="9"/>
      <c r="Q1538" s="9"/>
    </row>
    <row r="1539" spans="1:17" ht="15.75" x14ac:dyDescent="0.25">
      <c r="A1539" s="6" t="s">
        <v>510</v>
      </c>
      <c r="B1539" s="6" t="s">
        <v>285</v>
      </c>
      <c r="C1539" s="6" t="s">
        <v>283</v>
      </c>
      <c r="D1539" s="7">
        <v>44606</v>
      </c>
      <c r="E1539" s="7">
        <v>44864</v>
      </c>
      <c r="F1539" s="8">
        <v>2050.5300000000002</v>
      </c>
      <c r="G1539" s="7">
        <v>44592</v>
      </c>
      <c r="H1539" s="7">
        <v>44619</v>
      </c>
      <c r="I1539" s="6">
        <f t="shared" si="50"/>
        <v>2</v>
      </c>
      <c r="J1539" s="8">
        <f t="shared" ref="J1539:J1602" si="51">F1539/I1539</f>
        <v>1025.2650000000001</v>
      </c>
      <c r="M1539" s="9"/>
      <c r="N1539" s="9"/>
      <c r="O1539" s="9"/>
      <c r="P1539" s="9"/>
      <c r="Q1539" s="9"/>
    </row>
    <row r="1540" spans="1:17" ht="15.75" x14ac:dyDescent="0.25">
      <c r="A1540" s="6" t="s">
        <v>510</v>
      </c>
      <c r="B1540" s="6" t="s">
        <v>285</v>
      </c>
      <c r="C1540" s="6" t="s">
        <v>283</v>
      </c>
      <c r="D1540" s="7">
        <v>44634</v>
      </c>
      <c r="E1540" s="7">
        <v>44864</v>
      </c>
      <c r="F1540" s="8">
        <v>2050.5300000000002</v>
      </c>
      <c r="G1540" s="7">
        <v>44620</v>
      </c>
      <c r="H1540" s="7">
        <v>44650</v>
      </c>
      <c r="I1540" s="6">
        <f t="shared" si="50"/>
        <v>2</v>
      </c>
      <c r="J1540" s="8">
        <f t="shared" si="51"/>
        <v>1025.2650000000001</v>
      </c>
      <c r="M1540" s="9"/>
      <c r="N1540" s="9"/>
      <c r="O1540" s="9"/>
      <c r="P1540" s="9"/>
      <c r="Q1540" s="9"/>
    </row>
    <row r="1541" spans="1:17" ht="15.75" x14ac:dyDescent="0.25">
      <c r="A1541" s="6" t="s">
        <v>510</v>
      </c>
      <c r="B1541" s="6" t="s">
        <v>285</v>
      </c>
      <c r="C1541" s="6" t="s">
        <v>283</v>
      </c>
      <c r="D1541" s="7">
        <v>44665</v>
      </c>
      <c r="E1541" s="7">
        <v>44864</v>
      </c>
      <c r="F1541" s="8">
        <v>2050.5300000000002</v>
      </c>
      <c r="G1541" s="7">
        <v>44651</v>
      </c>
      <c r="H1541" s="7">
        <v>44680</v>
      </c>
      <c r="I1541" s="6">
        <f t="shared" si="50"/>
        <v>2</v>
      </c>
      <c r="J1541" s="8">
        <f t="shared" si="51"/>
        <v>1025.2650000000001</v>
      </c>
      <c r="M1541" s="9"/>
      <c r="N1541" s="9"/>
      <c r="O1541" s="9"/>
      <c r="P1541" s="9"/>
      <c r="Q1541" s="9"/>
    </row>
    <row r="1542" spans="1:17" ht="15.75" x14ac:dyDescent="0.25">
      <c r="A1542" s="6" t="s">
        <v>510</v>
      </c>
      <c r="B1542" s="6" t="s">
        <v>285</v>
      </c>
      <c r="C1542" s="6" t="s">
        <v>283</v>
      </c>
      <c r="D1542" s="7">
        <v>44695</v>
      </c>
      <c r="E1542" s="7">
        <v>44864</v>
      </c>
      <c r="F1542" s="8">
        <v>2050.5300000000002</v>
      </c>
      <c r="G1542" s="7">
        <v>44681</v>
      </c>
      <c r="H1542" s="7">
        <v>44711</v>
      </c>
      <c r="I1542" s="6">
        <f t="shared" si="50"/>
        <v>2</v>
      </c>
      <c r="J1542" s="8">
        <f t="shared" si="51"/>
        <v>1025.2650000000001</v>
      </c>
      <c r="M1542" s="9"/>
      <c r="N1542" s="9"/>
      <c r="O1542" s="9"/>
      <c r="P1542" s="9"/>
      <c r="Q1542" s="9"/>
    </row>
    <row r="1543" spans="1:17" ht="15.75" x14ac:dyDescent="0.25">
      <c r="A1543" s="6" t="s">
        <v>510</v>
      </c>
      <c r="B1543" s="6" t="s">
        <v>285</v>
      </c>
      <c r="C1543" s="6" t="s">
        <v>283</v>
      </c>
      <c r="D1543" s="7">
        <v>44726</v>
      </c>
      <c r="E1543" s="7">
        <v>44864</v>
      </c>
      <c r="F1543" s="8">
        <v>2050.5300000000002</v>
      </c>
      <c r="G1543" s="7">
        <v>44712</v>
      </c>
      <c r="H1543" s="7">
        <v>44741</v>
      </c>
      <c r="I1543" s="6">
        <f t="shared" si="50"/>
        <v>2</v>
      </c>
      <c r="J1543" s="8">
        <f t="shared" si="51"/>
        <v>1025.2650000000001</v>
      </c>
      <c r="M1543" s="9"/>
      <c r="N1543" s="9"/>
      <c r="O1543" s="9"/>
      <c r="P1543" s="9"/>
      <c r="Q1543" s="9"/>
    </row>
    <row r="1544" spans="1:17" ht="15.75" x14ac:dyDescent="0.25">
      <c r="A1544" s="6" t="s">
        <v>510</v>
      </c>
      <c r="B1544" s="6" t="s">
        <v>285</v>
      </c>
      <c r="C1544" s="6" t="s">
        <v>283</v>
      </c>
      <c r="D1544" s="7">
        <v>44826</v>
      </c>
      <c r="E1544" s="7">
        <v>44851</v>
      </c>
      <c r="F1544" s="8">
        <v>43000</v>
      </c>
      <c r="G1544" s="7">
        <v>44742</v>
      </c>
      <c r="H1544" s="7">
        <v>45107</v>
      </c>
      <c r="I1544" s="6">
        <f t="shared" si="50"/>
        <v>13</v>
      </c>
      <c r="J1544" s="8">
        <f t="shared" si="51"/>
        <v>3307.6923076923076</v>
      </c>
      <c r="M1544" s="9"/>
      <c r="N1544" s="9"/>
      <c r="O1544" s="9"/>
      <c r="P1544" s="9"/>
      <c r="Q1544" s="9"/>
    </row>
    <row r="1545" spans="1:17" ht="15.75" x14ac:dyDescent="0.25">
      <c r="A1545" s="6" t="s">
        <v>510</v>
      </c>
      <c r="B1545" s="6" t="s">
        <v>285</v>
      </c>
      <c r="C1545" s="6" t="s">
        <v>283</v>
      </c>
      <c r="D1545" s="7">
        <v>45108</v>
      </c>
      <c r="E1545" s="7">
        <v>45134</v>
      </c>
      <c r="F1545" s="8">
        <v>59000</v>
      </c>
      <c r="G1545" s="7">
        <v>45108</v>
      </c>
      <c r="H1545" s="7">
        <v>45472</v>
      </c>
      <c r="I1545" s="6">
        <f t="shared" si="50"/>
        <v>12</v>
      </c>
      <c r="J1545" s="8">
        <f t="shared" si="51"/>
        <v>4916.666666666667</v>
      </c>
      <c r="M1545" s="9"/>
      <c r="N1545" s="9"/>
      <c r="O1545" s="9"/>
      <c r="P1545" s="9"/>
      <c r="Q1545" s="9"/>
    </row>
    <row r="1546" spans="1:17" ht="15.75" x14ac:dyDescent="0.25">
      <c r="A1546" s="6" t="s">
        <v>510</v>
      </c>
      <c r="B1546" s="6" t="s">
        <v>296</v>
      </c>
      <c r="C1546" s="6" t="s">
        <v>283</v>
      </c>
      <c r="D1546" s="7">
        <v>44591</v>
      </c>
      <c r="E1546" s="7">
        <v>44620</v>
      </c>
      <c r="F1546" s="8">
        <v>1500</v>
      </c>
      <c r="G1546" s="7">
        <v>44561</v>
      </c>
      <c r="H1546" s="7">
        <v>44591</v>
      </c>
      <c r="I1546" s="6">
        <f t="shared" si="50"/>
        <v>2</v>
      </c>
      <c r="J1546" s="8">
        <f t="shared" si="51"/>
        <v>750</v>
      </c>
      <c r="M1546" s="9"/>
      <c r="N1546" s="9"/>
      <c r="O1546" s="9"/>
      <c r="P1546" s="9"/>
      <c r="Q1546" s="9"/>
    </row>
    <row r="1547" spans="1:17" ht="15.75" x14ac:dyDescent="0.25">
      <c r="A1547" s="6" t="s">
        <v>510</v>
      </c>
      <c r="B1547" s="6" t="s">
        <v>296</v>
      </c>
      <c r="C1547" s="6" t="s">
        <v>283</v>
      </c>
      <c r="D1547" s="7">
        <v>44619</v>
      </c>
      <c r="E1547" s="7">
        <v>44651</v>
      </c>
      <c r="F1547" s="8">
        <v>1500</v>
      </c>
      <c r="G1547" s="7">
        <v>44592</v>
      </c>
      <c r="H1547" s="7">
        <v>44619</v>
      </c>
      <c r="I1547" s="6">
        <f t="shared" si="50"/>
        <v>2</v>
      </c>
      <c r="J1547" s="8">
        <f t="shared" si="51"/>
        <v>750</v>
      </c>
      <c r="M1547" s="9"/>
      <c r="N1547" s="9"/>
      <c r="O1547" s="9"/>
      <c r="P1547" s="9"/>
      <c r="Q1547" s="9"/>
    </row>
    <row r="1548" spans="1:17" ht="15.75" x14ac:dyDescent="0.25">
      <c r="A1548" s="6" t="s">
        <v>510</v>
      </c>
      <c r="B1548" s="6" t="s">
        <v>296</v>
      </c>
      <c r="C1548" s="6" t="s">
        <v>283</v>
      </c>
      <c r="D1548" s="7">
        <v>44650</v>
      </c>
      <c r="E1548" s="7">
        <v>44674</v>
      </c>
      <c r="F1548" s="8">
        <v>1500</v>
      </c>
      <c r="G1548" s="7">
        <v>44620</v>
      </c>
      <c r="H1548" s="7">
        <v>44650</v>
      </c>
      <c r="I1548" s="6">
        <f t="shared" si="50"/>
        <v>2</v>
      </c>
      <c r="J1548" s="8">
        <f t="shared" si="51"/>
        <v>750</v>
      </c>
      <c r="M1548" s="9"/>
      <c r="N1548" s="9"/>
      <c r="O1548" s="9"/>
      <c r="P1548" s="9"/>
      <c r="Q1548" s="9"/>
    </row>
    <row r="1549" spans="1:17" ht="15.75" x14ac:dyDescent="0.25">
      <c r="A1549" s="6" t="s">
        <v>510</v>
      </c>
      <c r="B1549" s="6" t="s">
        <v>296</v>
      </c>
      <c r="C1549" s="6" t="s">
        <v>283</v>
      </c>
      <c r="D1549" s="7">
        <v>44680</v>
      </c>
      <c r="E1549" s="7">
        <v>44704</v>
      </c>
      <c r="F1549" s="8">
        <v>1500</v>
      </c>
      <c r="G1549" s="7">
        <v>44651</v>
      </c>
      <c r="H1549" s="7">
        <v>44680</v>
      </c>
      <c r="I1549" s="6">
        <f t="shared" si="50"/>
        <v>2</v>
      </c>
      <c r="J1549" s="8">
        <f t="shared" si="51"/>
        <v>750</v>
      </c>
      <c r="M1549" s="9"/>
      <c r="N1549" s="9"/>
      <c r="O1549" s="9"/>
      <c r="P1549" s="9"/>
      <c r="Q1549" s="9"/>
    </row>
    <row r="1550" spans="1:17" ht="15.75" x14ac:dyDescent="0.25">
      <c r="A1550" s="6" t="s">
        <v>510</v>
      </c>
      <c r="B1550" s="6" t="s">
        <v>296</v>
      </c>
      <c r="C1550" s="6" t="s">
        <v>283</v>
      </c>
      <c r="D1550" s="7">
        <v>44711</v>
      </c>
      <c r="E1550" s="7">
        <v>44742</v>
      </c>
      <c r="F1550" s="8">
        <v>1500</v>
      </c>
      <c r="G1550" s="7">
        <v>44681</v>
      </c>
      <c r="H1550" s="7">
        <v>44711</v>
      </c>
      <c r="I1550" s="6">
        <f t="shared" si="50"/>
        <v>2</v>
      </c>
      <c r="J1550" s="8">
        <f t="shared" si="51"/>
        <v>750</v>
      </c>
      <c r="M1550" s="9"/>
      <c r="N1550" s="9"/>
      <c r="O1550" s="9"/>
      <c r="P1550" s="9"/>
      <c r="Q1550" s="9"/>
    </row>
    <row r="1551" spans="1:17" ht="15.75" x14ac:dyDescent="0.25">
      <c r="A1551" s="6" t="s">
        <v>510</v>
      </c>
      <c r="B1551" s="6" t="s">
        <v>296</v>
      </c>
      <c r="C1551" s="6" t="s">
        <v>283</v>
      </c>
      <c r="D1551" s="7">
        <v>44741</v>
      </c>
      <c r="E1551" s="7">
        <v>44773</v>
      </c>
      <c r="F1551" s="8">
        <v>1500</v>
      </c>
      <c r="G1551" s="7">
        <v>44712</v>
      </c>
      <c r="H1551" s="7">
        <v>44741</v>
      </c>
      <c r="I1551" s="6">
        <f t="shared" si="50"/>
        <v>2</v>
      </c>
      <c r="J1551" s="8">
        <f t="shared" si="51"/>
        <v>750</v>
      </c>
      <c r="M1551" s="9"/>
      <c r="N1551" s="9"/>
      <c r="O1551" s="9"/>
      <c r="P1551" s="9"/>
      <c r="Q1551" s="9"/>
    </row>
    <row r="1552" spans="1:17" ht="15.75" x14ac:dyDescent="0.25">
      <c r="A1552" s="6" t="s">
        <v>511</v>
      </c>
      <c r="B1552" s="6" t="s">
        <v>292</v>
      </c>
      <c r="C1552" s="6" t="s">
        <v>283</v>
      </c>
      <c r="D1552" s="7">
        <v>43831</v>
      </c>
      <c r="E1552" s="7">
        <v>44195</v>
      </c>
      <c r="F1552" s="8">
        <v>1200</v>
      </c>
      <c r="G1552" s="7">
        <v>43831</v>
      </c>
      <c r="H1552" s="7">
        <v>43861</v>
      </c>
      <c r="I1552" s="6">
        <f t="shared" si="50"/>
        <v>1</v>
      </c>
      <c r="J1552" s="8">
        <f t="shared" si="51"/>
        <v>1200</v>
      </c>
      <c r="M1552" s="9"/>
      <c r="N1552" s="9"/>
      <c r="O1552" s="9"/>
      <c r="P1552" s="9"/>
      <c r="Q1552" s="9"/>
    </row>
    <row r="1553" spans="1:17" ht="15.75" x14ac:dyDescent="0.25">
      <c r="A1553" s="6" t="s">
        <v>511</v>
      </c>
      <c r="B1553" s="6" t="s">
        <v>292</v>
      </c>
      <c r="C1553" s="6" t="s">
        <v>283</v>
      </c>
      <c r="D1553" s="7">
        <v>43862</v>
      </c>
      <c r="E1553" s="7">
        <v>44195</v>
      </c>
      <c r="F1553" s="8">
        <v>1200</v>
      </c>
      <c r="G1553" s="7">
        <v>43862</v>
      </c>
      <c r="H1553" s="7">
        <v>43889</v>
      </c>
      <c r="I1553" s="6">
        <f t="shared" si="50"/>
        <v>1</v>
      </c>
      <c r="J1553" s="8">
        <f t="shared" si="51"/>
        <v>1200</v>
      </c>
      <c r="M1553" s="9"/>
      <c r="N1553" s="9"/>
      <c r="O1553" s="9"/>
      <c r="P1553" s="9"/>
      <c r="Q1553" s="9"/>
    </row>
    <row r="1554" spans="1:17" ht="15.75" x14ac:dyDescent="0.25">
      <c r="A1554" s="6" t="s">
        <v>511</v>
      </c>
      <c r="B1554" s="6" t="s">
        <v>292</v>
      </c>
      <c r="C1554" s="6" t="s">
        <v>283</v>
      </c>
      <c r="D1554" s="7">
        <v>43890</v>
      </c>
      <c r="E1554" s="7">
        <v>44195</v>
      </c>
      <c r="F1554" s="8">
        <v>1200</v>
      </c>
      <c r="G1554" s="7">
        <v>43890</v>
      </c>
      <c r="H1554" s="7">
        <v>43920</v>
      </c>
      <c r="I1554" s="6">
        <f t="shared" si="50"/>
        <v>2</v>
      </c>
      <c r="J1554" s="8">
        <f t="shared" si="51"/>
        <v>600</v>
      </c>
      <c r="M1554" s="9"/>
      <c r="N1554" s="9"/>
      <c r="O1554" s="9"/>
      <c r="P1554" s="9"/>
      <c r="Q1554" s="9"/>
    </row>
    <row r="1555" spans="1:17" ht="15.75" x14ac:dyDescent="0.25">
      <c r="A1555" s="6" t="s">
        <v>511</v>
      </c>
      <c r="B1555" s="6" t="s">
        <v>292</v>
      </c>
      <c r="C1555" s="6" t="s">
        <v>283</v>
      </c>
      <c r="D1555" s="7">
        <v>43921</v>
      </c>
      <c r="E1555" s="7">
        <v>44195</v>
      </c>
      <c r="F1555" s="8">
        <v>1200</v>
      </c>
      <c r="G1555" s="7">
        <v>43921</v>
      </c>
      <c r="H1555" s="7">
        <v>43950</v>
      </c>
      <c r="I1555" s="6">
        <f t="shared" si="50"/>
        <v>2</v>
      </c>
      <c r="J1555" s="8">
        <f t="shared" si="51"/>
        <v>600</v>
      </c>
      <c r="M1555" s="9"/>
      <c r="N1555" s="9"/>
      <c r="O1555" s="9"/>
      <c r="P1555" s="9"/>
      <c r="Q1555" s="9"/>
    </row>
    <row r="1556" spans="1:17" ht="15.75" x14ac:dyDescent="0.25">
      <c r="A1556" s="6" t="s">
        <v>511</v>
      </c>
      <c r="B1556" s="6" t="s">
        <v>292</v>
      </c>
      <c r="C1556" s="6" t="s">
        <v>283</v>
      </c>
      <c r="D1556" s="7">
        <v>43951</v>
      </c>
      <c r="E1556" s="7">
        <v>44195</v>
      </c>
      <c r="F1556" s="8">
        <v>1200</v>
      </c>
      <c r="G1556" s="7">
        <v>43951</v>
      </c>
      <c r="H1556" s="7">
        <v>43981</v>
      </c>
      <c r="I1556" s="6">
        <f t="shared" si="50"/>
        <v>2</v>
      </c>
      <c r="J1556" s="8">
        <f t="shared" si="51"/>
        <v>600</v>
      </c>
      <c r="M1556" s="9"/>
      <c r="N1556" s="9"/>
      <c r="O1556" s="9"/>
      <c r="P1556" s="9"/>
      <c r="Q1556" s="9"/>
    </row>
    <row r="1557" spans="1:17" ht="15.75" x14ac:dyDescent="0.25">
      <c r="A1557" s="6" t="s">
        <v>511</v>
      </c>
      <c r="B1557" s="6" t="s">
        <v>292</v>
      </c>
      <c r="C1557" s="6" t="s">
        <v>283</v>
      </c>
      <c r="D1557" s="7">
        <v>43982</v>
      </c>
      <c r="E1557" s="7">
        <v>44611</v>
      </c>
      <c r="F1557" s="8">
        <v>1200</v>
      </c>
      <c r="G1557" s="7">
        <v>43982</v>
      </c>
      <c r="H1557" s="7">
        <v>44011</v>
      </c>
      <c r="I1557" s="6">
        <f t="shared" si="50"/>
        <v>2</v>
      </c>
      <c r="J1557" s="8">
        <f t="shared" si="51"/>
        <v>600</v>
      </c>
      <c r="M1557" s="9"/>
      <c r="N1557" s="9"/>
      <c r="O1557" s="9"/>
      <c r="P1557" s="9"/>
      <c r="Q1557" s="9"/>
    </row>
    <row r="1558" spans="1:17" ht="15.75" x14ac:dyDescent="0.25">
      <c r="A1558" s="6" t="s">
        <v>511</v>
      </c>
      <c r="B1558" s="6" t="s">
        <v>292</v>
      </c>
      <c r="C1558" s="6" t="s">
        <v>283</v>
      </c>
      <c r="D1558" s="7">
        <v>44012</v>
      </c>
      <c r="E1558" s="7">
        <v>44611</v>
      </c>
      <c r="F1558" s="8">
        <v>1200</v>
      </c>
      <c r="G1558" s="7">
        <v>44012</v>
      </c>
      <c r="H1558" s="7">
        <v>44042</v>
      </c>
      <c r="I1558" s="6">
        <f t="shared" si="50"/>
        <v>2</v>
      </c>
      <c r="J1558" s="8">
        <f t="shared" si="51"/>
        <v>600</v>
      </c>
      <c r="M1558" s="9"/>
      <c r="N1558" s="9"/>
      <c r="O1558" s="9"/>
      <c r="P1558" s="9"/>
      <c r="Q1558" s="9"/>
    </row>
    <row r="1559" spans="1:17" ht="15.75" x14ac:dyDescent="0.25">
      <c r="A1559" s="6" t="s">
        <v>511</v>
      </c>
      <c r="B1559" s="6" t="s">
        <v>292</v>
      </c>
      <c r="C1559" s="6" t="s">
        <v>283</v>
      </c>
      <c r="D1559" s="7">
        <v>44043</v>
      </c>
      <c r="E1559" s="7">
        <v>44611</v>
      </c>
      <c r="F1559" s="8">
        <v>1200</v>
      </c>
      <c r="G1559" s="7">
        <v>44043</v>
      </c>
      <c r="H1559" s="7">
        <v>44073</v>
      </c>
      <c r="I1559" s="6">
        <f t="shared" si="50"/>
        <v>2</v>
      </c>
      <c r="J1559" s="8">
        <f t="shared" si="51"/>
        <v>600</v>
      </c>
      <c r="M1559" s="9"/>
      <c r="N1559" s="9"/>
      <c r="O1559" s="9"/>
      <c r="P1559" s="9"/>
      <c r="Q1559" s="9"/>
    </row>
    <row r="1560" spans="1:17" ht="15.75" x14ac:dyDescent="0.25">
      <c r="A1560" s="6" t="s">
        <v>511</v>
      </c>
      <c r="B1560" s="6" t="s">
        <v>292</v>
      </c>
      <c r="C1560" s="6" t="s">
        <v>283</v>
      </c>
      <c r="D1560" s="7">
        <v>44074</v>
      </c>
      <c r="E1560" s="7">
        <v>44611</v>
      </c>
      <c r="F1560" s="8">
        <v>1200</v>
      </c>
      <c r="G1560" s="7">
        <v>44074</v>
      </c>
      <c r="H1560" s="7">
        <v>44103</v>
      </c>
      <c r="I1560" s="6">
        <f t="shared" si="50"/>
        <v>2</v>
      </c>
      <c r="J1560" s="8">
        <f t="shared" si="51"/>
        <v>600</v>
      </c>
      <c r="M1560" s="9"/>
      <c r="N1560" s="9"/>
      <c r="O1560" s="9"/>
      <c r="P1560" s="9"/>
      <c r="Q1560" s="9"/>
    </row>
    <row r="1561" spans="1:17" ht="15.75" x14ac:dyDescent="0.25">
      <c r="A1561" s="6" t="s">
        <v>511</v>
      </c>
      <c r="B1561" s="6" t="s">
        <v>292</v>
      </c>
      <c r="C1561" s="6" t="s">
        <v>283</v>
      </c>
      <c r="D1561" s="7">
        <v>44104</v>
      </c>
      <c r="E1561" s="7">
        <v>44611</v>
      </c>
      <c r="F1561" s="8">
        <v>1200</v>
      </c>
      <c r="G1561" s="7">
        <v>44104</v>
      </c>
      <c r="H1561" s="7">
        <v>44134</v>
      </c>
      <c r="I1561" s="6">
        <f t="shared" si="50"/>
        <v>2</v>
      </c>
      <c r="J1561" s="8">
        <f t="shared" si="51"/>
        <v>600</v>
      </c>
      <c r="M1561" s="9"/>
      <c r="N1561" s="9"/>
      <c r="O1561" s="9"/>
      <c r="P1561" s="9"/>
      <c r="Q1561" s="9"/>
    </row>
    <row r="1562" spans="1:17" ht="15.75" x14ac:dyDescent="0.25">
      <c r="A1562" s="6" t="s">
        <v>511</v>
      </c>
      <c r="B1562" s="6" t="s">
        <v>292</v>
      </c>
      <c r="C1562" s="6" t="s">
        <v>283</v>
      </c>
      <c r="D1562" s="7">
        <v>44135</v>
      </c>
      <c r="E1562" s="7">
        <v>44611</v>
      </c>
      <c r="F1562" s="8">
        <v>1200</v>
      </c>
      <c r="G1562" s="7">
        <v>44135</v>
      </c>
      <c r="H1562" s="7">
        <v>44164</v>
      </c>
      <c r="I1562" s="6">
        <f t="shared" si="50"/>
        <v>2</v>
      </c>
      <c r="J1562" s="8">
        <f t="shared" si="51"/>
        <v>600</v>
      </c>
      <c r="M1562" s="9"/>
      <c r="N1562" s="9"/>
      <c r="O1562" s="9"/>
      <c r="P1562" s="9"/>
      <c r="Q1562" s="9"/>
    </row>
    <row r="1563" spans="1:17" ht="15.75" x14ac:dyDescent="0.25">
      <c r="A1563" s="6" t="s">
        <v>511</v>
      </c>
      <c r="B1563" s="6" t="s">
        <v>292</v>
      </c>
      <c r="C1563" s="6" t="s">
        <v>283</v>
      </c>
      <c r="D1563" s="7">
        <v>44165</v>
      </c>
      <c r="E1563" s="7">
        <v>44611</v>
      </c>
      <c r="F1563" s="8">
        <v>1200</v>
      </c>
      <c r="G1563" s="7">
        <v>44165</v>
      </c>
      <c r="H1563" s="7">
        <v>44195</v>
      </c>
      <c r="I1563" s="6">
        <f t="shared" si="50"/>
        <v>2</v>
      </c>
      <c r="J1563" s="8">
        <f t="shared" si="51"/>
        <v>600</v>
      </c>
      <c r="M1563" s="9"/>
      <c r="N1563" s="9"/>
      <c r="O1563" s="9"/>
      <c r="P1563" s="9"/>
      <c r="Q1563" s="9"/>
    </row>
    <row r="1564" spans="1:17" ht="15.75" x14ac:dyDescent="0.25">
      <c r="A1564" s="6" t="s">
        <v>511</v>
      </c>
      <c r="B1564" s="6" t="s">
        <v>292</v>
      </c>
      <c r="C1564" s="6" t="s">
        <v>283</v>
      </c>
      <c r="D1564" s="7">
        <v>44196</v>
      </c>
      <c r="E1564" s="7">
        <v>44611</v>
      </c>
      <c r="F1564" s="8">
        <v>1200</v>
      </c>
      <c r="G1564" s="7">
        <v>44196</v>
      </c>
      <c r="H1564" s="7">
        <v>44226</v>
      </c>
      <c r="I1564" s="6">
        <f t="shared" si="50"/>
        <v>2</v>
      </c>
      <c r="J1564" s="8">
        <f t="shared" si="51"/>
        <v>600</v>
      </c>
      <c r="M1564" s="9"/>
      <c r="N1564" s="9"/>
      <c r="O1564" s="9"/>
      <c r="P1564" s="9"/>
      <c r="Q1564" s="9"/>
    </row>
    <row r="1565" spans="1:17" ht="15.75" x14ac:dyDescent="0.25">
      <c r="A1565" s="6" t="s">
        <v>511</v>
      </c>
      <c r="B1565" s="6" t="s">
        <v>292</v>
      </c>
      <c r="C1565" s="6" t="s">
        <v>283</v>
      </c>
      <c r="D1565" s="7">
        <v>44227</v>
      </c>
      <c r="E1565" s="7">
        <v>44611</v>
      </c>
      <c r="F1565" s="8">
        <v>1200</v>
      </c>
      <c r="G1565" s="7">
        <v>44227</v>
      </c>
      <c r="H1565" s="7">
        <v>44254</v>
      </c>
      <c r="I1565" s="6">
        <f t="shared" si="50"/>
        <v>2</v>
      </c>
      <c r="J1565" s="8">
        <f t="shared" si="51"/>
        <v>600</v>
      </c>
      <c r="M1565" s="9"/>
      <c r="N1565" s="9"/>
      <c r="O1565" s="9"/>
      <c r="P1565" s="9"/>
      <c r="Q1565" s="9"/>
    </row>
    <row r="1566" spans="1:17" ht="15.75" x14ac:dyDescent="0.25">
      <c r="A1566" s="6" t="s">
        <v>511</v>
      </c>
      <c r="B1566" s="6" t="s">
        <v>292</v>
      </c>
      <c r="C1566" s="6" t="s">
        <v>283</v>
      </c>
      <c r="D1566" s="7">
        <v>44255</v>
      </c>
      <c r="E1566" s="7">
        <v>44611</v>
      </c>
      <c r="F1566" s="8">
        <v>1200</v>
      </c>
      <c r="G1566" s="7">
        <v>44255</v>
      </c>
      <c r="H1566" s="7">
        <v>44285</v>
      </c>
      <c r="I1566" s="6">
        <f t="shared" si="50"/>
        <v>2</v>
      </c>
      <c r="J1566" s="8">
        <f t="shared" si="51"/>
        <v>600</v>
      </c>
      <c r="M1566" s="9"/>
      <c r="N1566" s="9"/>
      <c r="O1566" s="9"/>
      <c r="P1566" s="9"/>
      <c r="Q1566" s="9"/>
    </row>
    <row r="1567" spans="1:17" ht="15.75" x14ac:dyDescent="0.25">
      <c r="A1567" s="6" t="s">
        <v>511</v>
      </c>
      <c r="B1567" s="6" t="s">
        <v>292</v>
      </c>
      <c r="C1567" s="6" t="s">
        <v>283</v>
      </c>
      <c r="D1567" s="7">
        <v>44286</v>
      </c>
      <c r="E1567" s="7">
        <v>44611</v>
      </c>
      <c r="F1567" s="8">
        <v>1200</v>
      </c>
      <c r="G1567" s="7">
        <v>44286</v>
      </c>
      <c r="H1567" s="7">
        <v>44315</v>
      </c>
      <c r="I1567" s="6">
        <f t="shared" si="50"/>
        <v>2</v>
      </c>
      <c r="J1567" s="8">
        <f t="shared" si="51"/>
        <v>600</v>
      </c>
      <c r="M1567" s="9"/>
      <c r="N1567" s="9"/>
      <c r="O1567" s="9"/>
      <c r="P1567" s="9"/>
      <c r="Q1567" s="9"/>
    </row>
    <row r="1568" spans="1:17" ht="15.75" x14ac:dyDescent="0.25">
      <c r="A1568" s="6" t="s">
        <v>511</v>
      </c>
      <c r="B1568" s="6" t="s">
        <v>292</v>
      </c>
      <c r="C1568" s="6" t="s">
        <v>283</v>
      </c>
      <c r="D1568" s="7">
        <v>44316</v>
      </c>
      <c r="E1568" s="7">
        <v>44611</v>
      </c>
      <c r="F1568" s="8">
        <v>1200</v>
      </c>
      <c r="G1568" s="7">
        <v>44316</v>
      </c>
      <c r="H1568" s="7">
        <v>44346</v>
      </c>
      <c r="I1568" s="6">
        <f t="shared" si="50"/>
        <v>2</v>
      </c>
      <c r="J1568" s="8">
        <f t="shared" si="51"/>
        <v>600</v>
      </c>
      <c r="M1568" s="9"/>
      <c r="N1568" s="9"/>
      <c r="O1568" s="9"/>
      <c r="P1568" s="9"/>
      <c r="Q1568" s="9"/>
    </row>
    <row r="1569" spans="1:17" ht="15.75" x14ac:dyDescent="0.25">
      <c r="A1569" s="6" t="s">
        <v>512</v>
      </c>
      <c r="B1569" s="6" t="s">
        <v>282</v>
      </c>
      <c r="C1569" s="6" t="s">
        <v>283</v>
      </c>
      <c r="D1569" s="7">
        <v>43647</v>
      </c>
      <c r="E1569" s="7">
        <v>43830</v>
      </c>
      <c r="F1569" s="8">
        <v>65000</v>
      </c>
      <c r="G1569" s="7">
        <v>43647</v>
      </c>
      <c r="H1569" s="7">
        <v>44011</v>
      </c>
      <c r="I1569" s="6">
        <f t="shared" si="50"/>
        <v>12</v>
      </c>
      <c r="J1569" s="8">
        <f t="shared" si="51"/>
        <v>5416.666666666667</v>
      </c>
      <c r="M1569" s="9"/>
      <c r="N1569" s="9"/>
      <c r="O1569" s="9"/>
      <c r="P1569" s="9"/>
      <c r="Q1569" s="9"/>
    </row>
    <row r="1570" spans="1:17" ht="15.75" x14ac:dyDescent="0.25">
      <c r="A1570" s="6" t="s">
        <v>513</v>
      </c>
      <c r="B1570" s="6" t="s">
        <v>292</v>
      </c>
      <c r="C1570" s="6" t="s">
        <v>283</v>
      </c>
      <c r="D1570" s="7">
        <v>43982</v>
      </c>
      <c r="E1570" s="7">
        <v>44195</v>
      </c>
      <c r="F1570" s="8">
        <v>18550</v>
      </c>
      <c r="G1570" s="7">
        <v>43982</v>
      </c>
      <c r="H1570" s="7">
        <v>44134</v>
      </c>
      <c r="I1570" s="6">
        <f t="shared" si="50"/>
        <v>6</v>
      </c>
      <c r="J1570" s="8">
        <f t="shared" si="51"/>
        <v>3091.6666666666665</v>
      </c>
      <c r="M1570" s="9"/>
      <c r="N1570" s="9"/>
      <c r="O1570" s="9"/>
      <c r="P1570" s="9"/>
      <c r="Q1570" s="9"/>
    </row>
    <row r="1571" spans="1:17" ht="15.75" x14ac:dyDescent="0.25">
      <c r="A1571" s="6" t="s">
        <v>513</v>
      </c>
      <c r="B1571" s="6" t="s">
        <v>292</v>
      </c>
      <c r="C1571" s="6" t="s">
        <v>283</v>
      </c>
      <c r="D1571" s="7">
        <v>44135</v>
      </c>
      <c r="E1571" s="7">
        <v>44560</v>
      </c>
      <c r="F1571" s="8">
        <v>39500</v>
      </c>
      <c r="G1571" s="7">
        <v>44135</v>
      </c>
      <c r="H1571" s="7">
        <v>44499</v>
      </c>
      <c r="I1571" s="6">
        <f t="shared" si="50"/>
        <v>13</v>
      </c>
      <c r="J1571" s="8">
        <f t="shared" si="51"/>
        <v>3038.4615384615386</v>
      </c>
      <c r="M1571" s="9"/>
      <c r="N1571" s="9"/>
      <c r="O1571" s="9"/>
      <c r="P1571" s="9"/>
      <c r="Q1571" s="9"/>
    </row>
    <row r="1572" spans="1:17" ht="15.75" x14ac:dyDescent="0.25">
      <c r="A1572" s="6" t="s">
        <v>513</v>
      </c>
      <c r="B1572" s="6" t="s">
        <v>292</v>
      </c>
      <c r="C1572" s="6" t="s">
        <v>283</v>
      </c>
      <c r="D1572" s="7">
        <v>44500</v>
      </c>
      <c r="E1572" s="7">
        <v>44987</v>
      </c>
      <c r="F1572" s="8">
        <v>39500</v>
      </c>
      <c r="G1572" s="7">
        <v>44500</v>
      </c>
      <c r="H1572" s="7">
        <v>44864</v>
      </c>
      <c r="I1572" s="6">
        <f t="shared" si="50"/>
        <v>13</v>
      </c>
      <c r="J1572" s="8">
        <f t="shared" si="51"/>
        <v>3038.4615384615386</v>
      </c>
      <c r="M1572" s="9"/>
      <c r="N1572" s="9"/>
      <c r="O1572" s="9"/>
      <c r="P1572" s="9"/>
      <c r="Q1572" s="9"/>
    </row>
    <row r="1573" spans="1:17" ht="15.75" x14ac:dyDescent="0.25">
      <c r="A1573" s="6" t="s">
        <v>514</v>
      </c>
      <c r="B1573" s="6" t="s">
        <v>285</v>
      </c>
      <c r="C1573" s="6" t="s">
        <v>283</v>
      </c>
      <c r="D1573" s="7">
        <v>43712</v>
      </c>
      <c r="E1573" s="7">
        <v>44560</v>
      </c>
      <c r="F1573" s="8">
        <v>12000</v>
      </c>
      <c r="G1573" s="7">
        <v>43709</v>
      </c>
      <c r="H1573" s="7">
        <v>44073</v>
      </c>
      <c r="I1573" s="6">
        <f t="shared" si="50"/>
        <v>12</v>
      </c>
      <c r="J1573" s="8">
        <f t="shared" si="51"/>
        <v>1000</v>
      </c>
      <c r="M1573" s="9"/>
      <c r="N1573" s="9"/>
      <c r="O1573" s="9"/>
      <c r="P1573" s="9"/>
      <c r="Q1573" s="9"/>
    </row>
    <row r="1574" spans="1:17" ht="15.75" x14ac:dyDescent="0.25">
      <c r="A1574" s="6" t="s">
        <v>514</v>
      </c>
      <c r="B1574" s="6" t="s">
        <v>285</v>
      </c>
      <c r="C1574" s="6" t="s">
        <v>283</v>
      </c>
      <c r="D1574" s="7">
        <v>44077</v>
      </c>
      <c r="E1574" s="7">
        <v>44195</v>
      </c>
      <c r="F1574" s="8">
        <v>12000</v>
      </c>
      <c r="G1574" s="7">
        <v>44074</v>
      </c>
      <c r="H1574" s="7">
        <v>44438</v>
      </c>
      <c r="I1574" s="6">
        <f t="shared" si="50"/>
        <v>13</v>
      </c>
      <c r="J1574" s="8">
        <f t="shared" si="51"/>
        <v>923.07692307692309</v>
      </c>
      <c r="M1574" s="9"/>
      <c r="N1574" s="9"/>
      <c r="O1574" s="9"/>
      <c r="P1574" s="9"/>
      <c r="Q1574" s="9"/>
    </row>
    <row r="1575" spans="1:17" ht="15.75" x14ac:dyDescent="0.25">
      <c r="A1575" s="6" t="s">
        <v>514</v>
      </c>
      <c r="B1575" s="6" t="s">
        <v>285</v>
      </c>
      <c r="C1575" s="6" t="s">
        <v>283</v>
      </c>
      <c r="D1575" s="7">
        <v>44480</v>
      </c>
      <c r="E1575" s="7">
        <v>44560</v>
      </c>
      <c r="F1575" s="8">
        <v>12000</v>
      </c>
      <c r="G1575" s="7">
        <v>44439</v>
      </c>
      <c r="H1575" s="7">
        <v>44803</v>
      </c>
      <c r="I1575" s="6">
        <f t="shared" si="50"/>
        <v>13</v>
      </c>
      <c r="J1575" s="8">
        <f t="shared" si="51"/>
        <v>923.07692307692309</v>
      </c>
      <c r="M1575" s="9"/>
      <c r="N1575" s="9"/>
      <c r="O1575" s="9"/>
      <c r="P1575" s="9"/>
      <c r="Q1575" s="9"/>
    </row>
    <row r="1576" spans="1:17" ht="15.75" x14ac:dyDescent="0.25">
      <c r="A1576" s="6" t="s">
        <v>515</v>
      </c>
      <c r="B1576" s="6" t="s">
        <v>296</v>
      </c>
      <c r="C1576" s="6" t="s">
        <v>283</v>
      </c>
      <c r="D1576" s="7">
        <v>44168</v>
      </c>
      <c r="E1576" s="7">
        <v>44195</v>
      </c>
      <c r="F1576" s="8">
        <v>7293.17</v>
      </c>
      <c r="G1576" s="7">
        <v>44012</v>
      </c>
      <c r="H1576" s="7">
        <v>44103</v>
      </c>
      <c r="I1576" s="6">
        <f t="shared" si="50"/>
        <v>4</v>
      </c>
      <c r="J1576" s="8">
        <f t="shared" si="51"/>
        <v>1823.2925</v>
      </c>
      <c r="M1576" s="9"/>
      <c r="N1576" s="9"/>
      <c r="O1576" s="9"/>
      <c r="P1576" s="9"/>
      <c r="Q1576" s="9"/>
    </row>
    <row r="1577" spans="1:17" ht="15.75" x14ac:dyDescent="0.25">
      <c r="A1577" s="6" t="s">
        <v>516</v>
      </c>
      <c r="B1577" s="6" t="s">
        <v>292</v>
      </c>
      <c r="C1577" s="6" t="s">
        <v>283</v>
      </c>
      <c r="D1577" s="7">
        <v>44716</v>
      </c>
      <c r="E1577" s="7">
        <v>44756</v>
      </c>
      <c r="F1577" s="8">
        <v>15000</v>
      </c>
      <c r="G1577" s="7">
        <v>44714</v>
      </c>
      <c r="H1577" s="7">
        <v>44833</v>
      </c>
      <c r="I1577" s="6">
        <f t="shared" si="50"/>
        <v>4</v>
      </c>
      <c r="J1577" s="8">
        <f t="shared" si="51"/>
        <v>3750</v>
      </c>
      <c r="M1577" s="9"/>
      <c r="N1577" s="9"/>
      <c r="O1577" s="9"/>
      <c r="P1577" s="9"/>
      <c r="Q1577" s="9"/>
    </row>
    <row r="1578" spans="1:17" ht="15.75" x14ac:dyDescent="0.25">
      <c r="A1578" s="6" t="s">
        <v>516</v>
      </c>
      <c r="B1578" s="6" t="s">
        <v>292</v>
      </c>
      <c r="C1578" s="6" t="s">
        <v>283</v>
      </c>
      <c r="D1578" s="7">
        <v>44858</v>
      </c>
      <c r="E1578" s="7">
        <v>44882</v>
      </c>
      <c r="F1578" s="8">
        <v>15000</v>
      </c>
      <c r="G1578" s="7">
        <v>44837</v>
      </c>
      <c r="H1578" s="7">
        <v>44956</v>
      </c>
      <c r="I1578" s="6">
        <f t="shared" si="50"/>
        <v>4</v>
      </c>
      <c r="J1578" s="8">
        <f t="shared" si="51"/>
        <v>3750</v>
      </c>
      <c r="M1578" s="9"/>
      <c r="N1578" s="9"/>
      <c r="O1578" s="9"/>
      <c r="P1578" s="9"/>
      <c r="Q1578" s="9"/>
    </row>
    <row r="1579" spans="1:17" ht="15.75" x14ac:dyDescent="0.25">
      <c r="A1579" s="6" t="s">
        <v>516</v>
      </c>
      <c r="B1579" s="6" t="s">
        <v>292</v>
      </c>
      <c r="C1579" s="6" t="s">
        <v>283</v>
      </c>
      <c r="D1579" s="7">
        <v>44957</v>
      </c>
      <c r="E1579" s="7">
        <v>44989</v>
      </c>
      <c r="F1579" s="8">
        <v>15000</v>
      </c>
      <c r="G1579" s="7">
        <v>44957</v>
      </c>
      <c r="H1579" s="7">
        <v>45077</v>
      </c>
      <c r="I1579" s="6">
        <f t="shared" si="50"/>
        <v>5</v>
      </c>
      <c r="J1579" s="8">
        <f t="shared" si="51"/>
        <v>3000</v>
      </c>
      <c r="M1579" s="9"/>
      <c r="N1579" s="9"/>
      <c r="O1579" s="9"/>
      <c r="P1579" s="9"/>
      <c r="Q1579" s="9"/>
    </row>
    <row r="1580" spans="1:17" ht="15.75" x14ac:dyDescent="0.25">
      <c r="A1580" s="6" t="s">
        <v>516</v>
      </c>
      <c r="B1580" s="6" t="s">
        <v>292</v>
      </c>
      <c r="C1580" s="6" t="s">
        <v>283</v>
      </c>
      <c r="D1580" s="7">
        <v>45078</v>
      </c>
      <c r="E1580" s="7">
        <v>45156</v>
      </c>
      <c r="F1580" s="8">
        <v>15000</v>
      </c>
      <c r="G1580" s="7">
        <v>45078</v>
      </c>
      <c r="H1580" s="7">
        <v>45199</v>
      </c>
      <c r="I1580" s="6">
        <f t="shared" si="50"/>
        <v>4</v>
      </c>
      <c r="J1580" s="8">
        <f t="shared" si="51"/>
        <v>3750</v>
      </c>
      <c r="M1580" s="9"/>
      <c r="N1580" s="9"/>
      <c r="O1580" s="9"/>
      <c r="P1580" s="9"/>
      <c r="Q1580" s="9"/>
    </row>
    <row r="1581" spans="1:17" ht="15.75" x14ac:dyDescent="0.25">
      <c r="A1581" s="6" t="s">
        <v>517</v>
      </c>
      <c r="B1581" s="6" t="s">
        <v>282</v>
      </c>
      <c r="C1581" s="6" t="s">
        <v>283</v>
      </c>
      <c r="D1581" s="7">
        <v>43835</v>
      </c>
      <c r="E1581" s="7">
        <v>44195</v>
      </c>
      <c r="F1581" s="8">
        <v>60000</v>
      </c>
      <c r="G1581" s="7">
        <v>43800</v>
      </c>
      <c r="H1581" s="7">
        <v>44164</v>
      </c>
      <c r="I1581" s="6">
        <f t="shared" si="50"/>
        <v>12</v>
      </c>
      <c r="J1581" s="8">
        <f t="shared" si="51"/>
        <v>5000</v>
      </c>
      <c r="M1581" s="9"/>
      <c r="N1581" s="9"/>
      <c r="O1581" s="9"/>
      <c r="P1581" s="9"/>
      <c r="Q1581" s="9"/>
    </row>
    <row r="1582" spans="1:17" ht="15.75" x14ac:dyDescent="0.25">
      <c r="A1582" s="6" t="s">
        <v>517</v>
      </c>
      <c r="B1582" s="6" t="s">
        <v>282</v>
      </c>
      <c r="C1582" s="6" t="s">
        <v>283</v>
      </c>
      <c r="D1582" s="7">
        <v>44194</v>
      </c>
      <c r="E1582" s="7">
        <v>44648</v>
      </c>
      <c r="F1582" s="8">
        <v>60000</v>
      </c>
      <c r="G1582" s="7">
        <v>44165</v>
      </c>
      <c r="H1582" s="7">
        <v>44529</v>
      </c>
      <c r="I1582" s="6">
        <f t="shared" ref="I1582:I1645" si="52">IF((YEAR(H1582)-YEAR(G1582))=1, ((MONTH(H1582)-MONTH(G1582))+1)+12, (IF((YEAR(H1582)-YEAR(G1582))=2, ((MONTH(H1582)-MONTH(G1582))+1)+24, (IF((YEAR(H1582)-YEAR(G1582))=3, ((MONTH(H1582)-MONTH(G1582))+1)+36, (MONTH(H1582)-MONTH(G1582))+1)))))</f>
        <v>13</v>
      </c>
      <c r="J1582" s="8">
        <f t="shared" si="51"/>
        <v>4615.3846153846152</v>
      </c>
      <c r="M1582" s="9"/>
      <c r="N1582" s="9"/>
      <c r="O1582" s="9"/>
      <c r="P1582" s="9"/>
      <c r="Q1582" s="9"/>
    </row>
    <row r="1583" spans="1:17" ht="15.75" x14ac:dyDescent="0.25">
      <c r="A1583" s="6" t="s">
        <v>518</v>
      </c>
      <c r="B1583" s="6" t="s">
        <v>285</v>
      </c>
      <c r="C1583" s="6" t="s">
        <v>283</v>
      </c>
      <c r="D1583" s="7">
        <v>44654</v>
      </c>
      <c r="E1583" s="7">
        <v>44665</v>
      </c>
      <c r="F1583" s="8">
        <v>20000</v>
      </c>
      <c r="G1583" s="7">
        <v>44651</v>
      </c>
      <c r="H1583" s="7">
        <v>45016</v>
      </c>
      <c r="I1583" s="6">
        <f t="shared" si="52"/>
        <v>13</v>
      </c>
      <c r="J1583" s="8">
        <f t="shared" si="51"/>
        <v>1538.4615384615386</v>
      </c>
      <c r="M1583" s="9"/>
      <c r="N1583" s="9"/>
      <c r="O1583" s="9"/>
      <c r="P1583" s="9"/>
      <c r="Q1583" s="9"/>
    </row>
    <row r="1584" spans="1:17" ht="15.75" x14ac:dyDescent="0.25">
      <c r="A1584" s="6" t="s">
        <v>518</v>
      </c>
      <c r="B1584" s="6" t="s">
        <v>285</v>
      </c>
      <c r="C1584" s="6" t="s">
        <v>283</v>
      </c>
      <c r="D1584" s="7">
        <v>45017</v>
      </c>
      <c r="E1584" s="7">
        <v>45043</v>
      </c>
      <c r="F1584" s="8">
        <v>21000</v>
      </c>
      <c r="G1584" s="7">
        <v>45017</v>
      </c>
      <c r="H1584" s="7">
        <v>45381</v>
      </c>
      <c r="I1584" s="6">
        <f t="shared" si="52"/>
        <v>12</v>
      </c>
      <c r="J1584" s="8">
        <f t="shared" si="51"/>
        <v>1750</v>
      </c>
      <c r="M1584" s="9"/>
      <c r="N1584" s="9"/>
      <c r="O1584" s="9"/>
      <c r="P1584" s="9"/>
      <c r="Q1584" s="9"/>
    </row>
    <row r="1585" spans="1:17" ht="15.75" x14ac:dyDescent="0.25">
      <c r="A1585" s="6" t="s">
        <v>518</v>
      </c>
      <c r="B1585" s="6" t="s">
        <v>285</v>
      </c>
      <c r="C1585" s="6" t="s">
        <v>283</v>
      </c>
      <c r="D1585" s="7">
        <v>45382</v>
      </c>
      <c r="E1585" s="7">
        <v>1095</v>
      </c>
      <c r="F1585" s="8">
        <v>10920</v>
      </c>
      <c r="G1585" s="7">
        <v>45382</v>
      </c>
      <c r="H1585" s="7">
        <v>45746</v>
      </c>
      <c r="I1585" s="6">
        <f t="shared" si="52"/>
        <v>13</v>
      </c>
      <c r="J1585" s="8">
        <f t="shared" si="51"/>
        <v>840</v>
      </c>
      <c r="M1585" s="9"/>
      <c r="N1585" s="9"/>
      <c r="O1585" s="9"/>
      <c r="P1585" s="9"/>
      <c r="Q1585" s="9"/>
    </row>
    <row r="1586" spans="1:17" ht="15.75" x14ac:dyDescent="0.25">
      <c r="A1586" s="6" t="s">
        <v>518</v>
      </c>
      <c r="B1586" s="6" t="s">
        <v>285</v>
      </c>
      <c r="C1586" s="6" t="s">
        <v>283</v>
      </c>
      <c r="D1586" s="7">
        <v>45747</v>
      </c>
      <c r="E1586" s="7">
        <v>1095</v>
      </c>
      <c r="F1586" s="8">
        <v>22275</v>
      </c>
      <c r="G1586" s="7">
        <v>45747</v>
      </c>
      <c r="H1586" s="7">
        <v>46111</v>
      </c>
      <c r="I1586" s="6">
        <f t="shared" si="52"/>
        <v>13</v>
      </c>
      <c r="J1586" s="8">
        <f t="shared" si="51"/>
        <v>1713.4615384615386</v>
      </c>
      <c r="M1586" s="9"/>
      <c r="N1586" s="9"/>
      <c r="O1586" s="9"/>
      <c r="P1586" s="9"/>
      <c r="Q1586" s="9"/>
    </row>
    <row r="1587" spans="1:17" ht="15.75" x14ac:dyDescent="0.25">
      <c r="A1587" s="6" t="s">
        <v>518</v>
      </c>
      <c r="B1587" s="6" t="s">
        <v>292</v>
      </c>
      <c r="C1587" s="6" t="s">
        <v>283</v>
      </c>
      <c r="D1587" s="7">
        <v>43535</v>
      </c>
      <c r="E1587" s="7">
        <v>43830</v>
      </c>
      <c r="F1587" s="8">
        <v>40000</v>
      </c>
      <c r="G1587" s="7">
        <v>43525</v>
      </c>
      <c r="H1587" s="7">
        <v>43889</v>
      </c>
      <c r="I1587" s="6">
        <f t="shared" si="52"/>
        <v>12</v>
      </c>
      <c r="J1587" s="8">
        <f t="shared" si="51"/>
        <v>3333.3333333333335</v>
      </c>
      <c r="M1587" s="9"/>
      <c r="N1587" s="9"/>
      <c r="O1587" s="9"/>
      <c r="P1587" s="9"/>
      <c r="Q1587" s="9"/>
    </row>
    <row r="1588" spans="1:17" ht="15.75" x14ac:dyDescent="0.25">
      <c r="A1588" s="6" t="s">
        <v>518</v>
      </c>
      <c r="B1588" s="6" t="s">
        <v>292</v>
      </c>
      <c r="C1588" s="6" t="s">
        <v>283</v>
      </c>
      <c r="D1588" s="7">
        <v>43987</v>
      </c>
      <c r="E1588" s="7">
        <v>44195</v>
      </c>
      <c r="F1588" s="8">
        <v>6446.25</v>
      </c>
      <c r="G1588" s="7">
        <v>43982</v>
      </c>
      <c r="H1588" s="7">
        <v>44011</v>
      </c>
      <c r="I1588" s="6">
        <f t="shared" si="52"/>
        <v>2</v>
      </c>
      <c r="J1588" s="8">
        <f t="shared" si="51"/>
        <v>3223.125</v>
      </c>
      <c r="M1588" s="9"/>
      <c r="N1588" s="9"/>
      <c r="O1588" s="9"/>
      <c r="P1588" s="9"/>
      <c r="Q1588" s="9"/>
    </row>
    <row r="1589" spans="1:17" ht="15.75" x14ac:dyDescent="0.25">
      <c r="A1589" s="6" t="s">
        <v>518</v>
      </c>
      <c r="B1589" s="6" t="s">
        <v>292</v>
      </c>
      <c r="C1589" s="6" t="s">
        <v>283</v>
      </c>
      <c r="D1589" s="7">
        <v>44045</v>
      </c>
      <c r="E1589" s="7">
        <v>44195</v>
      </c>
      <c r="F1589" s="8">
        <v>328</v>
      </c>
      <c r="G1589" s="7">
        <v>44043</v>
      </c>
      <c r="H1589" s="7">
        <v>44073</v>
      </c>
      <c r="I1589" s="6">
        <f t="shared" si="52"/>
        <v>2</v>
      </c>
      <c r="J1589" s="8">
        <f t="shared" si="51"/>
        <v>164</v>
      </c>
      <c r="M1589" s="9"/>
      <c r="N1589" s="9"/>
      <c r="O1589" s="9"/>
      <c r="P1589" s="9"/>
      <c r="Q1589" s="9"/>
    </row>
    <row r="1590" spans="1:17" ht="15.75" x14ac:dyDescent="0.25">
      <c r="A1590" s="6" t="s">
        <v>518</v>
      </c>
      <c r="B1590" s="6" t="s">
        <v>292</v>
      </c>
      <c r="C1590" s="6" t="s">
        <v>283</v>
      </c>
      <c r="D1590" s="7">
        <v>43847</v>
      </c>
      <c r="E1590" s="7">
        <v>44195</v>
      </c>
      <c r="F1590" s="8">
        <v>20000</v>
      </c>
      <c r="G1590" s="7">
        <v>43831</v>
      </c>
      <c r="H1590" s="7">
        <v>44195</v>
      </c>
      <c r="I1590" s="6">
        <f t="shared" si="52"/>
        <v>12</v>
      </c>
      <c r="J1590" s="8">
        <f t="shared" si="51"/>
        <v>1666.6666666666667</v>
      </c>
      <c r="M1590" s="9"/>
      <c r="N1590" s="9"/>
      <c r="O1590" s="9"/>
      <c r="P1590" s="9"/>
      <c r="Q1590" s="9"/>
    </row>
    <row r="1591" spans="1:17" ht="15.75" x14ac:dyDescent="0.25">
      <c r="A1591" s="6" t="s">
        <v>518</v>
      </c>
      <c r="B1591" s="6" t="s">
        <v>292</v>
      </c>
      <c r="C1591" s="6" t="s">
        <v>283</v>
      </c>
      <c r="D1591" s="7">
        <v>43895</v>
      </c>
      <c r="E1591" s="7">
        <v>44195</v>
      </c>
      <c r="F1591" s="8">
        <v>2000</v>
      </c>
      <c r="G1591" s="7">
        <v>43831</v>
      </c>
      <c r="H1591" s="7">
        <v>44195</v>
      </c>
      <c r="I1591" s="6">
        <f t="shared" si="52"/>
        <v>12</v>
      </c>
      <c r="J1591" s="8">
        <f t="shared" si="51"/>
        <v>166.66666666666666</v>
      </c>
      <c r="M1591" s="9"/>
      <c r="N1591" s="9"/>
      <c r="O1591" s="9"/>
      <c r="P1591" s="9"/>
      <c r="Q1591" s="9"/>
    </row>
    <row r="1592" spans="1:17" ht="15.75" x14ac:dyDescent="0.25">
      <c r="A1592" s="6" t="s">
        <v>518</v>
      </c>
      <c r="B1592" s="6" t="s">
        <v>292</v>
      </c>
      <c r="C1592" s="6" t="s">
        <v>283</v>
      </c>
      <c r="D1592" s="7">
        <v>44000</v>
      </c>
      <c r="E1592" s="7">
        <v>44195</v>
      </c>
      <c r="F1592" s="8">
        <v>1911.05</v>
      </c>
      <c r="G1592" s="7">
        <v>43831</v>
      </c>
      <c r="H1592" s="7">
        <v>44195</v>
      </c>
      <c r="I1592" s="6">
        <f t="shared" si="52"/>
        <v>12</v>
      </c>
      <c r="J1592" s="8">
        <f t="shared" si="51"/>
        <v>159.25416666666666</v>
      </c>
      <c r="M1592" s="9"/>
      <c r="N1592" s="9"/>
      <c r="O1592" s="9"/>
      <c r="P1592" s="9"/>
      <c r="Q1592" s="9"/>
    </row>
    <row r="1593" spans="1:17" ht="15.75" x14ac:dyDescent="0.25">
      <c r="A1593" s="6" t="s">
        <v>518</v>
      </c>
      <c r="B1593" s="6" t="s">
        <v>292</v>
      </c>
      <c r="C1593" s="6" t="s">
        <v>283</v>
      </c>
      <c r="D1593" s="7">
        <v>44023</v>
      </c>
      <c r="E1593" s="7">
        <v>44195</v>
      </c>
      <c r="F1593" s="8">
        <v>322.22000000000003</v>
      </c>
      <c r="G1593" s="7">
        <v>43831</v>
      </c>
      <c r="H1593" s="7">
        <v>44195</v>
      </c>
      <c r="I1593" s="6">
        <f t="shared" si="52"/>
        <v>12</v>
      </c>
      <c r="J1593" s="8">
        <f t="shared" si="51"/>
        <v>26.85166666666667</v>
      </c>
      <c r="M1593" s="9"/>
      <c r="N1593" s="9"/>
      <c r="O1593" s="9"/>
      <c r="P1593" s="9"/>
      <c r="Q1593" s="9"/>
    </row>
    <row r="1594" spans="1:17" ht="15.75" x14ac:dyDescent="0.25">
      <c r="A1594" s="6" t="s">
        <v>518</v>
      </c>
      <c r="B1594" s="6" t="s">
        <v>292</v>
      </c>
      <c r="C1594" s="6" t="s">
        <v>283</v>
      </c>
      <c r="D1594" s="7">
        <v>44134</v>
      </c>
      <c r="E1594" s="7">
        <v>44195</v>
      </c>
      <c r="F1594" s="8">
        <v>3990</v>
      </c>
      <c r="G1594" s="7">
        <v>43831</v>
      </c>
      <c r="H1594" s="7">
        <v>44195</v>
      </c>
      <c r="I1594" s="6">
        <f t="shared" si="52"/>
        <v>12</v>
      </c>
      <c r="J1594" s="8">
        <f t="shared" si="51"/>
        <v>332.5</v>
      </c>
      <c r="M1594" s="9"/>
      <c r="N1594" s="9"/>
      <c r="O1594" s="9"/>
      <c r="P1594" s="9"/>
      <c r="Q1594" s="9"/>
    </row>
    <row r="1595" spans="1:17" ht="15.75" x14ac:dyDescent="0.25">
      <c r="A1595" s="6" t="s">
        <v>518</v>
      </c>
      <c r="B1595" s="6" t="s">
        <v>292</v>
      </c>
      <c r="C1595" s="6" t="s">
        <v>283</v>
      </c>
      <c r="D1595" s="7">
        <v>43921</v>
      </c>
      <c r="E1595" s="7">
        <v>44195</v>
      </c>
      <c r="F1595" s="8">
        <v>40000</v>
      </c>
      <c r="G1595" s="7">
        <v>43890</v>
      </c>
      <c r="H1595" s="7">
        <v>44254</v>
      </c>
      <c r="I1595" s="6">
        <f t="shared" si="52"/>
        <v>13</v>
      </c>
      <c r="J1595" s="8">
        <f t="shared" si="51"/>
        <v>3076.9230769230771</v>
      </c>
      <c r="M1595" s="9"/>
      <c r="N1595" s="9"/>
      <c r="O1595" s="9"/>
      <c r="P1595" s="9"/>
      <c r="Q1595" s="9"/>
    </row>
    <row r="1596" spans="1:17" ht="15.75" x14ac:dyDescent="0.25">
      <c r="A1596" s="6" t="s">
        <v>518</v>
      </c>
      <c r="B1596" s="6" t="s">
        <v>292</v>
      </c>
      <c r="C1596" s="6" t="s">
        <v>283</v>
      </c>
      <c r="D1596" s="7">
        <v>44220</v>
      </c>
      <c r="E1596" s="7">
        <v>44238</v>
      </c>
      <c r="F1596" s="8">
        <v>10000</v>
      </c>
      <c r="G1596" s="7">
        <v>44196</v>
      </c>
      <c r="H1596" s="7">
        <v>44560</v>
      </c>
      <c r="I1596" s="6">
        <f t="shared" si="52"/>
        <v>13</v>
      </c>
      <c r="J1596" s="8">
        <f t="shared" si="51"/>
        <v>769.23076923076928</v>
      </c>
      <c r="M1596" s="9"/>
      <c r="N1596" s="9"/>
      <c r="O1596" s="9"/>
      <c r="P1596" s="9"/>
      <c r="Q1596" s="9"/>
    </row>
    <row r="1597" spans="1:17" ht="15.75" x14ac:dyDescent="0.25">
      <c r="A1597" s="6" t="s">
        <v>518</v>
      </c>
      <c r="B1597" s="6" t="s">
        <v>292</v>
      </c>
      <c r="C1597" s="6" t="s">
        <v>283</v>
      </c>
      <c r="D1597" s="7">
        <v>44199</v>
      </c>
      <c r="E1597" s="7">
        <v>44211</v>
      </c>
      <c r="F1597" s="8">
        <v>20000</v>
      </c>
      <c r="G1597" s="7">
        <v>44196</v>
      </c>
      <c r="H1597" s="7">
        <v>44560</v>
      </c>
      <c r="I1597" s="6">
        <f t="shared" si="52"/>
        <v>13</v>
      </c>
      <c r="J1597" s="8">
        <f t="shared" si="51"/>
        <v>1538.4615384615386</v>
      </c>
      <c r="M1597" s="9"/>
      <c r="N1597" s="9"/>
      <c r="O1597" s="9"/>
      <c r="P1597" s="9"/>
      <c r="Q1597" s="9"/>
    </row>
    <row r="1598" spans="1:17" ht="15.75" x14ac:dyDescent="0.25">
      <c r="A1598" s="6" t="s">
        <v>518</v>
      </c>
      <c r="B1598" s="6" t="s">
        <v>292</v>
      </c>
      <c r="C1598" s="6" t="s">
        <v>283</v>
      </c>
      <c r="D1598" s="7">
        <v>44578</v>
      </c>
      <c r="E1598" s="7">
        <v>44617</v>
      </c>
      <c r="F1598" s="8">
        <v>7500</v>
      </c>
      <c r="G1598" s="7">
        <v>44561</v>
      </c>
      <c r="H1598" s="7">
        <v>44650</v>
      </c>
      <c r="I1598" s="6">
        <f t="shared" si="52"/>
        <v>4</v>
      </c>
      <c r="J1598" s="8">
        <f t="shared" si="51"/>
        <v>1875</v>
      </c>
      <c r="M1598" s="9"/>
      <c r="N1598" s="9"/>
      <c r="O1598" s="9"/>
      <c r="P1598" s="9"/>
      <c r="Q1598" s="9"/>
    </row>
    <row r="1599" spans="1:17" ht="15.75" x14ac:dyDescent="0.25">
      <c r="A1599" s="6" t="s">
        <v>518</v>
      </c>
      <c r="B1599" s="6" t="s">
        <v>292</v>
      </c>
      <c r="C1599" s="6" t="s">
        <v>283</v>
      </c>
      <c r="D1599" s="7">
        <v>44654</v>
      </c>
      <c r="E1599" s="7">
        <v>44665</v>
      </c>
      <c r="F1599" s="8">
        <v>10000</v>
      </c>
      <c r="G1599" s="7">
        <v>44651</v>
      </c>
      <c r="H1599" s="7">
        <v>45016</v>
      </c>
      <c r="I1599" s="6">
        <f t="shared" si="52"/>
        <v>13</v>
      </c>
      <c r="J1599" s="8">
        <f t="shared" si="51"/>
        <v>769.23076923076928</v>
      </c>
      <c r="M1599" s="9"/>
      <c r="N1599" s="9"/>
      <c r="O1599" s="9"/>
      <c r="P1599" s="9"/>
      <c r="Q1599" s="9"/>
    </row>
    <row r="1600" spans="1:17" ht="15.75" x14ac:dyDescent="0.25">
      <c r="A1600" s="6" t="s">
        <v>518</v>
      </c>
      <c r="B1600" s="6" t="s">
        <v>292</v>
      </c>
      <c r="C1600" s="6" t="s">
        <v>283</v>
      </c>
      <c r="D1600" s="7">
        <v>45017</v>
      </c>
      <c r="E1600" s="7">
        <v>45043</v>
      </c>
      <c r="F1600" s="8">
        <v>10500</v>
      </c>
      <c r="G1600" s="7">
        <v>45017</v>
      </c>
      <c r="H1600" s="7">
        <v>45381</v>
      </c>
      <c r="I1600" s="6">
        <f t="shared" si="52"/>
        <v>12</v>
      </c>
      <c r="J1600" s="8">
        <f t="shared" si="51"/>
        <v>875</v>
      </c>
      <c r="M1600" s="9"/>
      <c r="N1600" s="9"/>
      <c r="O1600" s="9"/>
      <c r="P1600" s="9"/>
      <c r="Q1600" s="9"/>
    </row>
    <row r="1601" spans="1:17" ht="15.75" x14ac:dyDescent="0.25">
      <c r="A1601" s="6" t="s">
        <v>518</v>
      </c>
      <c r="B1601" s="6" t="s">
        <v>292</v>
      </c>
      <c r="C1601" s="6" t="s">
        <v>283</v>
      </c>
      <c r="D1601" s="7">
        <v>45382</v>
      </c>
      <c r="E1601" s="7">
        <v>1095</v>
      </c>
      <c r="F1601" s="8">
        <v>21840</v>
      </c>
      <c r="G1601" s="7">
        <v>45382</v>
      </c>
      <c r="H1601" s="7">
        <v>45746</v>
      </c>
      <c r="I1601" s="6">
        <f t="shared" si="52"/>
        <v>13</v>
      </c>
      <c r="J1601" s="8">
        <f t="shared" si="51"/>
        <v>1680</v>
      </c>
      <c r="M1601" s="9"/>
      <c r="N1601" s="9"/>
      <c r="O1601" s="9"/>
      <c r="P1601" s="9"/>
      <c r="Q1601" s="9"/>
    </row>
    <row r="1602" spans="1:17" ht="15.75" x14ac:dyDescent="0.25">
      <c r="A1602" s="6" t="s">
        <v>518</v>
      </c>
      <c r="B1602" s="6" t="s">
        <v>292</v>
      </c>
      <c r="C1602" s="6" t="s">
        <v>283</v>
      </c>
      <c r="D1602" s="7">
        <v>45747</v>
      </c>
      <c r="E1602" s="7">
        <v>1095</v>
      </c>
      <c r="F1602" s="8">
        <v>11140</v>
      </c>
      <c r="G1602" s="7">
        <v>45747</v>
      </c>
      <c r="H1602" s="7">
        <v>46111</v>
      </c>
      <c r="I1602" s="6">
        <f t="shared" si="52"/>
        <v>13</v>
      </c>
      <c r="J1602" s="8">
        <f t="shared" si="51"/>
        <v>856.92307692307691</v>
      </c>
      <c r="M1602" s="9"/>
      <c r="N1602" s="9"/>
      <c r="O1602" s="9"/>
      <c r="P1602" s="9"/>
      <c r="Q1602" s="9"/>
    </row>
    <row r="1603" spans="1:17" ht="15.75" x14ac:dyDescent="0.25">
      <c r="A1603" s="6" t="s">
        <v>519</v>
      </c>
      <c r="B1603" s="6" t="s">
        <v>282</v>
      </c>
      <c r="C1603" s="6" t="s">
        <v>283</v>
      </c>
      <c r="D1603" s="7">
        <v>43831</v>
      </c>
      <c r="E1603" s="7">
        <v>44195</v>
      </c>
      <c r="F1603" s="8">
        <v>2446.25</v>
      </c>
      <c r="G1603" s="7">
        <v>43831</v>
      </c>
      <c r="H1603" s="7">
        <v>43861</v>
      </c>
      <c r="I1603" s="6">
        <f t="shared" si="52"/>
        <v>1</v>
      </c>
      <c r="J1603" s="8">
        <f t="shared" ref="J1603:J1666" si="53">F1603/I1603</f>
        <v>2446.25</v>
      </c>
      <c r="M1603" s="9"/>
      <c r="N1603" s="9"/>
      <c r="O1603" s="9"/>
      <c r="P1603" s="9"/>
      <c r="Q1603" s="9"/>
    </row>
    <row r="1604" spans="1:17" ht="15.75" x14ac:dyDescent="0.25">
      <c r="A1604" s="6" t="s">
        <v>519</v>
      </c>
      <c r="B1604" s="6" t="s">
        <v>282</v>
      </c>
      <c r="C1604" s="6" t="s">
        <v>283</v>
      </c>
      <c r="D1604" s="7">
        <v>43862</v>
      </c>
      <c r="E1604" s="7">
        <v>44195</v>
      </c>
      <c r="F1604" s="8">
        <v>2446.25</v>
      </c>
      <c r="G1604" s="7">
        <v>43862</v>
      </c>
      <c r="H1604" s="7">
        <v>43889</v>
      </c>
      <c r="I1604" s="6">
        <f t="shared" si="52"/>
        <v>1</v>
      </c>
      <c r="J1604" s="8">
        <f t="shared" si="53"/>
        <v>2446.25</v>
      </c>
      <c r="M1604" s="9"/>
      <c r="N1604" s="9"/>
      <c r="O1604" s="9"/>
      <c r="P1604" s="9"/>
      <c r="Q1604" s="9"/>
    </row>
    <row r="1605" spans="1:17" ht="15.75" x14ac:dyDescent="0.25">
      <c r="A1605" s="6" t="s">
        <v>520</v>
      </c>
      <c r="B1605" s="6" t="s">
        <v>288</v>
      </c>
      <c r="C1605" s="6" t="s">
        <v>283</v>
      </c>
      <c r="D1605" s="7">
        <v>44346</v>
      </c>
      <c r="E1605" s="7">
        <v>44360</v>
      </c>
      <c r="F1605" s="8">
        <v>15962.11</v>
      </c>
      <c r="G1605" s="7">
        <v>44316</v>
      </c>
      <c r="H1605" s="7">
        <v>44803</v>
      </c>
      <c r="I1605" s="6">
        <f t="shared" si="52"/>
        <v>17</v>
      </c>
      <c r="J1605" s="8">
        <f t="shared" si="53"/>
        <v>938.94764705882358</v>
      </c>
      <c r="M1605" s="9"/>
      <c r="N1605" s="9"/>
      <c r="O1605" s="9"/>
      <c r="P1605" s="9"/>
      <c r="Q1605" s="9"/>
    </row>
    <row r="1606" spans="1:17" ht="15.75" x14ac:dyDescent="0.25">
      <c r="A1606" s="6" t="s">
        <v>521</v>
      </c>
      <c r="B1606" s="6" t="s">
        <v>292</v>
      </c>
      <c r="C1606" s="6" t="s">
        <v>283</v>
      </c>
      <c r="D1606" s="7">
        <v>43498</v>
      </c>
      <c r="E1606" s="7">
        <v>43830</v>
      </c>
      <c r="F1606" s="8">
        <v>66000</v>
      </c>
      <c r="G1606" s="7">
        <v>43496</v>
      </c>
      <c r="H1606" s="7">
        <v>43861</v>
      </c>
      <c r="I1606" s="6">
        <f t="shared" si="52"/>
        <v>13</v>
      </c>
      <c r="J1606" s="8">
        <f t="shared" si="53"/>
        <v>5076.9230769230771</v>
      </c>
      <c r="M1606" s="9"/>
      <c r="N1606" s="9"/>
      <c r="O1606" s="9"/>
      <c r="P1606" s="9"/>
      <c r="Q1606" s="9"/>
    </row>
    <row r="1607" spans="1:17" ht="15.75" x14ac:dyDescent="0.25">
      <c r="A1607" s="6" t="s">
        <v>521</v>
      </c>
      <c r="B1607" s="6" t="s">
        <v>292</v>
      </c>
      <c r="C1607" s="6" t="s">
        <v>283</v>
      </c>
      <c r="D1607" s="7">
        <v>43862</v>
      </c>
      <c r="E1607" s="7">
        <v>44195</v>
      </c>
      <c r="F1607" s="8">
        <v>66000</v>
      </c>
      <c r="G1607" s="7">
        <v>43862</v>
      </c>
      <c r="H1607" s="7">
        <v>44226</v>
      </c>
      <c r="I1607" s="6">
        <f t="shared" si="52"/>
        <v>12</v>
      </c>
      <c r="J1607" s="8">
        <f t="shared" si="53"/>
        <v>5500</v>
      </c>
      <c r="M1607" s="9"/>
      <c r="N1607" s="9"/>
      <c r="O1607" s="9"/>
      <c r="P1607" s="9"/>
      <c r="Q1607" s="9"/>
    </row>
    <row r="1608" spans="1:17" ht="15.75" x14ac:dyDescent="0.25">
      <c r="A1608" s="6" t="s">
        <v>522</v>
      </c>
      <c r="B1608" s="6" t="s">
        <v>285</v>
      </c>
      <c r="C1608" s="6" t="s">
        <v>283</v>
      </c>
      <c r="D1608" s="7">
        <v>44078</v>
      </c>
      <c r="E1608" s="7">
        <v>44195</v>
      </c>
      <c r="F1608" s="8">
        <v>7500</v>
      </c>
      <c r="G1608" s="7">
        <v>43982</v>
      </c>
      <c r="H1608" s="7">
        <v>44073</v>
      </c>
      <c r="I1608" s="6">
        <f t="shared" si="52"/>
        <v>4</v>
      </c>
      <c r="J1608" s="8">
        <f t="shared" si="53"/>
        <v>1875</v>
      </c>
      <c r="M1608" s="9"/>
      <c r="N1608" s="9"/>
      <c r="O1608" s="9"/>
      <c r="P1608" s="9"/>
      <c r="Q1608" s="9"/>
    </row>
    <row r="1609" spans="1:17" ht="15.75" x14ac:dyDescent="0.25">
      <c r="A1609" s="6" t="s">
        <v>523</v>
      </c>
      <c r="B1609" s="6" t="s">
        <v>292</v>
      </c>
      <c r="C1609" s="6" t="s">
        <v>283</v>
      </c>
      <c r="D1609" s="7">
        <v>44353</v>
      </c>
      <c r="E1609" s="7">
        <v>44375</v>
      </c>
      <c r="F1609" s="8">
        <v>10000</v>
      </c>
      <c r="G1609" s="7">
        <v>44316</v>
      </c>
      <c r="H1609" s="7">
        <v>44407</v>
      </c>
      <c r="I1609" s="6">
        <f t="shared" si="52"/>
        <v>4</v>
      </c>
      <c r="J1609" s="8">
        <f t="shared" si="53"/>
        <v>2500</v>
      </c>
      <c r="M1609" s="9"/>
      <c r="N1609" s="9"/>
      <c r="O1609" s="9"/>
      <c r="P1609" s="9"/>
      <c r="Q1609" s="9"/>
    </row>
    <row r="1610" spans="1:17" ht="15.75" x14ac:dyDescent="0.25">
      <c r="A1610" s="6" t="s">
        <v>524</v>
      </c>
      <c r="B1610" s="6" t="s">
        <v>288</v>
      </c>
      <c r="C1610" s="6" t="s">
        <v>283</v>
      </c>
      <c r="D1610" s="7">
        <v>44065</v>
      </c>
      <c r="E1610" s="7">
        <v>44195</v>
      </c>
      <c r="F1610" s="8">
        <v>1280</v>
      </c>
      <c r="G1610" s="7">
        <v>44043</v>
      </c>
      <c r="H1610" s="7">
        <v>44073</v>
      </c>
      <c r="I1610" s="6">
        <f t="shared" si="52"/>
        <v>2</v>
      </c>
      <c r="J1610" s="8">
        <f t="shared" si="53"/>
        <v>640</v>
      </c>
      <c r="M1610" s="9"/>
      <c r="N1610" s="9"/>
      <c r="O1610" s="9"/>
      <c r="P1610" s="9"/>
      <c r="Q1610" s="9"/>
    </row>
    <row r="1611" spans="1:17" ht="15.75" x14ac:dyDescent="0.25">
      <c r="A1611" s="6" t="s">
        <v>524</v>
      </c>
      <c r="B1611" s="6" t="s">
        <v>288</v>
      </c>
      <c r="C1611" s="6" t="s">
        <v>283</v>
      </c>
      <c r="D1611" s="7">
        <v>44100</v>
      </c>
      <c r="E1611" s="7">
        <v>44195</v>
      </c>
      <c r="F1611" s="8">
        <v>14000</v>
      </c>
      <c r="G1611" s="7">
        <v>44074</v>
      </c>
      <c r="H1611" s="7">
        <v>44254</v>
      </c>
      <c r="I1611" s="6">
        <f t="shared" si="52"/>
        <v>7</v>
      </c>
      <c r="J1611" s="8">
        <f t="shared" si="53"/>
        <v>2000</v>
      </c>
      <c r="M1611" s="9"/>
      <c r="N1611" s="9"/>
      <c r="O1611" s="9"/>
      <c r="P1611" s="9"/>
      <c r="Q1611" s="9"/>
    </row>
    <row r="1612" spans="1:17" ht="15.75" x14ac:dyDescent="0.25">
      <c r="A1612" s="6" t="s">
        <v>524</v>
      </c>
      <c r="B1612" s="6" t="s">
        <v>288</v>
      </c>
      <c r="C1612" s="6" t="s">
        <v>283</v>
      </c>
      <c r="D1612" s="7">
        <v>44373</v>
      </c>
      <c r="E1612" s="7">
        <v>44613</v>
      </c>
      <c r="F1612" s="8">
        <v>27355.63</v>
      </c>
      <c r="G1612" s="7">
        <v>44255</v>
      </c>
      <c r="H1612" s="7">
        <v>44619</v>
      </c>
      <c r="I1612" s="6">
        <f t="shared" si="52"/>
        <v>13</v>
      </c>
      <c r="J1612" s="8">
        <f t="shared" si="53"/>
        <v>2104.2792307692307</v>
      </c>
      <c r="M1612" s="9"/>
      <c r="N1612" s="9"/>
      <c r="O1612" s="9"/>
      <c r="P1612" s="9"/>
      <c r="Q1612" s="9"/>
    </row>
    <row r="1613" spans="1:17" ht="15.75" x14ac:dyDescent="0.25">
      <c r="A1613" s="6" t="s">
        <v>524</v>
      </c>
      <c r="B1613" s="6" t="s">
        <v>288</v>
      </c>
      <c r="C1613" s="6" t="s">
        <v>283</v>
      </c>
      <c r="D1613" s="7">
        <v>44640</v>
      </c>
      <c r="E1613" s="7">
        <v>45137</v>
      </c>
      <c r="F1613" s="8">
        <v>27498.98</v>
      </c>
      <c r="G1613" s="7">
        <v>44620</v>
      </c>
      <c r="H1613" s="7">
        <v>44985</v>
      </c>
      <c r="I1613" s="6">
        <f t="shared" si="52"/>
        <v>13</v>
      </c>
      <c r="J1613" s="8">
        <f t="shared" si="53"/>
        <v>2115.3061538461538</v>
      </c>
      <c r="M1613" s="9"/>
      <c r="N1613" s="9"/>
      <c r="O1613" s="9"/>
      <c r="P1613" s="9"/>
      <c r="Q1613" s="9"/>
    </row>
    <row r="1614" spans="1:17" ht="15.75" x14ac:dyDescent="0.25">
      <c r="A1614" s="6" t="s">
        <v>524</v>
      </c>
      <c r="B1614" s="6" t="s">
        <v>288</v>
      </c>
      <c r="C1614" s="6" t="s">
        <v>283</v>
      </c>
      <c r="D1614" s="7">
        <v>45261</v>
      </c>
      <c r="E1614" s="7">
        <v>45332</v>
      </c>
      <c r="F1614" s="8">
        <v>9397.7099999999991</v>
      </c>
      <c r="G1614" s="7">
        <v>44986</v>
      </c>
      <c r="H1614" s="7">
        <v>45350</v>
      </c>
      <c r="I1614" s="6">
        <f t="shared" si="52"/>
        <v>12</v>
      </c>
      <c r="J1614" s="8">
        <f t="shared" si="53"/>
        <v>783.14249999999993</v>
      </c>
      <c r="M1614" s="9"/>
      <c r="N1614" s="9"/>
      <c r="O1614" s="9"/>
      <c r="P1614" s="9"/>
      <c r="Q1614" s="9"/>
    </row>
    <row r="1615" spans="1:17" ht="15.75" x14ac:dyDescent="0.25">
      <c r="A1615" s="6" t="s">
        <v>524</v>
      </c>
      <c r="B1615" s="6" t="s">
        <v>288</v>
      </c>
      <c r="C1615" s="6" t="s">
        <v>283</v>
      </c>
      <c r="D1615" s="7">
        <v>45351</v>
      </c>
      <c r="E1615" s="7">
        <v>1095</v>
      </c>
      <c r="F1615" s="8">
        <v>28750.21</v>
      </c>
      <c r="G1615" s="7">
        <v>45351</v>
      </c>
      <c r="H1615" s="7">
        <v>45715</v>
      </c>
      <c r="I1615" s="6">
        <f t="shared" si="52"/>
        <v>13</v>
      </c>
      <c r="J1615" s="8">
        <f t="shared" si="53"/>
        <v>2211.5546153846153</v>
      </c>
      <c r="M1615" s="9"/>
      <c r="N1615" s="9"/>
      <c r="O1615" s="9"/>
      <c r="P1615" s="9"/>
      <c r="Q1615" s="9"/>
    </row>
    <row r="1616" spans="1:17" ht="15.75" x14ac:dyDescent="0.25">
      <c r="A1616" s="6" t="s">
        <v>524</v>
      </c>
      <c r="B1616" s="6" t="s">
        <v>292</v>
      </c>
      <c r="C1616" s="6" t="s">
        <v>283</v>
      </c>
      <c r="D1616" s="7">
        <v>45017</v>
      </c>
      <c r="E1616" s="7">
        <v>45332</v>
      </c>
      <c r="F1616" s="8">
        <f>53571/6</f>
        <v>8928.5</v>
      </c>
      <c r="G1616" s="7">
        <v>44957</v>
      </c>
      <c r="H1616" s="7">
        <v>45322</v>
      </c>
      <c r="I1616" s="6">
        <f t="shared" si="52"/>
        <v>13</v>
      </c>
      <c r="J1616" s="8">
        <f t="shared" si="53"/>
        <v>686.80769230769226</v>
      </c>
      <c r="M1616" s="9"/>
      <c r="N1616" s="9"/>
      <c r="O1616" s="9"/>
      <c r="P1616" s="9"/>
      <c r="Q1616" s="9"/>
    </row>
    <row r="1617" spans="1:17" ht="15.75" x14ac:dyDescent="0.25">
      <c r="A1617" s="6" t="s">
        <v>524</v>
      </c>
      <c r="B1617" s="6" t="s">
        <v>292</v>
      </c>
      <c r="C1617" s="6" t="s">
        <v>283</v>
      </c>
      <c r="D1617" s="7">
        <v>45006</v>
      </c>
      <c r="E1617" s="7">
        <v>45283</v>
      </c>
      <c r="F1617" s="8">
        <v>26540.51</v>
      </c>
      <c r="G1617" s="7">
        <v>45323</v>
      </c>
      <c r="H1617" s="7">
        <v>45687</v>
      </c>
      <c r="I1617" s="6">
        <f t="shared" si="52"/>
        <v>12</v>
      </c>
      <c r="J1617" s="8">
        <f t="shared" si="53"/>
        <v>2211.7091666666665</v>
      </c>
      <c r="M1617" s="9"/>
      <c r="N1617" s="9"/>
      <c r="O1617" s="9"/>
      <c r="P1617" s="9"/>
      <c r="Q1617" s="9"/>
    </row>
    <row r="1618" spans="1:17" ht="15.75" x14ac:dyDescent="0.25">
      <c r="A1618" s="6" t="s">
        <v>525</v>
      </c>
      <c r="B1618" s="6" t="s">
        <v>292</v>
      </c>
      <c r="C1618" s="6" t="s">
        <v>283</v>
      </c>
      <c r="D1618" s="7">
        <v>43862</v>
      </c>
      <c r="E1618" s="7">
        <v>44195</v>
      </c>
      <c r="F1618" s="8">
        <v>40000</v>
      </c>
      <c r="G1618" s="7">
        <v>43862</v>
      </c>
      <c r="H1618" s="7">
        <v>44226</v>
      </c>
      <c r="I1618" s="6">
        <f t="shared" si="52"/>
        <v>12</v>
      </c>
      <c r="J1618" s="8">
        <f t="shared" si="53"/>
        <v>3333.3333333333335</v>
      </c>
      <c r="M1618" s="9"/>
      <c r="N1618" s="9"/>
      <c r="O1618" s="9"/>
      <c r="P1618" s="9"/>
      <c r="Q1618" s="9"/>
    </row>
    <row r="1619" spans="1:17" ht="15.75" x14ac:dyDescent="0.25">
      <c r="A1619" s="6" t="s">
        <v>526</v>
      </c>
      <c r="B1619" s="6" t="s">
        <v>285</v>
      </c>
      <c r="C1619" s="6" t="s">
        <v>283</v>
      </c>
      <c r="D1619" s="7">
        <v>43807</v>
      </c>
      <c r="E1619" s="7">
        <v>43830</v>
      </c>
      <c r="F1619" s="8">
        <v>42000</v>
      </c>
      <c r="G1619" s="7">
        <v>43831</v>
      </c>
      <c r="H1619" s="7">
        <v>44195</v>
      </c>
      <c r="I1619" s="6">
        <f t="shared" si="52"/>
        <v>12</v>
      </c>
      <c r="J1619" s="8">
        <f t="shared" si="53"/>
        <v>3500</v>
      </c>
      <c r="M1619" s="9"/>
      <c r="N1619" s="9"/>
      <c r="O1619" s="9"/>
      <c r="P1619" s="9"/>
      <c r="Q1619" s="9"/>
    </row>
    <row r="1620" spans="1:17" ht="15.75" x14ac:dyDescent="0.25">
      <c r="A1620" s="6" t="s">
        <v>526</v>
      </c>
      <c r="B1620" s="6" t="s">
        <v>285</v>
      </c>
      <c r="C1620" s="6" t="s">
        <v>283</v>
      </c>
      <c r="D1620" s="7">
        <v>44239</v>
      </c>
      <c r="E1620" s="7">
        <v>44297</v>
      </c>
      <c r="F1620" s="8">
        <v>45000</v>
      </c>
      <c r="G1620" s="7">
        <v>44196</v>
      </c>
      <c r="H1620" s="7">
        <v>44560</v>
      </c>
      <c r="I1620" s="6">
        <f t="shared" si="52"/>
        <v>13</v>
      </c>
      <c r="J1620" s="8">
        <f t="shared" si="53"/>
        <v>3461.5384615384614</v>
      </c>
      <c r="M1620" s="9"/>
      <c r="N1620" s="9"/>
      <c r="O1620" s="9"/>
      <c r="P1620" s="9"/>
      <c r="Q1620" s="9"/>
    </row>
    <row r="1621" spans="1:17" ht="15.75" x14ac:dyDescent="0.25">
      <c r="A1621" s="6" t="s">
        <v>526</v>
      </c>
      <c r="B1621" s="6" t="s">
        <v>285</v>
      </c>
      <c r="C1621" s="6" t="s">
        <v>283</v>
      </c>
      <c r="D1621" s="7">
        <v>44653</v>
      </c>
      <c r="E1621" s="7">
        <v>44682</v>
      </c>
      <c r="F1621" s="8">
        <v>11250</v>
      </c>
      <c r="G1621" s="7">
        <v>44561</v>
      </c>
      <c r="H1621" s="7">
        <v>44650</v>
      </c>
      <c r="I1621" s="6">
        <f t="shared" si="52"/>
        <v>4</v>
      </c>
      <c r="J1621" s="8">
        <f t="shared" si="53"/>
        <v>2812.5</v>
      </c>
      <c r="M1621" s="9"/>
      <c r="N1621" s="9"/>
      <c r="O1621" s="9"/>
      <c r="P1621" s="9"/>
      <c r="Q1621" s="9"/>
    </row>
    <row r="1622" spans="1:17" ht="15.75" x14ac:dyDescent="0.25">
      <c r="A1622" s="6" t="s">
        <v>527</v>
      </c>
      <c r="B1622" s="6" t="s">
        <v>288</v>
      </c>
      <c r="C1622" s="6" t="s">
        <v>283</v>
      </c>
      <c r="D1622" s="7">
        <v>45012</v>
      </c>
      <c r="E1622" s="7">
        <v>45255</v>
      </c>
      <c r="F1622" s="8">
        <v>7500</v>
      </c>
      <c r="G1622" s="7">
        <v>44986</v>
      </c>
      <c r="H1622" s="7">
        <v>45107</v>
      </c>
      <c r="I1622" s="6">
        <f t="shared" si="52"/>
        <v>4</v>
      </c>
      <c r="J1622" s="8">
        <f t="shared" si="53"/>
        <v>1875</v>
      </c>
      <c r="M1622" s="9"/>
      <c r="N1622" s="9"/>
      <c r="O1622" s="9"/>
      <c r="P1622" s="9"/>
      <c r="Q1622" s="9"/>
    </row>
    <row r="1623" spans="1:17" ht="15.75" x14ac:dyDescent="0.25">
      <c r="A1623" s="6" t="s">
        <v>527</v>
      </c>
      <c r="B1623" s="6" t="s">
        <v>288</v>
      </c>
      <c r="C1623" s="6" t="s">
        <v>283</v>
      </c>
      <c r="D1623" s="7">
        <v>45121</v>
      </c>
      <c r="E1623" s="7">
        <v>45180</v>
      </c>
      <c r="F1623" s="8">
        <v>2500</v>
      </c>
      <c r="G1623" s="7">
        <v>45108</v>
      </c>
      <c r="H1623" s="7">
        <v>45138</v>
      </c>
      <c r="I1623" s="6">
        <f t="shared" si="52"/>
        <v>1</v>
      </c>
      <c r="J1623" s="8">
        <f t="shared" si="53"/>
        <v>2500</v>
      </c>
      <c r="M1623" s="9"/>
      <c r="N1623" s="9"/>
      <c r="O1623" s="9"/>
      <c r="P1623" s="9"/>
      <c r="Q1623" s="9"/>
    </row>
    <row r="1624" spans="1:17" ht="15.75" x14ac:dyDescent="0.25">
      <c r="A1624" s="6" t="s">
        <v>527</v>
      </c>
      <c r="B1624" s="6" t="s">
        <v>288</v>
      </c>
      <c r="C1624" s="6" t="s">
        <v>283</v>
      </c>
      <c r="D1624" s="7">
        <v>45139</v>
      </c>
      <c r="E1624" s="7">
        <v>45239</v>
      </c>
      <c r="F1624" s="8">
        <v>2500</v>
      </c>
      <c r="G1624" s="7">
        <v>45139</v>
      </c>
      <c r="H1624" s="7">
        <v>45169</v>
      </c>
      <c r="I1624" s="6">
        <f t="shared" si="52"/>
        <v>1</v>
      </c>
      <c r="J1624" s="8">
        <f t="shared" si="53"/>
        <v>2500</v>
      </c>
      <c r="M1624" s="9"/>
      <c r="N1624" s="9"/>
      <c r="O1624" s="9"/>
      <c r="P1624" s="9"/>
      <c r="Q1624" s="9"/>
    </row>
    <row r="1625" spans="1:17" ht="15.75" x14ac:dyDescent="0.25">
      <c r="A1625" s="6" t="s">
        <v>527</v>
      </c>
      <c r="B1625" s="6" t="s">
        <v>288</v>
      </c>
      <c r="C1625" s="6" t="s">
        <v>283</v>
      </c>
      <c r="D1625" s="7">
        <v>45170</v>
      </c>
      <c r="E1625" s="7">
        <v>45239</v>
      </c>
      <c r="F1625" s="8">
        <v>2500</v>
      </c>
      <c r="G1625" s="7">
        <v>45170</v>
      </c>
      <c r="H1625" s="7">
        <v>45199</v>
      </c>
      <c r="I1625" s="6">
        <f t="shared" si="52"/>
        <v>1</v>
      </c>
      <c r="J1625" s="8">
        <f t="shared" si="53"/>
        <v>2500</v>
      </c>
      <c r="M1625" s="9"/>
      <c r="N1625" s="9"/>
      <c r="O1625" s="9"/>
      <c r="P1625" s="9"/>
      <c r="Q1625" s="9"/>
    </row>
    <row r="1626" spans="1:17" ht="15.75" x14ac:dyDescent="0.25">
      <c r="A1626" s="6" t="s">
        <v>527</v>
      </c>
      <c r="B1626" s="6" t="s">
        <v>288</v>
      </c>
      <c r="C1626" s="6" t="s">
        <v>283</v>
      </c>
      <c r="D1626" s="7">
        <v>45200</v>
      </c>
      <c r="E1626" s="7">
        <v>45212</v>
      </c>
      <c r="F1626" s="8">
        <v>2500</v>
      </c>
      <c r="G1626" s="7">
        <v>45200</v>
      </c>
      <c r="H1626" s="7">
        <v>45230</v>
      </c>
      <c r="I1626" s="6">
        <f t="shared" si="52"/>
        <v>1</v>
      </c>
      <c r="J1626" s="8">
        <f t="shared" si="53"/>
        <v>2500</v>
      </c>
      <c r="M1626" s="9"/>
      <c r="N1626" s="9"/>
      <c r="O1626" s="9"/>
      <c r="P1626" s="9"/>
      <c r="Q1626" s="9"/>
    </row>
    <row r="1627" spans="1:17" ht="15.75" x14ac:dyDescent="0.25">
      <c r="A1627" s="6" t="s">
        <v>527</v>
      </c>
      <c r="B1627" s="6" t="s">
        <v>288</v>
      </c>
      <c r="C1627" s="6" t="s">
        <v>283</v>
      </c>
      <c r="D1627" s="7">
        <v>45231</v>
      </c>
      <c r="E1627" s="7">
        <v>45243</v>
      </c>
      <c r="F1627" s="8">
        <v>2500</v>
      </c>
      <c r="G1627" s="7">
        <v>45231</v>
      </c>
      <c r="H1627" s="7">
        <v>45260</v>
      </c>
      <c r="I1627" s="6">
        <f t="shared" si="52"/>
        <v>1</v>
      </c>
      <c r="J1627" s="8">
        <f t="shared" si="53"/>
        <v>2500</v>
      </c>
      <c r="M1627" s="9"/>
      <c r="N1627" s="9"/>
      <c r="O1627" s="9"/>
      <c r="P1627" s="9"/>
      <c r="Q1627" s="9"/>
    </row>
    <row r="1628" spans="1:17" ht="15.75" x14ac:dyDescent="0.25">
      <c r="A1628" s="6" t="s">
        <v>527</v>
      </c>
      <c r="B1628" s="6" t="s">
        <v>288</v>
      </c>
      <c r="C1628" s="6" t="s">
        <v>283</v>
      </c>
      <c r="D1628" s="7">
        <v>45261</v>
      </c>
      <c r="E1628" s="7">
        <v>45268</v>
      </c>
      <c r="F1628" s="8">
        <v>2500</v>
      </c>
      <c r="G1628" s="7">
        <v>45261</v>
      </c>
      <c r="H1628" s="7">
        <v>45291</v>
      </c>
      <c r="I1628" s="6">
        <f t="shared" si="52"/>
        <v>1</v>
      </c>
      <c r="J1628" s="8">
        <f t="shared" si="53"/>
        <v>2500</v>
      </c>
      <c r="M1628" s="9"/>
      <c r="N1628" s="9"/>
      <c r="O1628" s="9"/>
      <c r="P1628" s="9"/>
      <c r="Q1628" s="9"/>
    </row>
    <row r="1629" spans="1:17" ht="15.75" x14ac:dyDescent="0.25">
      <c r="A1629" s="6" t="s">
        <v>527</v>
      </c>
      <c r="B1629" s="6" t="s">
        <v>288</v>
      </c>
      <c r="C1629" s="6" t="s">
        <v>283</v>
      </c>
      <c r="D1629" s="7">
        <v>45292</v>
      </c>
      <c r="E1629" s="7">
        <v>45330</v>
      </c>
      <c r="F1629" s="8">
        <v>2500</v>
      </c>
      <c r="G1629" s="7">
        <v>45292</v>
      </c>
      <c r="H1629" s="7">
        <v>45322</v>
      </c>
      <c r="I1629" s="6">
        <f t="shared" si="52"/>
        <v>1</v>
      </c>
      <c r="J1629" s="8">
        <f t="shared" si="53"/>
        <v>2500</v>
      </c>
      <c r="M1629" s="9"/>
      <c r="N1629" s="9"/>
      <c r="O1629" s="9"/>
      <c r="P1629" s="9"/>
      <c r="Q1629" s="9"/>
    </row>
    <row r="1630" spans="1:17" ht="15.75" x14ac:dyDescent="0.25">
      <c r="A1630" s="6" t="s">
        <v>527</v>
      </c>
      <c r="B1630" s="6" t="s">
        <v>288</v>
      </c>
      <c r="C1630" s="6" t="s">
        <v>283</v>
      </c>
      <c r="D1630" s="7">
        <v>45323</v>
      </c>
      <c r="E1630" s="7">
        <v>45330</v>
      </c>
      <c r="F1630" s="8">
        <v>2500</v>
      </c>
      <c r="G1630" s="7">
        <v>45323</v>
      </c>
      <c r="H1630" s="7">
        <v>45350</v>
      </c>
      <c r="I1630" s="6">
        <f t="shared" si="52"/>
        <v>1</v>
      </c>
      <c r="J1630" s="8">
        <f t="shared" si="53"/>
        <v>2500</v>
      </c>
      <c r="M1630" s="9"/>
      <c r="N1630" s="9"/>
      <c r="O1630" s="9"/>
      <c r="P1630" s="9"/>
      <c r="Q1630" s="9"/>
    </row>
    <row r="1631" spans="1:17" ht="15.75" x14ac:dyDescent="0.25">
      <c r="A1631" s="6" t="s">
        <v>527</v>
      </c>
      <c r="B1631" s="6" t="s">
        <v>288</v>
      </c>
      <c r="C1631" s="6" t="s">
        <v>283</v>
      </c>
      <c r="D1631" s="7">
        <v>45351</v>
      </c>
      <c r="E1631" s="7">
        <v>45358</v>
      </c>
      <c r="F1631" s="8">
        <v>2500</v>
      </c>
      <c r="G1631" s="7">
        <v>45351</v>
      </c>
      <c r="H1631" s="7">
        <v>45381</v>
      </c>
      <c r="I1631" s="6">
        <f t="shared" si="52"/>
        <v>2</v>
      </c>
      <c r="J1631" s="8">
        <f t="shared" si="53"/>
        <v>1250</v>
      </c>
      <c r="M1631" s="9"/>
      <c r="N1631" s="9"/>
      <c r="O1631" s="9"/>
      <c r="P1631" s="9"/>
      <c r="Q1631" s="9"/>
    </row>
    <row r="1632" spans="1:17" ht="15.75" x14ac:dyDescent="0.25">
      <c r="A1632" s="6" t="s">
        <v>528</v>
      </c>
      <c r="B1632" s="6" t="s">
        <v>288</v>
      </c>
      <c r="C1632" s="6" t="s">
        <v>283</v>
      </c>
      <c r="D1632" s="7">
        <v>43611</v>
      </c>
      <c r="E1632" s="7">
        <v>43830</v>
      </c>
      <c r="F1632" s="8">
        <v>135000</v>
      </c>
      <c r="G1632" s="7">
        <v>43617</v>
      </c>
      <c r="H1632" s="7">
        <v>43981</v>
      </c>
      <c r="I1632" s="6">
        <f t="shared" si="52"/>
        <v>12</v>
      </c>
      <c r="J1632" s="8">
        <f t="shared" si="53"/>
        <v>11250</v>
      </c>
      <c r="M1632" s="9"/>
      <c r="N1632" s="9"/>
      <c r="O1632" s="9"/>
      <c r="P1632" s="9"/>
      <c r="Q1632" s="9"/>
    </row>
    <row r="1633" spans="1:17" ht="15.75" x14ac:dyDescent="0.25">
      <c r="A1633" s="6" t="s">
        <v>529</v>
      </c>
      <c r="B1633" s="6" t="s">
        <v>285</v>
      </c>
      <c r="C1633" s="6" t="s">
        <v>283</v>
      </c>
      <c r="D1633" s="7">
        <v>43818</v>
      </c>
      <c r="E1633" s="7">
        <v>44195</v>
      </c>
      <c r="F1633" s="8">
        <v>22500</v>
      </c>
      <c r="G1633" s="7">
        <v>43831</v>
      </c>
      <c r="H1633" s="7">
        <v>43920</v>
      </c>
      <c r="I1633" s="6">
        <f t="shared" si="52"/>
        <v>3</v>
      </c>
      <c r="J1633" s="8">
        <f t="shared" si="53"/>
        <v>7500</v>
      </c>
      <c r="M1633" s="9"/>
      <c r="N1633" s="9"/>
      <c r="O1633" s="9"/>
      <c r="P1633" s="9"/>
      <c r="Q1633" s="9"/>
    </row>
    <row r="1634" spans="1:17" ht="15.75" x14ac:dyDescent="0.25">
      <c r="A1634" s="6" t="s">
        <v>529</v>
      </c>
      <c r="B1634" s="6" t="s">
        <v>285</v>
      </c>
      <c r="C1634" s="6" t="s">
        <v>283</v>
      </c>
      <c r="D1634" s="7">
        <v>43901</v>
      </c>
      <c r="E1634" s="7">
        <v>44195</v>
      </c>
      <c r="F1634" s="8">
        <v>22500</v>
      </c>
      <c r="G1634" s="7">
        <v>43921</v>
      </c>
      <c r="H1634" s="7">
        <v>44011</v>
      </c>
      <c r="I1634" s="6">
        <f t="shared" si="52"/>
        <v>4</v>
      </c>
      <c r="J1634" s="8">
        <f t="shared" si="53"/>
        <v>5625</v>
      </c>
      <c r="M1634" s="9"/>
      <c r="N1634" s="9"/>
      <c r="O1634" s="9"/>
      <c r="P1634" s="9"/>
      <c r="Q1634" s="9"/>
    </row>
    <row r="1635" spans="1:17" ht="15.75" x14ac:dyDescent="0.25">
      <c r="A1635" s="6" t="s">
        <v>529</v>
      </c>
      <c r="B1635" s="6" t="s">
        <v>285</v>
      </c>
      <c r="C1635" s="6" t="s">
        <v>283</v>
      </c>
      <c r="D1635" s="7">
        <v>44046</v>
      </c>
      <c r="E1635" s="7">
        <v>44195</v>
      </c>
      <c r="F1635" s="8">
        <v>22500</v>
      </c>
      <c r="G1635" s="7">
        <v>44012</v>
      </c>
      <c r="H1635" s="7">
        <v>44103</v>
      </c>
      <c r="I1635" s="6">
        <f t="shared" si="52"/>
        <v>4</v>
      </c>
      <c r="J1635" s="8">
        <f t="shared" si="53"/>
        <v>5625</v>
      </c>
      <c r="M1635" s="9"/>
      <c r="N1635" s="9"/>
      <c r="O1635" s="9"/>
      <c r="P1635" s="9"/>
      <c r="Q1635" s="9"/>
    </row>
    <row r="1636" spans="1:17" ht="15.75" x14ac:dyDescent="0.25">
      <c r="A1636" s="6" t="s">
        <v>529</v>
      </c>
      <c r="B1636" s="6" t="s">
        <v>285</v>
      </c>
      <c r="C1636" s="6" t="s">
        <v>283</v>
      </c>
      <c r="D1636" s="7">
        <v>44123</v>
      </c>
      <c r="E1636" s="7">
        <v>44195</v>
      </c>
      <c r="F1636" s="8">
        <v>22500</v>
      </c>
      <c r="G1636" s="7">
        <v>44104</v>
      </c>
      <c r="H1636" s="7">
        <v>44195</v>
      </c>
      <c r="I1636" s="6">
        <f t="shared" si="52"/>
        <v>4</v>
      </c>
      <c r="J1636" s="8">
        <f t="shared" si="53"/>
        <v>5625</v>
      </c>
      <c r="M1636" s="9"/>
      <c r="N1636" s="9"/>
      <c r="O1636" s="9"/>
      <c r="P1636" s="9"/>
      <c r="Q1636" s="9"/>
    </row>
    <row r="1637" spans="1:17" ht="15.75" x14ac:dyDescent="0.25">
      <c r="A1637" s="6" t="s">
        <v>529</v>
      </c>
      <c r="B1637" s="6" t="s">
        <v>285</v>
      </c>
      <c r="C1637" s="6" t="s">
        <v>283</v>
      </c>
      <c r="D1637" s="7">
        <v>44378</v>
      </c>
      <c r="E1637" s="7">
        <v>44560</v>
      </c>
      <c r="F1637" s="8">
        <v>85500</v>
      </c>
      <c r="G1637" s="7">
        <v>44196</v>
      </c>
      <c r="H1637" s="7">
        <v>44560</v>
      </c>
      <c r="I1637" s="6">
        <f t="shared" si="52"/>
        <v>13</v>
      </c>
      <c r="J1637" s="8">
        <f t="shared" si="53"/>
        <v>6576.9230769230771</v>
      </c>
      <c r="M1637" s="9"/>
      <c r="N1637" s="9"/>
      <c r="O1637" s="9"/>
      <c r="P1637" s="9"/>
      <c r="Q1637" s="9"/>
    </row>
    <row r="1638" spans="1:17" ht="15.75" x14ac:dyDescent="0.25">
      <c r="A1638" s="6" t="s">
        <v>529</v>
      </c>
      <c r="B1638" s="6" t="s">
        <v>285</v>
      </c>
      <c r="C1638" s="6" t="s">
        <v>283</v>
      </c>
      <c r="D1638" s="7">
        <v>44798</v>
      </c>
      <c r="E1638" s="7">
        <v>44878</v>
      </c>
      <c r="F1638" s="8">
        <v>57000</v>
      </c>
      <c r="G1638" s="7">
        <v>44561</v>
      </c>
      <c r="H1638" s="7">
        <v>45138</v>
      </c>
      <c r="I1638" s="6">
        <f t="shared" si="52"/>
        <v>20</v>
      </c>
      <c r="J1638" s="8">
        <f t="shared" si="53"/>
        <v>2850</v>
      </c>
      <c r="M1638" s="9"/>
      <c r="N1638" s="9"/>
      <c r="O1638" s="9"/>
      <c r="P1638" s="9"/>
      <c r="Q1638" s="9"/>
    </row>
    <row r="1639" spans="1:17" ht="15.75" x14ac:dyDescent="0.25">
      <c r="A1639" s="6" t="s">
        <v>529</v>
      </c>
      <c r="B1639" s="6" t="s">
        <v>285</v>
      </c>
      <c r="C1639" s="6" t="s">
        <v>283</v>
      </c>
      <c r="D1639" s="7">
        <v>45139</v>
      </c>
      <c r="E1639" s="7">
        <v>45250</v>
      </c>
      <c r="F1639" s="8">
        <v>57000</v>
      </c>
      <c r="G1639" s="7">
        <v>45139</v>
      </c>
      <c r="H1639" s="7">
        <v>45503</v>
      </c>
      <c r="I1639" s="6">
        <f t="shared" si="52"/>
        <v>12</v>
      </c>
      <c r="J1639" s="8">
        <f t="shared" si="53"/>
        <v>4750</v>
      </c>
      <c r="M1639" s="9"/>
      <c r="N1639" s="9"/>
      <c r="O1639" s="9"/>
      <c r="P1639" s="9"/>
      <c r="Q1639" s="9"/>
    </row>
    <row r="1640" spans="1:17" ht="15.75" x14ac:dyDescent="0.25">
      <c r="A1640" s="6" t="s">
        <v>530</v>
      </c>
      <c r="B1640" s="6" t="s">
        <v>285</v>
      </c>
      <c r="C1640" s="6" t="s">
        <v>283</v>
      </c>
      <c r="D1640" s="7">
        <v>44561</v>
      </c>
      <c r="E1640" s="7">
        <v>44630</v>
      </c>
      <c r="F1640" s="8">
        <v>5416.67</v>
      </c>
      <c r="G1640" s="7">
        <v>44561</v>
      </c>
      <c r="H1640" s="7">
        <v>44925</v>
      </c>
      <c r="I1640" s="6">
        <f t="shared" si="52"/>
        <v>13</v>
      </c>
      <c r="J1640" s="8">
        <f t="shared" si="53"/>
        <v>416.66692307692307</v>
      </c>
      <c r="M1640" s="9"/>
      <c r="N1640" s="9"/>
      <c r="O1640" s="9"/>
      <c r="P1640" s="9"/>
      <c r="Q1640" s="9"/>
    </row>
    <row r="1641" spans="1:17" ht="15.75" x14ac:dyDescent="0.25">
      <c r="A1641" s="6" t="s">
        <v>530</v>
      </c>
      <c r="B1641" s="6" t="s">
        <v>285</v>
      </c>
      <c r="C1641" s="6" t="s">
        <v>283</v>
      </c>
      <c r="D1641" s="7">
        <v>44620</v>
      </c>
      <c r="E1641" s="7">
        <v>44686</v>
      </c>
      <c r="F1641" s="8">
        <v>5416.67</v>
      </c>
      <c r="G1641" s="7">
        <v>44926</v>
      </c>
      <c r="H1641" s="7">
        <v>45291</v>
      </c>
      <c r="I1641" s="6">
        <f t="shared" si="52"/>
        <v>13</v>
      </c>
      <c r="J1641" s="8">
        <f t="shared" si="53"/>
        <v>416.66692307692307</v>
      </c>
      <c r="M1641" s="9"/>
      <c r="N1641" s="9"/>
      <c r="O1641" s="9"/>
      <c r="P1641" s="9"/>
      <c r="Q1641" s="9"/>
    </row>
    <row r="1642" spans="1:17" ht="15.75" x14ac:dyDescent="0.25">
      <c r="A1642" s="6" t="s">
        <v>530</v>
      </c>
      <c r="B1642" s="6" t="s">
        <v>285</v>
      </c>
      <c r="C1642" s="6" t="s">
        <v>283</v>
      </c>
      <c r="D1642" s="7">
        <v>44712</v>
      </c>
      <c r="E1642" s="7">
        <v>44777</v>
      </c>
      <c r="F1642" s="8">
        <v>5416.67</v>
      </c>
      <c r="G1642" s="7">
        <v>45292</v>
      </c>
      <c r="H1642" s="7">
        <v>46021</v>
      </c>
      <c r="I1642" s="6">
        <f t="shared" si="52"/>
        <v>24</v>
      </c>
      <c r="J1642" s="8">
        <f t="shared" si="53"/>
        <v>225.69458333333333</v>
      </c>
      <c r="M1642" s="9"/>
      <c r="N1642" s="9"/>
      <c r="O1642" s="9"/>
      <c r="P1642" s="9"/>
      <c r="Q1642" s="9"/>
    </row>
    <row r="1643" spans="1:17" ht="15.75" x14ac:dyDescent="0.25">
      <c r="A1643" s="6" t="s">
        <v>530</v>
      </c>
      <c r="B1643" s="6" t="s">
        <v>296</v>
      </c>
      <c r="C1643" s="6" t="s">
        <v>283</v>
      </c>
      <c r="D1643" s="7">
        <v>43770</v>
      </c>
      <c r="E1643" s="7">
        <v>44195</v>
      </c>
      <c r="F1643" s="8">
        <v>15750</v>
      </c>
      <c r="G1643" s="7">
        <v>43770</v>
      </c>
      <c r="H1643" s="7">
        <v>43861</v>
      </c>
      <c r="I1643" s="6">
        <f t="shared" si="52"/>
        <v>3</v>
      </c>
      <c r="J1643" s="8">
        <f t="shared" si="53"/>
        <v>5250</v>
      </c>
      <c r="M1643" s="9"/>
      <c r="N1643" s="9"/>
      <c r="O1643" s="9"/>
      <c r="P1643" s="9"/>
      <c r="Q1643" s="9"/>
    </row>
    <row r="1644" spans="1:17" ht="15.75" x14ac:dyDescent="0.25">
      <c r="A1644" s="6" t="s">
        <v>530</v>
      </c>
      <c r="B1644" s="6" t="s">
        <v>296</v>
      </c>
      <c r="C1644" s="6" t="s">
        <v>283</v>
      </c>
      <c r="D1644" s="7">
        <v>43831</v>
      </c>
      <c r="E1644" s="7">
        <v>44195</v>
      </c>
      <c r="F1644" s="8">
        <v>5416.67</v>
      </c>
      <c r="G1644" s="7">
        <v>43831</v>
      </c>
      <c r="H1644" s="7">
        <v>43861</v>
      </c>
      <c r="I1644" s="6">
        <f t="shared" si="52"/>
        <v>1</v>
      </c>
      <c r="J1644" s="8">
        <f t="shared" si="53"/>
        <v>5416.67</v>
      </c>
      <c r="M1644" s="9"/>
      <c r="N1644" s="9"/>
      <c r="O1644" s="9"/>
      <c r="P1644" s="9"/>
      <c r="Q1644" s="9"/>
    </row>
    <row r="1645" spans="1:17" ht="15.75" x14ac:dyDescent="0.25">
      <c r="A1645" s="6" t="s">
        <v>530</v>
      </c>
      <c r="B1645" s="6" t="s">
        <v>296</v>
      </c>
      <c r="C1645" s="6" t="s">
        <v>283</v>
      </c>
      <c r="D1645" s="7">
        <v>43831</v>
      </c>
      <c r="E1645" s="7">
        <v>44195</v>
      </c>
      <c r="F1645" s="8">
        <v>4500</v>
      </c>
      <c r="G1645" s="7">
        <v>43831</v>
      </c>
      <c r="H1645" s="7">
        <v>43861</v>
      </c>
      <c r="I1645" s="6">
        <f t="shared" si="52"/>
        <v>1</v>
      </c>
      <c r="J1645" s="8">
        <f t="shared" si="53"/>
        <v>4500</v>
      </c>
      <c r="M1645" s="9"/>
      <c r="N1645" s="9"/>
      <c r="O1645" s="9"/>
      <c r="P1645" s="9"/>
      <c r="Q1645" s="9"/>
    </row>
    <row r="1646" spans="1:17" ht="15.75" x14ac:dyDescent="0.25">
      <c r="A1646" s="6" t="s">
        <v>530</v>
      </c>
      <c r="B1646" s="6" t="s">
        <v>296</v>
      </c>
      <c r="C1646" s="6" t="s">
        <v>283</v>
      </c>
      <c r="D1646" s="7">
        <v>43862</v>
      </c>
      <c r="E1646" s="7">
        <v>44195</v>
      </c>
      <c r="F1646" s="8">
        <v>5416.67</v>
      </c>
      <c r="G1646" s="7">
        <v>43862</v>
      </c>
      <c r="H1646" s="7">
        <v>43889</v>
      </c>
      <c r="I1646" s="6">
        <f t="shared" ref="I1646:I1709" si="54">IF((YEAR(H1646)-YEAR(G1646))=1, ((MONTH(H1646)-MONTH(G1646))+1)+12, (IF((YEAR(H1646)-YEAR(G1646))=2, ((MONTH(H1646)-MONTH(G1646))+1)+24, (IF((YEAR(H1646)-YEAR(G1646))=3, ((MONTH(H1646)-MONTH(G1646))+1)+36, (MONTH(H1646)-MONTH(G1646))+1)))))</f>
        <v>1</v>
      </c>
      <c r="J1646" s="8">
        <f t="shared" si="53"/>
        <v>5416.67</v>
      </c>
      <c r="M1646" s="9"/>
      <c r="N1646" s="9"/>
      <c r="O1646" s="9"/>
      <c r="P1646" s="9"/>
      <c r="Q1646" s="9"/>
    </row>
    <row r="1647" spans="1:17" ht="15.75" x14ac:dyDescent="0.25">
      <c r="A1647" s="6" t="s">
        <v>530</v>
      </c>
      <c r="B1647" s="6" t="s">
        <v>296</v>
      </c>
      <c r="C1647" s="6" t="s">
        <v>283</v>
      </c>
      <c r="D1647" s="7">
        <v>43862</v>
      </c>
      <c r="E1647" s="7">
        <v>44195</v>
      </c>
      <c r="F1647" s="8">
        <v>4500</v>
      </c>
      <c r="G1647" s="7">
        <v>43862</v>
      </c>
      <c r="H1647" s="7">
        <v>43889</v>
      </c>
      <c r="I1647" s="6">
        <f t="shared" si="54"/>
        <v>1</v>
      </c>
      <c r="J1647" s="8">
        <f t="shared" si="53"/>
        <v>4500</v>
      </c>
      <c r="M1647" s="9"/>
      <c r="N1647" s="9"/>
      <c r="O1647" s="9"/>
      <c r="P1647" s="9"/>
      <c r="Q1647" s="9"/>
    </row>
    <row r="1648" spans="1:17" ht="15.75" x14ac:dyDescent="0.25">
      <c r="A1648" s="6" t="s">
        <v>530</v>
      </c>
      <c r="B1648" s="6" t="s">
        <v>296</v>
      </c>
      <c r="C1648" s="6" t="s">
        <v>283</v>
      </c>
      <c r="D1648" s="7">
        <v>43890</v>
      </c>
      <c r="E1648" s="7">
        <v>44195</v>
      </c>
      <c r="F1648" s="8">
        <v>5416.67</v>
      </c>
      <c r="G1648" s="7">
        <v>43890</v>
      </c>
      <c r="H1648" s="7">
        <v>43920</v>
      </c>
      <c r="I1648" s="6">
        <f t="shared" si="54"/>
        <v>2</v>
      </c>
      <c r="J1648" s="8">
        <f t="shared" si="53"/>
        <v>2708.335</v>
      </c>
      <c r="M1648" s="9"/>
      <c r="N1648" s="9"/>
      <c r="O1648" s="9"/>
      <c r="P1648" s="9"/>
      <c r="Q1648" s="9"/>
    </row>
    <row r="1649" spans="1:17" ht="15.75" x14ac:dyDescent="0.25">
      <c r="A1649" s="6" t="s">
        <v>530</v>
      </c>
      <c r="B1649" s="6" t="s">
        <v>296</v>
      </c>
      <c r="C1649" s="6" t="s">
        <v>283</v>
      </c>
      <c r="D1649" s="7">
        <v>43890</v>
      </c>
      <c r="E1649" s="7">
        <v>44195</v>
      </c>
      <c r="F1649" s="8">
        <v>4500</v>
      </c>
      <c r="G1649" s="7">
        <v>43890</v>
      </c>
      <c r="H1649" s="7">
        <v>43920</v>
      </c>
      <c r="I1649" s="6">
        <f t="shared" si="54"/>
        <v>2</v>
      </c>
      <c r="J1649" s="8">
        <f t="shared" si="53"/>
        <v>2250</v>
      </c>
      <c r="M1649" s="9"/>
      <c r="N1649" s="9"/>
      <c r="O1649" s="9"/>
      <c r="P1649" s="9"/>
      <c r="Q1649" s="9"/>
    </row>
    <row r="1650" spans="1:17" ht="15.75" x14ac:dyDescent="0.25">
      <c r="A1650" s="6" t="s">
        <v>530</v>
      </c>
      <c r="B1650" s="6" t="s">
        <v>296</v>
      </c>
      <c r="C1650" s="6" t="s">
        <v>283</v>
      </c>
      <c r="D1650" s="7">
        <v>43862</v>
      </c>
      <c r="E1650" s="7">
        <v>44195</v>
      </c>
      <c r="F1650" s="8">
        <v>15750</v>
      </c>
      <c r="G1650" s="7">
        <v>43862</v>
      </c>
      <c r="H1650" s="7">
        <v>43950</v>
      </c>
      <c r="I1650" s="6">
        <f t="shared" si="54"/>
        <v>3</v>
      </c>
      <c r="J1650" s="8">
        <f t="shared" si="53"/>
        <v>5250</v>
      </c>
      <c r="M1650" s="9"/>
      <c r="N1650" s="9"/>
      <c r="O1650" s="9"/>
      <c r="P1650" s="9"/>
      <c r="Q1650" s="9"/>
    </row>
    <row r="1651" spans="1:17" ht="15.75" x14ac:dyDescent="0.25">
      <c r="A1651" s="6" t="s">
        <v>530</v>
      </c>
      <c r="B1651" s="6" t="s">
        <v>296</v>
      </c>
      <c r="C1651" s="6" t="s">
        <v>283</v>
      </c>
      <c r="D1651" s="7">
        <v>43921</v>
      </c>
      <c r="E1651" s="7">
        <v>44195</v>
      </c>
      <c r="F1651" s="8">
        <v>5416.67</v>
      </c>
      <c r="G1651" s="7">
        <v>43921</v>
      </c>
      <c r="H1651" s="7">
        <v>43950</v>
      </c>
      <c r="I1651" s="6">
        <f t="shared" si="54"/>
        <v>2</v>
      </c>
      <c r="J1651" s="8">
        <f t="shared" si="53"/>
        <v>2708.335</v>
      </c>
      <c r="M1651" s="9"/>
      <c r="N1651" s="9"/>
      <c r="O1651" s="9"/>
      <c r="P1651" s="9"/>
      <c r="Q1651" s="9"/>
    </row>
    <row r="1652" spans="1:17" ht="15.75" x14ac:dyDescent="0.25">
      <c r="A1652" s="6" t="s">
        <v>530</v>
      </c>
      <c r="B1652" s="6" t="s">
        <v>296</v>
      </c>
      <c r="C1652" s="6" t="s">
        <v>283</v>
      </c>
      <c r="D1652" s="7">
        <v>43921</v>
      </c>
      <c r="E1652" s="7">
        <v>44195</v>
      </c>
      <c r="F1652" s="8">
        <v>4500</v>
      </c>
      <c r="G1652" s="7">
        <v>43921</v>
      </c>
      <c r="H1652" s="7">
        <v>43950</v>
      </c>
      <c r="I1652" s="6">
        <f t="shared" si="54"/>
        <v>2</v>
      </c>
      <c r="J1652" s="8">
        <f t="shared" si="53"/>
        <v>2250</v>
      </c>
      <c r="M1652" s="9"/>
      <c r="N1652" s="9"/>
      <c r="O1652" s="9"/>
      <c r="P1652" s="9"/>
      <c r="Q1652" s="9"/>
    </row>
    <row r="1653" spans="1:17" ht="15.75" x14ac:dyDescent="0.25">
      <c r="A1653" s="6" t="s">
        <v>530</v>
      </c>
      <c r="B1653" s="6" t="s">
        <v>296</v>
      </c>
      <c r="C1653" s="6" t="s">
        <v>283</v>
      </c>
      <c r="D1653" s="7">
        <v>43951</v>
      </c>
      <c r="E1653" s="7">
        <v>44195</v>
      </c>
      <c r="F1653" s="8">
        <v>5416.67</v>
      </c>
      <c r="G1653" s="7">
        <v>43951</v>
      </c>
      <c r="H1653" s="7">
        <v>43981</v>
      </c>
      <c r="I1653" s="6">
        <f t="shared" si="54"/>
        <v>2</v>
      </c>
      <c r="J1653" s="8">
        <f t="shared" si="53"/>
        <v>2708.335</v>
      </c>
      <c r="M1653" s="9"/>
      <c r="N1653" s="9"/>
      <c r="O1653" s="9"/>
      <c r="P1653" s="9"/>
      <c r="Q1653" s="9"/>
    </row>
    <row r="1654" spans="1:17" ht="15.75" x14ac:dyDescent="0.25">
      <c r="A1654" s="6" t="s">
        <v>530</v>
      </c>
      <c r="B1654" s="6" t="s">
        <v>296</v>
      </c>
      <c r="C1654" s="6" t="s">
        <v>283</v>
      </c>
      <c r="D1654" s="7">
        <v>43951</v>
      </c>
      <c r="E1654" s="7">
        <v>44195</v>
      </c>
      <c r="F1654" s="8">
        <v>4500</v>
      </c>
      <c r="G1654" s="7">
        <v>43951</v>
      </c>
      <c r="H1654" s="7">
        <v>43981</v>
      </c>
      <c r="I1654" s="6">
        <f t="shared" si="54"/>
        <v>2</v>
      </c>
      <c r="J1654" s="8">
        <f t="shared" si="53"/>
        <v>2250</v>
      </c>
      <c r="M1654" s="9"/>
      <c r="N1654" s="9"/>
      <c r="O1654" s="9"/>
      <c r="P1654" s="9"/>
      <c r="Q1654" s="9"/>
    </row>
    <row r="1655" spans="1:17" ht="15.75" x14ac:dyDescent="0.25">
      <c r="A1655" s="6" t="s">
        <v>530</v>
      </c>
      <c r="B1655" s="6" t="s">
        <v>296</v>
      </c>
      <c r="C1655" s="6" t="s">
        <v>283</v>
      </c>
      <c r="D1655" s="7">
        <v>43982</v>
      </c>
      <c r="E1655" s="7">
        <v>44195</v>
      </c>
      <c r="F1655" s="8">
        <v>5416.67</v>
      </c>
      <c r="G1655" s="7">
        <v>43982</v>
      </c>
      <c r="H1655" s="7">
        <v>44011</v>
      </c>
      <c r="I1655" s="6">
        <f t="shared" si="54"/>
        <v>2</v>
      </c>
      <c r="J1655" s="8">
        <f t="shared" si="53"/>
        <v>2708.335</v>
      </c>
      <c r="M1655" s="9"/>
      <c r="N1655" s="9"/>
      <c r="O1655" s="9"/>
      <c r="P1655" s="9"/>
      <c r="Q1655" s="9"/>
    </row>
    <row r="1656" spans="1:17" ht="15.75" x14ac:dyDescent="0.25">
      <c r="A1656" s="6" t="s">
        <v>530</v>
      </c>
      <c r="B1656" s="6" t="s">
        <v>296</v>
      </c>
      <c r="C1656" s="6" t="s">
        <v>283</v>
      </c>
      <c r="D1656" s="7">
        <v>43982</v>
      </c>
      <c r="E1656" s="7">
        <v>44195</v>
      </c>
      <c r="F1656" s="8">
        <v>4500</v>
      </c>
      <c r="G1656" s="7">
        <v>43982</v>
      </c>
      <c r="H1656" s="7">
        <v>44011</v>
      </c>
      <c r="I1656" s="6">
        <f t="shared" si="54"/>
        <v>2</v>
      </c>
      <c r="J1656" s="8">
        <f t="shared" si="53"/>
        <v>2250</v>
      </c>
      <c r="M1656" s="9"/>
      <c r="N1656" s="9"/>
      <c r="O1656" s="9"/>
      <c r="P1656" s="9"/>
      <c r="Q1656" s="9"/>
    </row>
    <row r="1657" spans="1:17" ht="15.75" x14ac:dyDescent="0.25">
      <c r="A1657" s="6" t="s">
        <v>530</v>
      </c>
      <c r="B1657" s="6" t="s">
        <v>296</v>
      </c>
      <c r="C1657" s="6" t="s">
        <v>283</v>
      </c>
      <c r="D1657" s="7">
        <v>43674</v>
      </c>
      <c r="E1657" s="7">
        <v>43830</v>
      </c>
      <c r="F1657" s="8">
        <v>38000</v>
      </c>
      <c r="G1657" s="7">
        <v>43678</v>
      </c>
      <c r="H1657" s="7">
        <v>44042</v>
      </c>
      <c r="I1657" s="6">
        <f t="shared" si="54"/>
        <v>12</v>
      </c>
      <c r="J1657" s="8">
        <f t="shared" si="53"/>
        <v>3166.6666666666665</v>
      </c>
      <c r="M1657" s="9"/>
      <c r="N1657" s="9"/>
      <c r="O1657" s="9"/>
      <c r="P1657" s="9"/>
      <c r="Q1657" s="9"/>
    </row>
    <row r="1658" spans="1:17" ht="15.75" x14ac:dyDescent="0.25">
      <c r="A1658" s="6" t="s">
        <v>530</v>
      </c>
      <c r="B1658" s="6" t="s">
        <v>296</v>
      </c>
      <c r="C1658" s="6" t="s">
        <v>283</v>
      </c>
      <c r="D1658" s="7">
        <v>44011</v>
      </c>
      <c r="E1658" s="7">
        <v>44195</v>
      </c>
      <c r="F1658" s="8">
        <v>12500</v>
      </c>
      <c r="G1658" s="7">
        <v>43951</v>
      </c>
      <c r="H1658" s="7">
        <v>44042</v>
      </c>
      <c r="I1658" s="6">
        <f t="shared" si="54"/>
        <v>4</v>
      </c>
      <c r="J1658" s="8">
        <f t="shared" si="53"/>
        <v>3125</v>
      </c>
      <c r="M1658" s="9"/>
      <c r="N1658" s="9"/>
      <c r="O1658" s="9"/>
      <c r="P1658" s="9"/>
      <c r="Q1658" s="9"/>
    </row>
    <row r="1659" spans="1:17" ht="15.75" x14ac:dyDescent="0.25">
      <c r="A1659" s="6" t="s">
        <v>530</v>
      </c>
      <c r="B1659" s="6" t="s">
        <v>296</v>
      </c>
      <c r="C1659" s="6" t="s">
        <v>283</v>
      </c>
      <c r="D1659" s="7">
        <v>44012</v>
      </c>
      <c r="E1659" s="7">
        <v>44195</v>
      </c>
      <c r="F1659" s="8">
        <v>5416.67</v>
      </c>
      <c r="G1659" s="7">
        <v>44012</v>
      </c>
      <c r="H1659" s="7">
        <v>44042</v>
      </c>
      <c r="I1659" s="6">
        <f t="shared" si="54"/>
        <v>2</v>
      </c>
      <c r="J1659" s="8">
        <f t="shared" si="53"/>
        <v>2708.335</v>
      </c>
      <c r="M1659" s="9"/>
      <c r="N1659" s="9"/>
      <c r="O1659" s="9"/>
      <c r="P1659" s="9"/>
      <c r="Q1659" s="9"/>
    </row>
    <row r="1660" spans="1:17" ht="15.75" x14ac:dyDescent="0.25">
      <c r="A1660" s="6" t="s">
        <v>530</v>
      </c>
      <c r="B1660" s="6" t="s">
        <v>296</v>
      </c>
      <c r="C1660" s="6" t="s">
        <v>283</v>
      </c>
      <c r="D1660" s="7">
        <v>44012</v>
      </c>
      <c r="E1660" s="7">
        <v>44195</v>
      </c>
      <c r="F1660" s="8">
        <v>4500</v>
      </c>
      <c r="G1660" s="7">
        <v>44012</v>
      </c>
      <c r="H1660" s="7">
        <v>44042</v>
      </c>
      <c r="I1660" s="6">
        <f t="shared" si="54"/>
        <v>2</v>
      </c>
      <c r="J1660" s="8">
        <f t="shared" si="53"/>
        <v>2250</v>
      </c>
      <c r="M1660" s="9"/>
      <c r="N1660" s="9"/>
      <c r="O1660" s="9"/>
      <c r="P1660" s="9"/>
      <c r="Q1660" s="9"/>
    </row>
    <row r="1661" spans="1:17" ht="15.75" x14ac:dyDescent="0.25">
      <c r="A1661" s="6" t="s">
        <v>530</v>
      </c>
      <c r="B1661" s="6" t="s">
        <v>296</v>
      </c>
      <c r="C1661" s="6" t="s">
        <v>283</v>
      </c>
      <c r="D1661" s="7">
        <v>44043</v>
      </c>
      <c r="E1661" s="7">
        <v>44195</v>
      </c>
      <c r="F1661" s="8">
        <v>5416.67</v>
      </c>
      <c r="G1661" s="7">
        <v>44043</v>
      </c>
      <c r="H1661" s="7">
        <v>44073</v>
      </c>
      <c r="I1661" s="6">
        <f t="shared" si="54"/>
        <v>2</v>
      </c>
      <c r="J1661" s="8">
        <f t="shared" si="53"/>
        <v>2708.335</v>
      </c>
      <c r="M1661" s="9"/>
      <c r="N1661" s="9"/>
      <c r="O1661" s="9"/>
      <c r="P1661" s="9"/>
      <c r="Q1661" s="9"/>
    </row>
    <row r="1662" spans="1:17" ht="15.75" x14ac:dyDescent="0.25">
      <c r="A1662" s="6" t="s">
        <v>530</v>
      </c>
      <c r="B1662" s="6" t="s">
        <v>296</v>
      </c>
      <c r="C1662" s="6" t="s">
        <v>283</v>
      </c>
      <c r="D1662" s="7">
        <v>44043</v>
      </c>
      <c r="E1662" s="7">
        <v>44195</v>
      </c>
      <c r="F1662" s="8">
        <v>4500</v>
      </c>
      <c r="G1662" s="7">
        <v>44043</v>
      </c>
      <c r="H1662" s="7">
        <v>44073</v>
      </c>
      <c r="I1662" s="6">
        <f t="shared" si="54"/>
        <v>2</v>
      </c>
      <c r="J1662" s="8">
        <f t="shared" si="53"/>
        <v>2250</v>
      </c>
      <c r="M1662" s="9"/>
      <c r="N1662" s="9"/>
      <c r="O1662" s="9"/>
      <c r="P1662" s="9"/>
      <c r="Q1662" s="9"/>
    </row>
    <row r="1663" spans="1:17" ht="15.75" x14ac:dyDescent="0.25">
      <c r="A1663" s="6" t="s">
        <v>530</v>
      </c>
      <c r="B1663" s="6" t="s">
        <v>296</v>
      </c>
      <c r="C1663" s="6" t="s">
        <v>283</v>
      </c>
      <c r="D1663" s="7">
        <v>44074</v>
      </c>
      <c r="E1663" s="7">
        <v>44195</v>
      </c>
      <c r="F1663" s="8">
        <v>5416.67</v>
      </c>
      <c r="G1663" s="7">
        <v>44074</v>
      </c>
      <c r="H1663" s="7">
        <v>44103</v>
      </c>
      <c r="I1663" s="6">
        <f t="shared" si="54"/>
        <v>2</v>
      </c>
      <c r="J1663" s="8">
        <f t="shared" si="53"/>
        <v>2708.335</v>
      </c>
      <c r="M1663" s="9"/>
      <c r="N1663" s="9"/>
      <c r="O1663" s="9"/>
      <c r="P1663" s="9"/>
      <c r="Q1663" s="9"/>
    </row>
    <row r="1664" spans="1:17" ht="15.75" x14ac:dyDescent="0.25">
      <c r="A1664" s="6" t="s">
        <v>530</v>
      </c>
      <c r="B1664" s="6" t="s">
        <v>296</v>
      </c>
      <c r="C1664" s="6" t="s">
        <v>283</v>
      </c>
      <c r="D1664" s="7">
        <v>44103</v>
      </c>
      <c r="E1664" s="7">
        <v>44195</v>
      </c>
      <c r="F1664" s="8">
        <v>12500</v>
      </c>
      <c r="G1664" s="7">
        <v>44043</v>
      </c>
      <c r="H1664" s="7">
        <v>44134</v>
      </c>
      <c r="I1664" s="6">
        <f t="shared" si="54"/>
        <v>4</v>
      </c>
      <c r="J1664" s="8">
        <f t="shared" si="53"/>
        <v>3125</v>
      </c>
      <c r="M1664" s="9"/>
      <c r="N1664" s="9"/>
      <c r="O1664" s="9"/>
      <c r="P1664" s="9"/>
      <c r="Q1664" s="9"/>
    </row>
    <row r="1665" spans="1:17" ht="15.75" x14ac:dyDescent="0.25">
      <c r="A1665" s="6" t="s">
        <v>530</v>
      </c>
      <c r="B1665" s="6" t="s">
        <v>296</v>
      </c>
      <c r="C1665" s="6" t="s">
        <v>283</v>
      </c>
      <c r="D1665" s="7">
        <v>44104</v>
      </c>
      <c r="E1665" s="7">
        <v>44195</v>
      </c>
      <c r="F1665" s="8">
        <v>5416.67</v>
      </c>
      <c r="G1665" s="7">
        <v>44104</v>
      </c>
      <c r="H1665" s="7">
        <v>44134</v>
      </c>
      <c r="I1665" s="6">
        <f t="shared" si="54"/>
        <v>2</v>
      </c>
      <c r="J1665" s="8">
        <f t="shared" si="53"/>
        <v>2708.335</v>
      </c>
      <c r="M1665" s="9"/>
      <c r="N1665" s="9"/>
      <c r="O1665" s="9"/>
      <c r="P1665" s="9"/>
      <c r="Q1665" s="9"/>
    </row>
    <row r="1666" spans="1:17" ht="15.75" x14ac:dyDescent="0.25">
      <c r="A1666" s="6" t="s">
        <v>530</v>
      </c>
      <c r="B1666" s="6" t="s">
        <v>296</v>
      </c>
      <c r="C1666" s="6" t="s">
        <v>283</v>
      </c>
      <c r="D1666" s="7">
        <v>44135</v>
      </c>
      <c r="E1666" s="7">
        <v>44560</v>
      </c>
      <c r="F1666" s="8">
        <v>5416.67</v>
      </c>
      <c r="G1666" s="7">
        <v>44135</v>
      </c>
      <c r="H1666" s="7">
        <v>44164</v>
      </c>
      <c r="I1666" s="6">
        <f t="shared" si="54"/>
        <v>2</v>
      </c>
      <c r="J1666" s="8">
        <f t="shared" si="53"/>
        <v>2708.335</v>
      </c>
      <c r="M1666" s="9"/>
      <c r="N1666" s="9"/>
      <c r="O1666" s="9"/>
      <c r="P1666" s="9"/>
      <c r="Q1666" s="9"/>
    </row>
    <row r="1667" spans="1:17" ht="15.75" x14ac:dyDescent="0.25">
      <c r="A1667" s="6" t="s">
        <v>530</v>
      </c>
      <c r="B1667" s="6" t="s">
        <v>296</v>
      </c>
      <c r="C1667" s="6" t="s">
        <v>283</v>
      </c>
      <c r="D1667" s="7">
        <v>44165</v>
      </c>
      <c r="E1667" s="7">
        <v>44560</v>
      </c>
      <c r="F1667" s="8">
        <v>5416.67</v>
      </c>
      <c r="G1667" s="7">
        <v>44165</v>
      </c>
      <c r="H1667" s="7">
        <v>44195</v>
      </c>
      <c r="I1667" s="6">
        <f t="shared" si="54"/>
        <v>2</v>
      </c>
      <c r="J1667" s="8">
        <f t="shared" ref="J1667:J1730" si="55">F1667/I1667</f>
        <v>2708.335</v>
      </c>
      <c r="M1667" s="9"/>
      <c r="N1667" s="9"/>
      <c r="O1667" s="9"/>
      <c r="P1667" s="9"/>
      <c r="Q1667" s="9"/>
    </row>
    <row r="1668" spans="1:17" ht="15.75" x14ac:dyDescent="0.25">
      <c r="A1668" s="6" t="s">
        <v>530</v>
      </c>
      <c r="B1668" s="6" t="s">
        <v>296</v>
      </c>
      <c r="C1668" s="6" t="s">
        <v>283</v>
      </c>
      <c r="D1668" s="7">
        <v>44196</v>
      </c>
      <c r="E1668" s="7">
        <v>44266</v>
      </c>
      <c r="F1668" s="8">
        <v>5416.67</v>
      </c>
      <c r="G1668" s="7">
        <v>44196</v>
      </c>
      <c r="H1668" s="7">
        <v>44226</v>
      </c>
      <c r="I1668" s="6">
        <f t="shared" si="54"/>
        <v>2</v>
      </c>
      <c r="J1668" s="8">
        <f t="shared" si="55"/>
        <v>2708.335</v>
      </c>
      <c r="M1668" s="9"/>
      <c r="N1668" s="9"/>
      <c r="O1668" s="9"/>
      <c r="P1668" s="9"/>
      <c r="Q1668" s="9"/>
    </row>
    <row r="1669" spans="1:17" ht="15.75" x14ac:dyDescent="0.25">
      <c r="A1669" s="6" t="s">
        <v>530</v>
      </c>
      <c r="B1669" s="6" t="s">
        <v>296</v>
      </c>
      <c r="C1669" s="6" t="s">
        <v>283</v>
      </c>
      <c r="D1669" s="7">
        <v>44227</v>
      </c>
      <c r="E1669" s="7">
        <v>44337</v>
      </c>
      <c r="F1669" s="8">
        <v>5416.67</v>
      </c>
      <c r="G1669" s="7">
        <v>44227</v>
      </c>
      <c r="H1669" s="7">
        <v>44254</v>
      </c>
      <c r="I1669" s="6">
        <f t="shared" si="54"/>
        <v>2</v>
      </c>
      <c r="J1669" s="8">
        <f t="shared" si="55"/>
        <v>2708.335</v>
      </c>
      <c r="M1669" s="9"/>
      <c r="N1669" s="9"/>
      <c r="O1669" s="9"/>
      <c r="P1669" s="9"/>
      <c r="Q1669" s="9"/>
    </row>
    <row r="1670" spans="1:17" ht="15.75" x14ac:dyDescent="0.25">
      <c r="A1670" s="6" t="s">
        <v>530</v>
      </c>
      <c r="B1670" s="6" t="s">
        <v>296</v>
      </c>
      <c r="C1670" s="6" t="s">
        <v>283</v>
      </c>
      <c r="D1670" s="7">
        <v>44323</v>
      </c>
      <c r="E1670" s="7">
        <v>44393</v>
      </c>
      <c r="F1670" s="8">
        <v>2500</v>
      </c>
      <c r="G1670" s="7">
        <v>44255</v>
      </c>
      <c r="H1670" s="7">
        <v>44285</v>
      </c>
      <c r="I1670" s="6">
        <f t="shared" si="54"/>
        <v>2</v>
      </c>
      <c r="J1670" s="8">
        <f t="shared" si="55"/>
        <v>1250</v>
      </c>
      <c r="M1670" s="9"/>
      <c r="N1670" s="9"/>
      <c r="O1670" s="9"/>
      <c r="P1670" s="9"/>
      <c r="Q1670" s="9"/>
    </row>
    <row r="1671" spans="1:17" ht="15.75" x14ac:dyDescent="0.25">
      <c r="A1671" s="6" t="s">
        <v>530</v>
      </c>
      <c r="B1671" s="6" t="s">
        <v>296</v>
      </c>
      <c r="C1671" s="6" t="s">
        <v>283</v>
      </c>
      <c r="D1671" s="7">
        <v>44255</v>
      </c>
      <c r="E1671" s="7">
        <v>44337</v>
      </c>
      <c r="F1671" s="8">
        <v>5416.67</v>
      </c>
      <c r="G1671" s="7">
        <v>44255</v>
      </c>
      <c r="H1671" s="7">
        <v>44285</v>
      </c>
      <c r="I1671" s="6">
        <f t="shared" si="54"/>
        <v>2</v>
      </c>
      <c r="J1671" s="8">
        <f t="shared" si="55"/>
        <v>2708.335</v>
      </c>
      <c r="M1671" s="9"/>
      <c r="N1671" s="9"/>
      <c r="O1671" s="9"/>
      <c r="P1671" s="9"/>
      <c r="Q1671" s="9"/>
    </row>
    <row r="1672" spans="1:17" ht="15.75" x14ac:dyDescent="0.25">
      <c r="A1672" s="6" t="s">
        <v>530</v>
      </c>
      <c r="B1672" s="6" t="s">
        <v>296</v>
      </c>
      <c r="C1672" s="6" t="s">
        <v>283</v>
      </c>
      <c r="D1672" s="7">
        <v>44165</v>
      </c>
      <c r="E1672" s="7">
        <v>44195</v>
      </c>
      <c r="F1672" s="8">
        <v>50000</v>
      </c>
      <c r="G1672" s="7">
        <v>44135</v>
      </c>
      <c r="H1672" s="7">
        <v>44315</v>
      </c>
      <c r="I1672" s="6">
        <f t="shared" si="54"/>
        <v>7</v>
      </c>
      <c r="J1672" s="8">
        <f t="shared" si="55"/>
        <v>7142.8571428571431</v>
      </c>
      <c r="M1672" s="9"/>
      <c r="N1672" s="9"/>
      <c r="O1672" s="9"/>
      <c r="P1672" s="9"/>
      <c r="Q1672" s="9"/>
    </row>
    <row r="1673" spans="1:17" ht="15.75" x14ac:dyDescent="0.25">
      <c r="A1673" s="6" t="s">
        <v>530</v>
      </c>
      <c r="B1673" s="6" t="s">
        <v>296</v>
      </c>
      <c r="C1673" s="6" t="s">
        <v>283</v>
      </c>
      <c r="D1673" s="7">
        <v>44286</v>
      </c>
      <c r="E1673" s="7">
        <v>44350</v>
      </c>
      <c r="F1673" s="8">
        <v>5416.67</v>
      </c>
      <c r="G1673" s="7">
        <v>44286</v>
      </c>
      <c r="H1673" s="7">
        <v>44315</v>
      </c>
      <c r="I1673" s="6">
        <f t="shared" si="54"/>
        <v>2</v>
      </c>
      <c r="J1673" s="8">
        <f t="shared" si="55"/>
        <v>2708.335</v>
      </c>
      <c r="M1673" s="9"/>
      <c r="N1673" s="9"/>
      <c r="O1673" s="9"/>
      <c r="P1673" s="9"/>
      <c r="Q1673" s="9"/>
    </row>
    <row r="1674" spans="1:17" ht="15.75" x14ac:dyDescent="0.25">
      <c r="A1674" s="6" t="s">
        <v>530</v>
      </c>
      <c r="B1674" s="6" t="s">
        <v>296</v>
      </c>
      <c r="C1674" s="6" t="s">
        <v>283</v>
      </c>
      <c r="D1674" s="7">
        <v>44316</v>
      </c>
      <c r="E1674" s="7">
        <v>44386</v>
      </c>
      <c r="F1674" s="8">
        <v>5416.67</v>
      </c>
      <c r="G1674" s="7">
        <v>44316</v>
      </c>
      <c r="H1674" s="7">
        <v>44346</v>
      </c>
      <c r="I1674" s="6">
        <f t="shared" si="54"/>
        <v>2</v>
      </c>
      <c r="J1674" s="8">
        <f t="shared" si="55"/>
        <v>2708.335</v>
      </c>
      <c r="M1674" s="9"/>
      <c r="N1674" s="9"/>
      <c r="O1674" s="9"/>
      <c r="P1674" s="9"/>
      <c r="Q1674" s="9"/>
    </row>
    <row r="1675" spans="1:17" ht="15.75" x14ac:dyDescent="0.25">
      <c r="A1675" s="6" t="s">
        <v>530</v>
      </c>
      <c r="B1675" s="6" t="s">
        <v>296</v>
      </c>
      <c r="C1675" s="6" t="s">
        <v>283</v>
      </c>
      <c r="D1675" s="7">
        <v>44347</v>
      </c>
      <c r="E1675" s="7">
        <v>44434</v>
      </c>
      <c r="F1675" s="8">
        <v>5416.67</v>
      </c>
      <c r="G1675" s="7">
        <v>44347</v>
      </c>
      <c r="H1675" s="7">
        <v>44376</v>
      </c>
      <c r="I1675" s="6">
        <f t="shared" si="54"/>
        <v>2</v>
      </c>
      <c r="J1675" s="8">
        <f t="shared" si="55"/>
        <v>2708.335</v>
      </c>
      <c r="M1675" s="9"/>
      <c r="N1675" s="9"/>
      <c r="O1675" s="9"/>
      <c r="P1675" s="9"/>
      <c r="Q1675" s="9"/>
    </row>
    <row r="1676" spans="1:17" ht="15.75" x14ac:dyDescent="0.25">
      <c r="A1676" s="6" t="s">
        <v>530</v>
      </c>
      <c r="B1676" s="6" t="s">
        <v>296</v>
      </c>
      <c r="C1676" s="6" t="s">
        <v>283</v>
      </c>
      <c r="D1676" s="7">
        <v>44043</v>
      </c>
      <c r="E1676" s="7">
        <v>44195</v>
      </c>
      <c r="F1676" s="8">
        <v>38000</v>
      </c>
      <c r="G1676" s="7">
        <v>44043</v>
      </c>
      <c r="H1676" s="7">
        <v>44407</v>
      </c>
      <c r="I1676" s="6">
        <f t="shared" si="54"/>
        <v>13</v>
      </c>
      <c r="J1676" s="8">
        <f t="shared" si="55"/>
        <v>2923.0769230769229</v>
      </c>
      <c r="M1676" s="9"/>
      <c r="N1676" s="9"/>
      <c r="O1676" s="9"/>
      <c r="P1676" s="9"/>
      <c r="Q1676" s="9"/>
    </row>
    <row r="1677" spans="1:17" ht="15.75" x14ac:dyDescent="0.25">
      <c r="A1677" s="6" t="s">
        <v>530</v>
      </c>
      <c r="B1677" s="6" t="s">
        <v>296</v>
      </c>
      <c r="C1677" s="6" t="s">
        <v>283</v>
      </c>
      <c r="D1677" s="7">
        <v>44377</v>
      </c>
      <c r="E1677" s="7">
        <v>44442</v>
      </c>
      <c r="F1677" s="8">
        <v>5416.67</v>
      </c>
      <c r="G1677" s="7">
        <v>44377</v>
      </c>
      <c r="H1677" s="7">
        <v>44407</v>
      </c>
      <c r="I1677" s="6">
        <f t="shared" si="54"/>
        <v>2</v>
      </c>
      <c r="J1677" s="8">
        <f t="shared" si="55"/>
        <v>2708.335</v>
      </c>
      <c r="M1677" s="9"/>
      <c r="N1677" s="9"/>
      <c r="O1677" s="9"/>
      <c r="P1677" s="9"/>
      <c r="Q1677" s="9"/>
    </row>
    <row r="1678" spans="1:17" ht="15.75" x14ac:dyDescent="0.25">
      <c r="A1678" s="6" t="s">
        <v>530</v>
      </c>
      <c r="B1678" s="6" t="s">
        <v>296</v>
      </c>
      <c r="C1678" s="6" t="s">
        <v>283</v>
      </c>
      <c r="D1678" s="7">
        <v>44103</v>
      </c>
      <c r="E1678" s="7">
        <v>44195</v>
      </c>
      <c r="F1678" s="8">
        <v>99900</v>
      </c>
      <c r="G1678" s="7">
        <v>44104</v>
      </c>
      <c r="H1678" s="7">
        <v>44438</v>
      </c>
      <c r="I1678" s="6">
        <f t="shared" si="54"/>
        <v>12</v>
      </c>
      <c r="J1678" s="8">
        <f t="shared" si="55"/>
        <v>8325</v>
      </c>
      <c r="M1678" s="9"/>
      <c r="N1678" s="9"/>
      <c r="O1678" s="9"/>
      <c r="P1678" s="9"/>
      <c r="Q1678" s="9"/>
    </row>
    <row r="1679" spans="1:17" ht="15.75" x14ac:dyDescent="0.25">
      <c r="A1679" s="6" t="s">
        <v>530</v>
      </c>
      <c r="B1679" s="6" t="s">
        <v>296</v>
      </c>
      <c r="C1679" s="6" t="s">
        <v>283</v>
      </c>
      <c r="D1679" s="7">
        <v>44408</v>
      </c>
      <c r="E1679" s="7">
        <v>44477</v>
      </c>
      <c r="F1679" s="8">
        <v>5416.67</v>
      </c>
      <c r="G1679" s="7">
        <v>44408</v>
      </c>
      <c r="H1679" s="7">
        <v>44438</v>
      </c>
      <c r="I1679" s="6">
        <f t="shared" si="54"/>
        <v>2</v>
      </c>
      <c r="J1679" s="8">
        <f t="shared" si="55"/>
        <v>2708.335</v>
      </c>
      <c r="M1679" s="9"/>
      <c r="N1679" s="9"/>
      <c r="O1679" s="9"/>
      <c r="P1679" s="9"/>
      <c r="Q1679" s="9"/>
    </row>
    <row r="1680" spans="1:17" ht="15.75" x14ac:dyDescent="0.25">
      <c r="A1680" s="6" t="s">
        <v>530</v>
      </c>
      <c r="B1680" s="6" t="s">
        <v>296</v>
      </c>
      <c r="C1680" s="6" t="s">
        <v>283</v>
      </c>
      <c r="D1680" s="7">
        <v>44439</v>
      </c>
      <c r="E1680" s="7">
        <v>44504</v>
      </c>
      <c r="F1680" s="8">
        <v>5416.67</v>
      </c>
      <c r="G1680" s="7">
        <v>44439</v>
      </c>
      <c r="H1680" s="7">
        <v>44468</v>
      </c>
      <c r="I1680" s="6">
        <f t="shared" si="54"/>
        <v>2</v>
      </c>
      <c r="J1680" s="8">
        <f t="shared" si="55"/>
        <v>2708.335</v>
      </c>
      <c r="M1680" s="9"/>
      <c r="N1680" s="9"/>
      <c r="O1680" s="9"/>
      <c r="P1680" s="9"/>
      <c r="Q1680" s="9"/>
    </row>
    <row r="1681" spans="1:17" ht="15.75" x14ac:dyDescent="0.25">
      <c r="A1681" s="6" t="s">
        <v>530</v>
      </c>
      <c r="B1681" s="6" t="s">
        <v>296</v>
      </c>
      <c r="C1681" s="6" t="s">
        <v>283</v>
      </c>
      <c r="D1681" s="7">
        <v>44469</v>
      </c>
      <c r="E1681" s="7">
        <v>44539</v>
      </c>
      <c r="F1681" s="8">
        <v>5416.67</v>
      </c>
      <c r="G1681" s="7">
        <v>44469</v>
      </c>
      <c r="H1681" s="7">
        <v>44499</v>
      </c>
      <c r="I1681" s="6">
        <f t="shared" si="54"/>
        <v>2</v>
      </c>
      <c r="J1681" s="8">
        <f t="shared" si="55"/>
        <v>2708.335</v>
      </c>
      <c r="M1681" s="9"/>
      <c r="N1681" s="9"/>
      <c r="O1681" s="9"/>
      <c r="P1681" s="9"/>
      <c r="Q1681" s="9"/>
    </row>
    <row r="1682" spans="1:17" ht="15.75" x14ac:dyDescent="0.25">
      <c r="A1682" s="6" t="s">
        <v>530</v>
      </c>
      <c r="B1682" s="6" t="s">
        <v>296</v>
      </c>
      <c r="C1682" s="6" t="s">
        <v>283</v>
      </c>
      <c r="D1682" s="7">
        <v>44500</v>
      </c>
      <c r="E1682" s="7">
        <v>44567</v>
      </c>
      <c r="F1682" s="8">
        <v>5416.67</v>
      </c>
      <c r="G1682" s="7">
        <v>44500</v>
      </c>
      <c r="H1682" s="7">
        <v>44529</v>
      </c>
      <c r="I1682" s="6">
        <f t="shared" si="54"/>
        <v>2</v>
      </c>
      <c r="J1682" s="8">
        <f t="shared" si="55"/>
        <v>2708.335</v>
      </c>
      <c r="M1682" s="9"/>
      <c r="N1682" s="9"/>
      <c r="O1682" s="9"/>
      <c r="P1682" s="9"/>
      <c r="Q1682" s="9"/>
    </row>
    <row r="1683" spans="1:17" ht="15.75" x14ac:dyDescent="0.25">
      <c r="A1683" s="6" t="s">
        <v>530</v>
      </c>
      <c r="B1683" s="6" t="s">
        <v>296</v>
      </c>
      <c r="C1683" s="6" t="s">
        <v>283</v>
      </c>
      <c r="D1683" s="7">
        <v>44508</v>
      </c>
      <c r="E1683" s="7">
        <v>44574</v>
      </c>
      <c r="F1683" s="8">
        <v>45000</v>
      </c>
      <c r="G1683" s="7">
        <v>44500</v>
      </c>
      <c r="H1683" s="7">
        <v>44560</v>
      </c>
      <c r="I1683" s="6">
        <f t="shared" si="54"/>
        <v>3</v>
      </c>
      <c r="J1683" s="8">
        <f t="shared" si="55"/>
        <v>15000</v>
      </c>
      <c r="M1683" s="9"/>
      <c r="N1683" s="9"/>
      <c r="O1683" s="9"/>
      <c r="P1683" s="9"/>
      <c r="Q1683" s="9"/>
    </row>
    <row r="1684" spans="1:17" ht="15.75" x14ac:dyDescent="0.25">
      <c r="A1684" s="6" t="s">
        <v>530</v>
      </c>
      <c r="B1684" s="6" t="s">
        <v>296</v>
      </c>
      <c r="C1684" s="6" t="s">
        <v>283</v>
      </c>
      <c r="D1684" s="7">
        <v>44498</v>
      </c>
      <c r="E1684" s="7">
        <v>44567</v>
      </c>
      <c r="F1684" s="8">
        <v>20000</v>
      </c>
      <c r="G1684" s="7">
        <v>44530</v>
      </c>
      <c r="H1684" s="7">
        <v>44560</v>
      </c>
      <c r="I1684" s="6">
        <f t="shared" si="54"/>
        <v>2</v>
      </c>
      <c r="J1684" s="8">
        <f t="shared" si="55"/>
        <v>10000</v>
      </c>
      <c r="M1684" s="9"/>
      <c r="N1684" s="9"/>
      <c r="O1684" s="9"/>
      <c r="P1684" s="9"/>
      <c r="Q1684" s="9"/>
    </row>
    <row r="1685" spans="1:17" ht="15.75" x14ac:dyDescent="0.25">
      <c r="A1685" s="6" t="s">
        <v>530</v>
      </c>
      <c r="B1685" s="6" t="s">
        <v>296</v>
      </c>
      <c r="C1685" s="6" t="s">
        <v>283</v>
      </c>
      <c r="D1685" s="7">
        <v>44530</v>
      </c>
      <c r="E1685" s="7">
        <v>44595</v>
      </c>
      <c r="F1685" s="8">
        <v>5416.67</v>
      </c>
      <c r="G1685" s="7">
        <v>44530</v>
      </c>
      <c r="H1685" s="7">
        <v>44560</v>
      </c>
      <c r="I1685" s="6">
        <f t="shared" si="54"/>
        <v>2</v>
      </c>
      <c r="J1685" s="8">
        <f t="shared" si="55"/>
        <v>2708.335</v>
      </c>
      <c r="M1685" s="9"/>
      <c r="N1685" s="9"/>
      <c r="O1685" s="9"/>
      <c r="P1685" s="9"/>
      <c r="Q1685" s="9"/>
    </row>
    <row r="1686" spans="1:17" ht="15.75" x14ac:dyDescent="0.25">
      <c r="A1686" s="6" t="s">
        <v>530</v>
      </c>
      <c r="B1686" s="6" t="s">
        <v>296</v>
      </c>
      <c r="C1686" s="6" t="s">
        <v>283</v>
      </c>
      <c r="D1686" s="7">
        <v>44448</v>
      </c>
      <c r="E1686" s="7">
        <v>44518</v>
      </c>
      <c r="F1686" s="8">
        <v>40000</v>
      </c>
      <c r="G1686" s="7">
        <v>44408</v>
      </c>
      <c r="H1686" s="7">
        <v>44772</v>
      </c>
      <c r="I1686" s="6">
        <f t="shared" si="54"/>
        <v>13</v>
      </c>
      <c r="J1686" s="8">
        <f t="shared" si="55"/>
        <v>3076.9230769230771</v>
      </c>
      <c r="M1686" s="9"/>
      <c r="N1686" s="9"/>
      <c r="O1686" s="9"/>
      <c r="P1686" s="9"/>
      <c r="Q1686" s="9"/>
    </row>
    <row r="1687" spans="1:17" ht="15.75" x14ac:dyDescent="0.25">
      <c r="A1687" s="6" t="s">
        <v>530</v>
      </c>
      <c r="B1687" s="6" t="s">
        <v>296</v>
      </c>
      <c r="C1687" s="6" t="s">
        <v>283</v>
      </c>
      <c r="D1687" s="7">
        <v>44592</v>
      </c>
      <c r="E1687" s="7">
        <v>44658</v>
      </c>
      <c r="F1687" s="8">
        <v>5416.67</v>
      </c>
      <c r="G1687" s="7">
        <v>44773</v>
      </c>
      <c r="H1687" s="7">
        <v>45138</v>
      </c>
      <c r="I1687" s="6">
        <f t="shared" si="54"/>
        <v>13</v>
      </c>
      <c r="J1687" s="8">
        <f t="shared" si="55"/>
        <v>416.66692307692307</v>
      </c>
      <c r="M1687" s="9"/>
      <c r="N1687" s="9"/>
      <c r="O1687" s="9"/>
      <c r="P1687" s="9"/>
      <c r="Q1687" s="9"/>
    </row>
    <row r="1688" spans="1:17" ht="15.75" x14ac:dyDescent="0.25">
      <c r="A1688" s="6" t="s">
        <v>530</v>
      </c>
      <c r="B1688" s="6" t="s">
        <v>296</v>
      </c>
      <c r="C1688" s="6" t="s">
        <v>283</v>
      </c>
      <c r="D1688" s="7">
        <v>44651</v>
      </c>
      <c r="E1688" s="7">
        <v>44721</v>
      </c>
      <c r="F1688" s="8">
        <v>5416.67</v>
      </c>
      <c r="G1688" s="7">
        <v>45139</v>
      </c>
      <c r="H1688" s="7">
        <v>45503</v>
      </c>
      <c r="I1688" s="6">
        <f t="shared" si="54"/>
        <v>12</v>
      </c>
      <c r="J1688" s="8">
        <f t="shared" si="55"/>
        <v>451.38916666666665</v>
      </c>
      <c r="M1688" s="9"/>
      <c r="N1688" s="9"/>
      <c r="O1688" s="9"/>
      <c r="P1688" s="9"/>
      <c r="Q1688" s="9"/>
    </row>
    <row r="1689" spans="1:17" ht="15.75" x14ac:dyDescent="0.25">
      <c r="A1689" s="6" t="s">
        <v>530</v>
      </c>
      <c r="B1689" s="6" t="s">
        <v>292</v>
      </c>
      <c r="C1689" s="6" t="s">
        <v>283</v>
      </c>
      <c r="D1689" s="7">
        <v>44562</v>
      </c>
      <c r="E1689" s="7">
        <v>44630</v>
      </c>
      <c r="F1689" s="8">
        <v>15000</v>
      </c>
      <c r="G1689" s="7">
        <v>44530</v>
      </c>
      <c r="H1689" s="7">
        <v>44894</v>
      </c>
      <c r="I1689" s="6">
        <f t="shared" si="54"/>
        <v>13</v>
      </c>
      <c r="J1689" s="8">
        <f t="shared" si="55"/>
        <v>1153.8461538461538</v>
      </c>
      <c r="M1689" s="9"/>
      <c r="N1689" s="9"/>
      <c r="O1689" s="9"/>
      <c r="P1689" s="9"/>
      <c r="Q1689" s="9"/>
    </row>
    <row r="1690" spans="1:17" ht="15.75" x14ac:dyDescent="0.25">
      <c r="A1690" s="6" t="s">
        <v>530</v>
      </c>
      <c r="B1690" s="6" t="s">
        <v>292</v>
      </c>
      <c r="C1690" s="6" t="s">
        <v>283</v>
      </c>
      <c r="D1690" s="7">
        <v>44652</v>
      </c>
      <c r="E1690" s="7">
        <v>44700</v>
      </c>
      <c r="F1690" s="8">
        <v>6250</v>
      </c>
      <c r="G1690" s="7">
        <v>44895</v>
      </c>
      <c r="H1690" s="7">
        <v>45260</v>
      </c>
      <c r="I1690" s="6">
        <f t="shared" si="54"/>
        <v>13</v>
      </c>
      <c r="J1690" s="8">
        <f t="shared" si="55"/>
        <v>480.76923076923077</v>
      </c>
      <c r="M1690" s="9"/>
      <c r="N1690" s="9"/>
      <c r="O1690" s="9"/>
      <c r="P1690" s="9"/>
      <c r="Q1690" s="9"/>
    </row>
    <row r="1691" spans="1:17" ht="15.75" x14ac:dyDescent="0.25">
      <c r="A1691" s="6" t="s">
        <v>530</v>
      </c>
      <c r="B1691" s="6" t="s">
        <v>292</v>
      </c>
      <c r="C1691" s="6" t="s">
        <v>283</v>
      </c>
      <c r="D1691" s="7">
        <v>44681</v>
      </c>
      <c r="E1691" s="7">
        <v>44749</v>
      </c>
      <c r="F1691" s="8">
        <v>5416.67</v>
      </c>
      <c r="G1691" s="7">
        <v>45261</v>
      </c>
      <c r="H1691" s="7">
        <v>45625</v>
      </c>
      <c r="I1691" s="6">
        <f t="shared" si="54"/>
        <v>12</v>
      </c>
      <c r="J1691" s="8">
        <f t="shared" si="55"/>
        <v>451.38916666666665</v>
      </c>
      <c r="M1691" s="9"/>
      <c r="N1691" s="9"/>
      <c r="O1691" s="9"/>
      <c r="P1691" s="9"/>
      <c r="Q1691" s="9"/>
    </row>
    <row r="1692" spans="1:17" ht="15.75" x14ac:dyDescent="0.25">
      <c r="A1692" s="6" t="s">
        <v>531</v>
      </c>
      <c r="B1692" s="6" t="s">
        <v>285</v>
      </c>
      <c r="C1692" s="6" t="s">
        <v>283</v>
      </c>
      <c r="D1692" s="7">
        <v>44195</v>
      </c>
      <c r="E1692" s="7">
        <v>44925</v>
      </c>
      <c r="F1692" s="8">
        <v>18736.82</v>
      </c>
      <c r="G1692" s="7">
        <v>43709</v>
      </c>
      <c r="H1692" s="7">
        <v>44195</v>
      </c>
      <c r="I1692" s="6">
        <f t="shared" si="54"/>
        <v>16</v>
      </c>
      <c r="J1692" s="8">
        <f t="shared" si="55"/>
        <v>1171.05125</v>
      </c>
      <c r="M1692" s="9"/>
      <c r="N1692" s="9"/>
      <c r="O1692" s="9"/>
      <c r="P1692" s="9"/>
      <c r="Q1692" s="9"/>
    </row>
    <row r="1693" spans="1:17" ht="15.75" x14ac:dyDescent="0.25">
      <c r="A1693" s="6" t="s">
        <v>532</v>
      </c>
      <c r="B1693" s="6" t="s">
        <v>282</v>
      </c>
      <c r="C1693" s="6" t="s">
        <v>283</v>
      </c>
      <c r="D1693" s="7">
        <v>44679</v>
      </c>
      <c r="E1693" s="7">
        <v>44686</v>
      </c>
      <c r="F1693" s="8">
        <v>20000</v>
      </c>
      <c r="G1693" s="7">
        <v>44651</v>
      </c>
      <c r="H1693" s="7">
        <v>45016</v>
      </c>
      <c r="I1693" s="6">
        <f t="shared" si="54"/>
        <v>13</v>
      </c>
      <c r="J1693" s="8">
        <f t="shared" si="55"/>
        <v>1538.4615384615386</v>
      </c>
      <c r="M1693" s="9"/>
      <c r="N1693" s="9"/>
      <c r="O1693" s="9"/>
      <c r="P1693" s="9"/>
      <c r="Q1693" s="9"/>
    </row>
    <row r="1694" spans="1:17" ht="15.75" x14ac:dyDescent="0.25">
      <c r="A1694" s="6" t="s">
        <v>532</v>
      </c>
      <c r="B1694" s="6" t="s">
        <v>282</v>
      </c>
      <c r="C1694" s="6" t="s">
        <v>283</v>
      </c>
      <c r="D1694" s="7">
        <v>45017</v>
      </c>
      <c r="E1694" s="7">
        <v>45045</v>
      </c>
      <c r="F1694" s="8">
        <v>20000</v>
      </c>
      <c r="G1694" s="7">
        <v>45017</v>
      </c>
      <c r="H1694" s="7">
        <v>45381</v>
      </c>
      <c r="I1694" s="6">
        <f t="shared" si="54"/>
        <v>12</v>
      </c>
      <c r="J1694" s="8">
        <f t="shared" si="55"/>
        <v>1666.6666666666667</v>
      </c>
      <c r="M1694" s="9"/>
      <c r="N1694" s="9"/>
      <c r="O1694" s="9"/>
      <c r="P1694" s="9"/>
      <c r="Q1694" s="9"/>
    </row>
    <row r="1695" spans="1:17" ht="15.75" x14ac:dyDescent="0.25">
      <c r="A1695" s="6" t="s">
        <v>533</v>
      </c>
      <c r="B1695" s="6" t="s">
        <v>285</v>
      </c>
      <c r="C1695" s="6" t="s">
        <v>283</v>
      </c>
      <c r="D1695" s="7">
        <v>43889</v>
      </c>
      <c r="E1695" s="7">
        <v>44195</v>
      </c>
      <c r="F1695" s="8">
        <v>25112</v>
      </c>
      <c r="G1695" s="7">
        <v>43831</v>
      </c>
      <c r="H1695" s="7">
        <v>44195</v>
      </c>
      <c r="I1695" s="6">
        <f t="shared" si="54"/>
        <v>12</v>
      </c>
      <c r="J1695" s="8">
        <f t="shared" si="55"/>
        <v>2092.6666666666665</v>
      </c>
      <c r="M1695" s="9"/>
      <c r="N1695" s="9"/>
      <c r="O1695" s="9"/>
      <c r="P1695" s="9"/>
      <c r="Q1695" s="9"/>
    </row>
    <row r="1696" spans="1:17" ht="15.75" x14ac:dyDescent="0.25">
      <c r="A1696" s="6" t="s">
        <v>533</v>
      </c>
      <c r="B1696" s="6" t="s">
        <v>285</v>
      </c>
      <c r="C1696" s="6" t="s">
        <v>283</v>
      </c>
      <c r="D1696" s="7">
        <v>44217</v>
      </c>
      <c r="E1696" s="7">
        <v>44288</v>
      </c>
      <c r="F1696" s="8">
        <v>27972.02</v>
      </c>
      <c r="G1696" s="7">
        <v>44196</v>
      </c>
      <c r="H1696" s="7">
        <v>44560</v>
      </c>
      <c r="I1696" s="6">
        <f t="shared" si="54"/>
        <v>13</v>
      </c>
      <c r="J1696" s="8">
        <f t="shared" si="55"/>
        <v>2151.6938461538462</v>
      </c>
      <c r="M1696" s="9"/>
      <c r="N1696" s="9"/>
      <c r="O1696" s="9"/>
      <c r="P1696" s="9"/>
      <c r="Q1696" s="9"/>
    </row>
    <row r="1697" spans="1:17" ht="15.75" x14ac:dyDescent="0.25">
      <c r="A1697" s="6" t="s">
        <v>534</v>
      </c>
      <c r="B1697" s="6" t="s">
        <v>292</v>
      </c>
      <c r="C1697" s="6" t="s">
        <v>283</v>
      </c>
      <c r="D1697" s="7">
        <v>44087</v>
      </c>
      <c r="E1697" s="7">
        <v>44195</v>
      </c>
      <c r="F1697" s="8">
        <v>40000</v>
      </c>
      <c r="G1697" s="7">
        <v>43831</v>
      </c>
      <c r="H1697" s="7">
        <v>44073</v>
      </c>
      <c r="I1697" s="6">
        <f t="shared" si="54"/>
        <v>8</v>
      </c>
      <c r="J1697" s="8">
        <f t="shared" si="55"/>
        <v>5000</v>
      </c>
      <c r="M1697" s="9"/>
      <c r="N1697" s="9"/>
      <c r="O1697" s="9"/>
      <c r="P1697" s="9"/>
      <c r="Q1697" s="9"/>
    </row>
    <row r="1698" spans="1:17" ht="15.75" x14ac:dyDescent="0.25">
      <c r="A1698" s="6" t="s">
        <v>534</v>
      </c>
      <c r="B1698" s="6" t="s">
        <v>292</v>
      </c>
      <c r="C1698" s="6" t="s">
        <v>283</v>
      </c>
      <c r="D1698" s="7">
        <v>44088</v>
      </c>
      <c r="E1698" s="7">
        <v>44560</v>
      </c>
      <c r="F1698" s="8">
        <v>5775</v>
      </c>
      <c r="G1698" s="7">
        <v>44074</v>
      </c>
      <c r="H1698" s="7">
        <v>44195</v>
      </c>
      <c r="I1698" s="6">
        <f t="shared" si="54"/>
        <v>5</v>
      </c>
      <c r="J1698" s="8">
        <f t="shared" si="55"/>
        <v>1155</v>
      </c>
      <c r="M1698" s="9"/>
      <c r="N1698" s="9"/>
      <c r="O1698" s="9"/>
      <c r="P1698" s="9"/>
      <c r="Q1698" s="9"/>
    </row>
    <row r="1699" spans="1:17" ht="15.75" x14ac:dyDescent="0.25">
      <c r="A1699" s="6" t="s">
        <v>534</v>
      </c>
      <c r="B1699" s="6" t="s">
        <v>292</v>
      </c>
      <c r="C1699" s="6" t="s">
        <v>283</v>
      </c>
      <c r="D1699" s="7">
        <v>44196</v>
      </c>
      <c r="E1699" s="7">
        <v>44332</v>
      </c>
      <c r="F1699" s="8">
        <v>825</v>
      </c>
      <c r="G1699" s="7">
        <v>44074</v>
      </c>
      <c r="H1699" s="7">
        <v>44195</v>
      </c>
      <c r="I1699" s="6">
        <f t="shared" si="54"/>
        <v>5</v>
      </c>
      <c r="J1699" s="8">
        <f t="shared" si="55"/>
        <v>165</v>
      </c>
      <c r="M1699" s="9"/>
      <c r="N1699" s="9"/>
      <c r="O1699" s="9"/>
      <c r="P1699" s="9"/>
      <c r="Q1699" s="9"/>
    </row>
    <row r="1700" spans="1:17" ht="15.75" x14ac:dyDescent="0.25">
      <c r="A1700" s="6" t="s">
        <v>534</v>
      </c>
      <c r="B1700" s="6" t="s">
        <v>292</v>
      </c>
      <c r="C1700" s="6" t="s">
        <v>283</v>
      </c>
      <c r="D1700" s="7">
        <v>44210</v>
      </c>
      <c r="E1700" s="7">
        <v>44346</v>
      </c>
      <c r="F1700" s="8">
        <v>1650</v>
      </c>
      <c r="G1700" s="7">
        <v>44196</v>
      </c>
      <c r="H1700" s="7">
        <v>44226</v>
      </c>
      <c r="I1700" s="6">
        <f t="shared" si="54"/>
        <v>2</v>
      </c>
      <c r="J1700" s="8">
        <f t="shared" si="55"/>
        <v>825</v>
      </c>
      <c r="M1700" s="9"/>
      <c r="N1700" s="9"/>
      <c r="O1700" s="9"/>
      <c r="P1700" s="9"/>
      <c r="Q1700" s="9"/>
    </row>
    <row r="1701" spans="1:17" ht="15.75" x14ac:dyDescent="0.25">
      <c r="A1701" s="6" t="s">
        <v>534</v>
      </c>
      <c r="B1701" s="6" t="s">
        <v>292</v>
      </c>
      <c r="C1701" s="6" t="s">
        <v>283</v>
      </c>
      <c r="D1701" s="7">
        <v>44241</v>
      </c>
      <c r="E1701" s="7">
        <v>44346</v>
      </c>
      <c r="F1701" s="8">
        <v>1650</v>
      </c>
      <c r="G1701" s="7">
        <v>44227</v>
      </c>
      <c r="H1701" s="7">
        <v>44254</v>
      </c>
      <c r="I1701" s="6">
        <f t="shared" si="54"/>
        <v>2</v>
      </c>
      <c r="J1701" s="8">
        <f t="shared" si="55"/>
        <v>825</v>
      </c>
      <c r="M1701" s="9"/>
      <c r="N1701" s="9"/>
      <c r="O1701" s="9"/>
      <c r="P1701" s="9"/>
      <c r="Q1701" s="9"/>
    </row>
    <row r="1702" spans="1:17" ht="15.75" x14ac:dyDescent="0.25">
      <c r="A1702" s="6" t="s">
        <v>534</v>
      </c>
      <c r="B1702" s="6" t="s">
        <v>292</v>
      </c>
      <c r="C1702" s="6" t="s">
        <v>283</v>
      </c>
      <c r="D1702" s="7">
        <v>44269</v>
      </c>
      <c r="E1702" s="7">
        <v>44346</v>
      </c>
      <c r="F1702" s="8">
        <v>1650</v>
      </c>
      <c r="G1702" s="7">
        <v>44255</v>
      </c>
      <c r="H1702" s="7">
        <v>44285</v>
      </c>
      <c r="I1702" s="6">
        <f t="shared" si="54"/>
        <v>2</v>
      </c>
      <c r="J1702" s="8">
        <f t="shared" si="55"/>
        <v>825</v>
      </c>
      <c r="M1702" s="9"/>
      <c r="N1702" s="9"/>
      <c r="O1702" s="9"/>
      <c r="P1702" s="9"/>
      <c r="Q1702" s="9"/>
    </row>
    <row r="1703" spans="1:17" ht="15.75" x14ac:dyDescent="0.25">
      <c r="A1703" s="6" t="s">
        <v>534</v>
      </c>
      <c r="B1703" s="6" t="s">
        <v>292</v>
      </c>
      <c r="C1703" s="6" t="s">
        <v>283</v>
      </c>
      <c r="D1703" s="7">
        <v>44300</v>
      </c>
      <c r="E1703" s="7">
        <v>44430</v>
      </c>
      <c r="F1703" s="8">
        <v>1650</v>
      </c>
      <c r="G1703" s="7">
        <v>44286</v>
      </c>
      <c r="H1703" s="7">
        <v>44315</v>
      </c>
      <c r="I1703" s="6">
        <f t="shared" si="54"/>
        <v>2</v>
      </c>
      <c r="J1703" s="8">
        <f t="shared" si="55"/>
        <v>825</v>
      </c>
      <c r="M1703" s="9"/>
      <c r="N1703" s="9"/>
      <c r="O1703" s="9"/>
      <c r="P1703" s="9"/>
      <c r="Q1703" s="9"/>
    </row>
    <row r="1704" spans="1:17" ht="15.75" x14ac:dyDescent="0.25">
      <c r="A1704" s="6" t="s">
        <v>534</v>
      </c>
      <c r="B1704" s="6" t="s">
        <v>292</v>
      </c>
      <c r="C1704" s="6" t="s">
        <v>283</v>
      </c>
      <c r="D1704" s="7">
        <v>44330</v>
      </c>
      <c r="E1704" s="7">
        <v>44395</v>
      </c>
      <c r="F1704" s="8">
        <v>1650</v>
      </c>
      <c r="G1704" s="7">
        <v>44316</v>
      </c>
      <c r="H1704" s="7">
        <v>44346</v>
      </c>
      <c r="I1704" s="6">
        <f t="shared" si="54"/>
        <v>2</v>
      </c>
      <c r="J1704" s="8">
        <f t="shared" si="55"/>
        <v>825</v>
      </c>
      <c r="M1704" s="9"/>
      <c r="N1704" s="9"/>
      <c r="O1704" s="9"/>
      <c r="P1704" s="9"/>
      <c r="Q1704" s="9"/>
    </row>
    <row r="1705" spans="1:17" ht="15.75" x14ac:dyDescent="0.25">
      <c r="A1705" s="6" t="s">
        <v>534</v>
      </c>
      <c r="B1705" s="6" t="s">
        <v>292</v>
      </c>
      <c r="C1705" s="6" t="s">
        <v>283</v>
      </c>
      <c r="D1705" s="7">
        <v>44361</v>
      </c>
      <c r="E1705" s="7">
        <v>44465</v>
      </c>
      <c r="F1705" s="8">
        <v>1650</v>
      </c>
      <c r="G1705" s="7">
        <v>44347</v>
      </c>
      <c r="H1705" s="7">
        <v>44376</v>
      </c>
      <c r="I1705" s="6">
        <f t="shared" si="54"/>
        <v>2</v>
      </c>
      <c r="J1705" s="8">
        <f t="shared" si="55"/>
        <v>825</v>
      </c>
      <c r="M1705" s="9"/>
      <c r="N1705" s="9"/>
      <c r="O1705" s="9"/>
      <c r="P1705" s="9"/>
      <c r="Q1705" s="9"/>
    </row>
    <row r="1706" spans="1:17" ht="15.75" x14ac:dyDescent="0.25">
      <c r="A1706" s="6" t="s">
        <v>534</v>
      </c>
      <c r="B1706" s="6" t="s">
        <v>292</v>
      </c>
      <c r="C1706" s="6" t="s">
        <v>283</v>
      </c>
      <c r="D1706" s="7">
        <v>44391</v>
      </c>
      <c r="E1706" s="7">
        <v>44472</v>
      </c>
      <c r="F1706" s="8">
        <v>1650</v>
      </c>
      <c r="G1706" s="7">
        <v>44377</v>
      </c>
      <c r="H1706" s="7">
        <v>44407</v>
      </c>
      <c r="I1706" s="6">
        <f t="shared" si="54"/>
        <v>2</v>
      </c>
      <c r="J1706" s="8">
        <f t="shared" si="55"/>
        <v>825</v>
      </c>
      <c r="M1706" s="9"/>
      <c r="N1706" s="9"/>
      <c r="O1706" s="9"/>
      <c r="P1706" s="9"/>
      <c r="Q1706" s="9"/>
    </row>
    <row r="1707" spans="1:17" ht="15.75" x14ac:dyDescent="0.25">
      <c r="A1707" s="6" t="s">
        <v>534</v>
      </c>
      <c r="B1707" s="6" t="s">
        <v>292</v>
      </c>
      <c r="C1707" s="6" t="s">
        <v>283</v>
      </c>
      <c r="D1707" s="7">
        <v>44422</v>
      </c>
      <c r="E1707" s="7">
        <v>44472</v>
      </c>
      <c r="F1707" s="8">
        <v>1650</v>
      </c>
      <c r="G1707" s="7">
        <v>44408</v>
      </c>
      <c r="H1707" s="7">
        <v>44438</v>
      </c>
      <c r="I1707" s="6">
        <f t="shared" si="54"/>
        <v>2</v>
      </c>
      <c r="J1707" s="8">
        <f t="shared" si="55"/>
        <v>825</v>
      </c>
      <c r="M1707" s="9"/>
      <c r="N1707" s="9"/>
      <c r="O1707" s="9"/>
      <c r="P1707" s="9"/>
      <c r="Q1707" s="9"/>
    </row>
    <row r="1708" spans="1:17" ht="15.75" x14ac:dyDescent="0.25">
      <c r="A1708" s="6" t="s">
        <v>534</v>
      </c>
      <c r="B1708" s="6" t="s">
        <v>292</v>
      </c>
      <c r="C1708" s="6" t="s">
        <v>283</v>
      </c>
      <c r="D1708" s="7">
        <v>44453</v>
      </c>
      <c r="E1708" s="7">
        <v>44486</v>
      </c>
      <c r="F1708" s="8">
        <v>1650</v>
      </c>
      <c r="G1708" s="7">
        <v>44439</v>
      </c>
      <c r="H1708" s="7">
        <v>44468</v>
      </c>
      <c r="I1708" s="6">
        <f t="shared" si="54"/>
        <v>2</v>
      </c>
      <c r="J1708" s="8">
        <f t="shared" si="55"/>
        <v>825</v>
      </c>
      <c r="M1708" s="9"/>
      <c r="N1708" s="9"/>
      <c r="O1708" s="9"/>
      <c r="P1708" s="9"/>
      <c r="Q1708" s="9"/>
    </row>
    <row r="1709" spans="1:17" ht="15.75" x14ac:dyDescent="0.25">
      <c r="A1709" s="6" t="s">
        <v>534</v>
      </c>
      <c r="B1709" s="6" t="s">
        <v>292</v>
      </c>
      <c r="C1709" s="6" t="s">
        <v>283</v>
      </c>
      <c r="D1709" s="7">
        <v>44480</v>
      </c>
      <c r="E1709" s="7">
        <v>44542</v>
      </c>
      <c r="F1709" s="8">
        <v>825</v>
      </c>
      <c r="G1709" s="7">
        <v>44469</v>
      </c>
      <c r="H1709" s="7">
        <v>44499</v>
      </c>
      <c r="I1709" s="6">
        <f t="shared" si="54"/>
        <v>2</v>
      </c>
      <c r="J1709" s="8">
        <f t="shared" si="55"/>
        <v>412.5</v>
      </c>
      <c r="M1709" s="9"/>
      <c r="N1709" s="9"/>
      <c r="O1709" s="9"/>
      <c r="P1709" s="9"/>
      <c r="Q1709" s="9"/>
    </row>
    <row r="1710" spans="1:17" ht="15.75" x14ac:dyDescent="0.25">
      <c r="A1710" s="6" t="s">
        <v>534</v>
      </c>
      <c r="B1710" s="6" t="s">
        <v>292</v>
      </c>
      <c r="C1710" s="6" t="s">
        <v>283</v>
      </c>
      <c r="D1710" s="7">
        <v>44504</v>
      </c>
      <c r="E1710" s="7">
        <v>44542</v>
      </c>
      <c r="F1710" s="8">
        <v>1650</v>
      </c>
      <c r="G1710" s="7">
        <v>44500</v>
      </c>
      <c r="H1710" s="7">
        <v>44529</v>
      </c>
      <c r="I1710" s="6">
        <f t="shared" ref="I1710:I1773" si="56">IF((YEAR(H1710)-YEAR(G1710))=1, ((MONTH(H1710)-MONTH(G1710))+1)+12, (IF((YEAR(H1710)-YEAR(G1710))=2, ((MONTH(H1710)-MONTH(G1710))+1)+24, (IF((YEAR(H1710)-YEAR(G1710))=3, ((MONTH(H1710)-MONTH(G1710))+1)+36, (MONTH(H1710)-MONTH(G1710))+1)))))</f>
        <v>2</v>
      </c>
      <c r="J1710" s="8">
        <f t="shared" si="55"/>
        <v>825</v>
      </c>
      <c r="M1710" s="9"/>
      <c r="N1710" s="9"/>
      <c r="O1710" s="9"/>
      <c r="P1710" s="9"/>
      <c r="Q1710" s="9"/>
    </row>
    <row r="1711" spans="1:17" ht="15.75" x14ac:dyDescent="0.25">
      <c r="A1711" s="6" t="s">
        <v>534</v>
      </c>
      <c r="B1711" s="6" t="s">
        <v>292</v>
      </c>
      <c r="C1711" s="6" t="s">
        <v>283</v>
      </c>
      <c r="D1711" s="7">
        <v>44530</v>
      </c>
      <c r="E1711" s="7">
        <v>44591</v>
      </c>
      <c r="F1711" s="8">
        <v>1650</v>
      </c>
      <c r="G1711" s="7">
        <v>44530</v>
      </c>
      <c r="H1711" s="7">
        <v>44560</v>
      </c>
      <c r="I1711" s="6">
        <f t="shared" si="56"/>
        <v>2</v>
      </c>
      <c r="J1711" s="8">
        <f t="shared" si="55"/>
        <v>825</v>
      </c>
      <c r="M1711" s="9"/>
      <c r="N1711" s="9"/>
      <c r="O1711" s="9"/>
      <c r="P1711" s="9"/>
      <c r="Q1711" s="9"/>
    </row>
    <row r="1712" spans="1:17" ht="15.75" x14ac:dyDescent="0.25">
      <c r="A1712" s="6" t="s">
        <v>534</v>
      </c>
      <c r="B1712" s="6" t="s">
        <v>292</v>
      </c>
      <c r="C1712" s="6" t="s">
        <v>283</v>
      </c>
      <c r="D1712" s="7">
        <v>44561</v>
      </c>
      <c r="E1712" s="7">
        <v>44598</v>
      </c>
      <c r="F1712" s="8">
        <v>1650</v>
      </c>
      <c r="G1712" s="7">
        <v>44561</v>
      </c>
      <c r="H1712" s="7">
        <v>44591</v>
      </c>
      <c r="I1712" s="6">
        <f t="shared" si="56"/>
        <v>2</v>
      </c>
      <c r="J1712" s="8">
        <f t="shared" si="55"/>
        <v>825</v>
      </c>
      <c r="M1712" s="9"/>
      <c r="N1712" s="9"/>
      <c r="O1712" s="9"/>
      <c r="P1712" s="9"/>
      <c r="Q1712" s="9"/>
    </row>
    <row r="1713" spans="1:17" ht="15.75" x14ac:dyDescent="0.25">
      <c r="A1713" s="6" t="s">
        <v>534</v>
      </c>
      <c r="B1713" s="6" t="s">
        <v>292</v>
      </c>
      <c r="C1713" s="6" t="s">
        <v>283</v>
      </c>
      <c r="D1713" s="7">
        <v>44592</v>
      </c>
      <c r="E1713" s="7">
        <v>44626</v>
      </c>
      <c r="F1713" s="8">
        <v>1650</v>
      </c>
      <c r="G1713" s="7">
        <v>44592</v>
      </c>
      <c r="H1713" s="7">
        <v>44619</v>
      </c>
      <c r="I1713" s="6">
        <f t="shared" si="56"/>
        <v>2</v>
      </c>
      <c r="J1713" s="8">
        <f t="shared" si="55"/>
        <v>825</v>
      </c>
      <c r="M1713" s="9"/>
      <c r="N1713" s="9"/>
      <c r="O1713" s="9"/>
      <c r="P1713" s="9"/>
      <c r="Q1713" s="9"/>
    </row>
    <row r="1714" spans="1:17" ht="15.75" x14ac:dyDescent="0.25">
      <c r="A1714" s="6" t="s">
        <v>534</v>
      </c>
      <c r="B1714" s="6" t="s">
        <v>292</v>
      </c>
      <c r="C1714" s="6" t="s">
        <v>283</v>
      </c>
      <c r="D1714" s="7">
        <v>44620</v>
      </c>
      <c r="E1714" s="7">
        <v>44653</v>
      </c>
      <c r="F1714" s="8">
        <v>1650</v>
      </c>
      <c r="G1714" s="7">
        <v>44620</v>
      </c>
      <c r="H1714" s="7">
        <v>44650</v>
      </c>
      <c r="I1714" s="6">
        <f t="shared" si="56"/>
        <v>2</v>
      </c>
      <c r="J1714" s="8">
        <f t="shared" si="55"/>
        <v>825</v>
      </c>
      <c r="M1714" s="9"/>
      <c r="N1714" s="9"/>
      <c r="O1714" s="9"/>
      <c r="P1714" s="9"/>
      <c r="Q1714" s="9"/>
    </row>
    <row r="1715" spans="1:17" ht="15.75" x14ac:dyDescent="0.25">
      <c r="A1715" s="6" t="s">
        <v>534</v>
      </c>
      <c r="B1715" s="6" t="s">
        <v>292</v>
      </c>
      <c r="C1715" s="6" t="s">
        <v>283</v>
      </c>
      <c r="D1715" s="7">
        <v>44651</v>
      </c>
      <c r="E1715" s="7">
        <v>44956</v>
      </c>
      <c r="F1715" s="8">
        <v>1650</v>
      </c>
      <c r="G1715" s="7">
        <v>44651</v>
      </c>
      <c r="H1715" s="7">
        <v>44680</v>
      </c>
      <c r="I1715" s="6">
        <f t="shared" si="56"/>
        <v>2</v>
      </c>
      <c r="J1715" s="8">
        <f t="shared" si="55"/>
        <v>825</v>
      </c>
      <c r="M1715" s="9"/>
      <c r="N1715" s="9"/>
      <c r="O1715" s="9"/>
      <c r="P1715" s="9"/>
      <c r="Q1715" s="9"/>
    </row>
    <row r="1716" spans="1:17" ht="15.75" x14ac:dyDescent="0.25">
      <c r="A1716" s="6" t="s">
        <v>534</v>
      </c>
      <c r="B1716" s="6" t="s">
        <v>292</v>
      </c>
      <c r="C1716" s="6" t="s">
        <v>283</v>
      </c>
      <c r="D1716" s="7">
        <v>45361</v>
      </c>
      <c r="E1716" s="7">
        <v>1095</v>
      </c>
      <c r="F1716" s="8">
        <v>5000</v>
      </c>
      <c r="G1716" s="7">
        <v>45351</v>
      </c>
      <c r="H1716" s="7">
        <v>45715</v>
      </c>
      <c r="I1716" s="6">
        <f t="shared" si="56"/>
        <v>13</v>
      </c>
      <c r="J1716" s="8">
        <f t="shared" si="55"/>
        <v>384.61538461538464</v>
      </c>
      <c r="M1716" s="9"/>
      <c r="N1716" s="9"/>
      <c r="O1716" s="9"/>
      <c r="P1716" s="9"/>
      <c r="Q1716" s="9"/>
    </row>
    <row r="1717" spans="1:17" ht="15.75" x14ac:dyDescent="0.25">
      <c r="A1717" s="6" t="s">
        <v>535</v>
      </c>
      <c r="B1717" s="6" t="s">
        <v>296</v>
      </c>
      <c r="C1717" s="6" t="s">
        <v>283</v>
      </c>
      <c r="D1717" s="7">
        <v>44194</v>
      </c>
      <c r="E1717" s="7">
        <v>44560</v>
      </c>
      <c r="F1717" s="8">
        <v>25000</v>
      </c>
      <c r="G1717" s="7">
        <v>44165</v>
      </c>
      <c r="H1717" s="7">
        <v>44560</v>
      </c>
      <c r="I1717" s="6">
        <f t="shared" si="56"/>
        <v>14</v>
      </c>
      <c r="J1717" s="8">
        <f t="shared" si="55"/>
        <v>1785.7142857142858</v>
      </c>
      <c r="M1717" s="9"/>
      <c r="N1717" s="9"/>
      <c r="O1717" s="9"/>
      <c r="P1717" s="9"/>
      <c r="Q1717" s="9"/>
    </row>
    <row r="1718" spans="1:17" ht="15.75" x14ac:dyDescent="0.25">
      <c r="A1718" s="6" t="s">
        <v>535</v>
      </c>
      <c r="B1718" s="6" t="s">
        <v>296</v>
      </c>
      <c r="C1718" s="6" t="s">
        <v>283</v>
      </c>
      <c r="D1718" s="7">
        <v>44591</v>
      </c>
      <c r="E1718" s="7">
        <v>44605</v>
      </c>
      <c r="F1718" s="8">
        <v>22000</v>
      </c>
      <c r="G1718" s="7">
        <v>44561</v>
      </c>
      <c r="H1718" s="7">
        <v>44925</v>
      </c>
      <c r="I1718" s="6">
        <f t="shared" si="56"/>
        <v>13</v>
      </c>
      <c r="J1718" s="8">
        <f t="shared" si="55"/>
        <v>1692.3076923076924</v>
      </c>
      <c r="M1718" s="9"/>
      <c r="N1718" s="9"/>
      <c r="O1718" s="9"/>
      <c r="P1718" s="9"/>
      <c r="Q1718" s="9"/>
    </row>
    <row r="1719" spans="1:17" ht="15.75" x14ac:dyDescent="0.25">
      <c r="A1719" s="6" t="s">
        <v>535</v>
      </c>
      <c r="B1719" s="6" t="s">
        <v>296</v>
      </c>
      <c r="C1719" s="6" t="s">
        <v>283</v>
      </c>
      <c r="D1719" s="7">
        <v>44960</v>
      </c>
      <c r="E1719" s="7">
        <v>44969</v>
      </c>
      <c r="F1719" s="8">
        <v>1833.33</v>
      </c>
      <c r="G1719" s="7">
        <v>44926</v>
      </c>
      <c r="H1719" s="7">
        <v>44956</v>
      </c>
      <c r="I1719" s="6">
        <f t="shared" si="56"/>
        <v>2</v>
      </c>
      <c r="J1719" s="8">
        <f t="shared" si="55"/>
        <v>916.66499999999996</v>
      </c>
      <c r="M1719" s="9"/>
      <c r="N1719" s="9"/>
      <c r="O1719" s="9"/>
      <c r="P1719" s="9"/>
      <c r="Q1719" s="9"/>
    </row>
    <row r="1720" spans="1:17" ht="15.75" x14ac:dyDescent="0.25">
      <c r="A1720" s="6" t="s">
        <v>535</v>
      </c>
      <c r="B1720" s="6" t="s">
        <v>296</v>
      </c>
      <c r="C1720" s="6" t="s">
        <v>283</v>
      </c>
      <c r="D1720" s="7">
        <v>44988</v>
      </c>
      <c r="E1720" s="7">
        <v>44990</v>
      </c>
      <c r="F1720" s="8">
        <v>1833.33</v>
      </c>
      <c r="G1720" s="7">
        <v>44957</v>
      </c>
      <c r="H1720" s="7">
        <v>44985</v>
      </c>
      <c r="I1720" s="6">
        <f t="shared" si="56"/>
        <v>2</v>
      </c>
      <c r="J1720" s="8">
        <f t="shared" si="55"/>
        <v>916.66499999999996</v>
      </c>
      <c r="M1720" s="9"/>
      <c r="N1720" s="9"/>
      <c r="O1720" s="9"/>
      <c r="P1720" s="9"/>
      <c r="Q1720" s="9"/>
    </row>
    <row r="1721" spans="1:17" ht="15.75" x14ac:dyDescent="0.25">
      <c r="A1721" s="6" t="s">
        <v>536</v>
      </c>
      <c r="B1721" s="6" t="s">
        <v>282</v>
      </c>
      <c r="C1721" s="6" t="s">
        <v>283</v>
      </c>
      <c r="D1721" s="7">
        <v>45372</v>
      </c>
      <c r="E1721" s="7">
        <v>1095</v>
      </c>
      <c r="F1721" s="8">
        <v>54000</v>
      </c>
      <c r="G1721" s="7">
        <v>45352</v>
      </c>
      <c r="H1721" s="7">
        <v>45715</v>
      </c>
      <c r="I1721" s="6">
        <f t="shared" si="56"/>
        <v>12</v>
      </c>
      <c r="J1721" s="8">
        <f t="shared" si="55"/>
        <v>4500</v>
      </c>
      <c r="M1721" s="9"/>
      <c r="N1721" s="9"/>
      <c r="O1721" s="9"/>
      <c r="P1721" s="9"/>
      <c r="Q1721" s="9"/>
    </row>
    <row r="1722" spans="1:17" ht="15.75" x14ac:dyDescent="0.25">
      <c r="A1722" s="6" t="s">
        <v>537</v>
      </c>
      <c r="B1722" s="6" t="s">
        <v>288</v>
      </c>
      <c r="C1722" s="6" t="s">
        <v>283</v>
      </c>
      <c r="D1722" s="7">
        <v>45200</v>
      </c>
      <c r="E1722" s="7">
        <v>45283</v>
      </c>
      <c r="F1722" s="8">
        <v>39000</v>
      </c>
      <c r="G1722" s="7">
        <v>45170</v>
      </c>
      <c r="H1722" s="7">
        <v>45291</v>
      </c>
      <c r="I1722" s="6">
        <f t="shared" si="56"/>
        <v>4</v>
      </c>
      <c r="J1722" s="8">
        <f t="shared" si="55"/>
        <v>9750</v>
      </c>
      <c r="M1722" s="9"/>
      <c r="N1722" s="9"/>
      <c r="O1722" s="9"/>
      <c r="P1722" s="9"/>
      <c r="Q1722" s="9"/>
    </row>
    <row r="1723" spans="1:17" ht="15.75" x14ac:dyDescent="0.25">
      <c r="A1723" s="6" t="s">
        <v>537</v>
      </c>
      <c r="B1723" s="6" t="s">
        <v>282</v>
      </c>
      <c r="C1723" s="6" t="s">
        <v>283</v>
      </c>
      <c r="D1723" s="7">
        <v>45291</v>
      </c>
      <c r="E1723" s="7">
        <v>1095</v>
      </c>
      <c r="F1723" s="8">
        <v>39000</v>
      </c>
      <c r="G1723" s="7">
        <v>45170</v>
      </c>
      <c r="H1723" s="7">
        <v>45291</v>
      </c>
      <c r="I1723" s="6">
        <f t="shared" si="56"/>
        <v>4</v>
      </c>
      <c r="J1723" s="8">
        <f t="shared" si="55"/>
        <v>9750</v>
      </c>
      <c r="M1723" s="9"/>
      <c r="N1723" s="9"/>
      <c r="O1723" s="9"/>
      <c r="P1723" s="9"/>
      <c r="Q1723" s="9"/>
    </row>
    <row r="1724" spans="1:17" ht="15.75" x14ac:dyDescent="0.25">
      <c r="A1724" s="6" t="s">
        <v>537</v>
      </c>
      <c r="B1724" s="6" t="s">
        <v>282</v>
      </c>
      <c r="C1724" s="6" t="s">
        <v>283</v>
      </c>
      <c r="D1724" s="7">
        <v>45290</v>
      </c>
      <c r="E1724" s="7">
        <v>1095</v>
      </c>
      <c r="F1724" s="8">
        <v>37625</v>
      </c>
      <c r="G1724" s="7">
        <v>45292</v>
      </c>
      <c r="H1724" s="7">
        <v>45381</v>
      </c>
      <c r="I1724" s="6">
        <f t="shared" si="56"/>
        <v>3</v>
      </c>
      <c r="J1724" s="8">
        <f t="shared" si="55"/>
        <v>12541.666666666666</v>
      </c>
      <c r="M1724" s="9"/>
      <c r="N1724" s="9"/>
      <c r="O1724" s="9"/>
      <c r="P1724" s="9"/>
      <c r="Q1724" s="9"/>
    </row>
    <row r="1725" spans="1:17" ht="15.75" x14ac:dyDescent="0.25">
      <c r="A1725" s="6" t="s">
        <v>537</v>
      </c>
      <c r="B1725" s="6" t="s">
        <v>282</v>
      </c>
      <c r="C1725" s="6" t="s">
        <v>283</v>
      </c>
      <c r="D1725" s="7">
        <v>45381</v>
      </c>
      <c r="E1725" s="7">
        <v>1095</v>
      </c>
      <c r="F1725" s="8">
        <v>37625</v>
      </c>
      <c r="G1725" s="7">
        <v>45382</v>
      </c>
      <c r="H1725" s="7">
        <v>45472</v>
      </c>
      <c r="I1725" s="6">
        <f t="shared" si="56"/>
        <v>4</v>
      </c>
      <c r="J1725" s="8">
        <f t="shared" si="55"/>
        <v>9406.25</v>
      </c>
      <c r="M1725" s="9"/>
      <c r="N1725" s="9"/>
      <c r="O1725" s="9"/>
      <c r="P1725" s="9"/>
      <c r="Q1725" s="9"/>
    </row>
    <row r="1726" spans="1:17" ht="15.75" x14ac:dyDescent="0.25">
      <c r="A1726" s="6" t="s">
        <v>537</v>
      </c>
      <c r="B1726" s="6" t="s">
        <v>282</v>
      </c>
      <c r="C1726" s="6" t="s">
        <v>283</v>
      </c>
      <c r="D1726" s="7">
        <v>45502</v>
      </c>
      <c r="E1726" s="7">
        <v>1095</v>
      </c>
      <c r="F1726" s="8">
        <v>37625</v>
      </c>
      <c r="G1726" s="7">
        <v>45473</v>
      </c>
      <c r="H1726" s="7">
        <v>45564</v>
      </c>
      <c r="I1726" s="6">
        <f t="shared" si="56"/>
        <v>4</v>
      </c>
      <c r="J1726" s="8">
        <f t="shared" si="55"/>
        <v>9406.25</v>
      </c>
      <c r="M1726" s="9"/>
      <c r="N1726" s="9"/>
      <c r="O1726" s="9"/>
      <c r="P1726" s="9"/>
      <c r="Q1726" s="9"/>
    </row>
    <row r="1727" spans="1:17" ht="15.75" x14ac:dyDescent="0.25">
      <c r="A1727" s="6" t="s">
        <v>537</v>
      </c>
      <c r="B1727" s="6" t="s">
        <v>282</v>
      </c>
      <c r="C1727" s="6" t="s">
        <v>283</v>
      </c>
      <c r="D1727" s="7">
        <v>45594</v>
      </c>
      <c r="E1727" s="7">
        <v>1095</v>
      </c>
      <c r="F1727" s="8">
        <v>37625</v>
      </c>
      <c r="G1727" s="7">
        <v>45565</v>
      </c>
      <c r="H1727" s="7">
        <v>45656</v>
      </c>
      <c r="I1727" s="6">
        <f t="shared" si="56"/>
        <v>4</v>
      </c>
      <c r="J1727" s="8">
        <f t="shared" si="55"/>
        <v>9406.25</v>
      </c>
      <c r="M1727" s="9"/>
      <c r="N1727" s="9"/>
      <c r="O1727" s="9"/>
      <c r="P1727" s="9"/>
      <c r="Q1727" s="9"/>
    </row>
    <row r="1728" spans="1:17" ht="15.75" x14ac:dyDescent="0.25">
      <c r="A1728" s="6" t="s">
        <v>538</v>
      </c>
      <c r="B1728" s="6" t="s">
        <v>285</v>
      </c>
      <c r="C1728" s="6" t="s">
        <v>283</v>
      </c>
      <c r="D1728" s="7">
        <v>43647</v>
      </c>
      <c r="E1728" s="7">
        <v>43830</v>
      </c>
      <c r="F1728" s="8">
        <v>30000</v>
      </c>
      <c r="G1728" s="7">
        <v>43617</v>
      </c>
      <c r="H1728" s="7">
        <v>43981</v>
      </c>
      <c r="I1728" s="6">
        <f t="shared" si="56"/>
        <v>12</v>
      </c>
      <c r="J1728" s="8">
        <f t="shared" si="55"/>
        <v>2500</v>
      </c>
      <c r="M1728" s="9"/>
      <c r="N1728" s="9"/>
      <c r="O1728" s="9"/>
      <c r="P1728" s="9"/>
      <c r="Q1728" s="9"/>
    </row>
    <row r="1729" spans="1:17" ht="15.75" x14ac:dyDescent="0.25">
      <c r="A1729" s="6" t="s">
        <v>538</v>
      </c>
      <c r="B1729" s="6" t="s">
        <v>285</v>
      </c>
      <c r="C1729" s="6" t="s">
        <v>283</v>
      </c>
      <c r="D1729" s="7">
        <v>44123</v>
      </c>
      <c r="E1729" s="7">
        <v>44560</v>
      </c>
      <c r="F1729" s="8">
        <v>30900</v>
      </c>
      <c r="G1729" s="7">
        <v>43982</v>
      </c>
      <c r="H1729" s="7">
        <v>44346</v>
      </c>
      <c r="I1729" s="6">
        <f t="shared" si="56"/>
        <v>13</v>
      </c>
      <c r="J1729" s="8">
        <f t="shared" si="55"/>
        <v>2376.9230769230771</v>
      </c>
      <c r="M1729" s="9"/>
      <c r="N1729" s="9"/>
      <c r="O1729" s="9"/>
      <c r="P1729" s="9"/>
      <c r="Q1729" s="9"/>
    </row>
    <row r="1730" spans="1:17" ht="15.75" x14ac:dyDescent="0.25">
      <c r="A1730" s="6" t="s">
        <v>538</v>
      </c>
      <c r="B1730" s="6" t="s">
        <v>285</v>
      </c>
      <c r="C1730" s="6" t="s">
        <v>283</v>
      </c>
      <c r="D1730" s="7">
        <v>44429</v>
      </c>
      <c r="E1730" s="7">
        <v>44445</v>
      </c>
      <c r="F1730" s="8">
        <v>30900</v>
      </c>
      <c r="G1730" s="7">
        <v>44347</v>
      </c>
      <c r="H1730" s="7">
        <v>44711</v>
      </c>
      <c r="I1730" s="6">
        <f t="shared" si="56"/>
        <v>13</v>
      </c>
      <c r="J1730" s="8">
        <f t="shared" si="55"/>
        <v>2376.9230769230771</v>
      </c>
      <c r="M1730" s="9"/>
      <c r="N1730" s="9"/>
      <c r="O1730" s="9"/>
      <c r="P1730" s="9"/>
      <c r="Q1730" s="9"/>
    </row>
    <row r="1731" spans="1:17" ht="15.75" x14ac:dyDescent="0.25">
      <c r="A1731" s="6" t="s">
        <v>538</v>
      </c>
      <c r="B1731" s="6" t="s">
        <v>285</v>
      </c>
      <c r="C1731" s="6" t="s">
        <v>283</v>
      </c>
      <c r="D1731" s="7">
        <v>44764</v>
      </c>
      <c r="E1731" s="7">
        <v>44798</v>
      </c>
      <c r="F1731" s="8">
        <v>31900</v>
      </c>
      <c r="G1731" s="7">
        <v>44712</v>
      </c>
      <c r="H1731" s="7">
        <v>45077</v>
      </c>
      <c r="I1731" s="6">
        <f t="shared" si="56"/>
        <v>13</v>
      </c>
      <c r="J1731" s="8">
        <f t="shared" ref="J1731:J1794" si="57">F1731/I1731</f>
        <v>2453.8461538461538</v>
      </c>
      <c r="M1731" s="9"/>
      <c r="N1731" s="9"/>
      <c r="O1731" s="9"/>
      <c r="P1731" s="9"/>
      <c r="Q1731" s="9"/>
    </row>
    <row r="1732" spans="1:17" ht="15.75" x14ac:dyDescent="0.25">
      <c r="A1732" s="6" t="s">
        <v>538</v>
      </c>
      <c r="B1732" s="6" t="s">
        <v>285</v>
      </c>
      <c r="C1732" s="6" t="s">
        <v>283</v>
      </c>
      <c r="D1732" s="7">
        <v>45078</v>
      </c>
      <c r="E1732" s="7">
        <v>45131</v>
      </c>
      <c r="F1732" s="8">
        <v>31900</v>
      </c>
      <c r="G1732" s="7">
        <v>45078</v>
      </c>
      <c r="H1732" s="7">
        <v>45442</v>
      </c>
      <c r="I1732" s="6">
        <f t="shared" si="56"/>
        <v>12</v>
      </c>
      <c r="J1732" s="8">
        <f t="shared" si="57"/>
        <v>2658.3333333333335</v>
      </c>
      <c r="M1732" s="9"/>
      <c r="N1732" s="9"/>
      <c r="O1732" s="9"/>
      <c r="P1732" s="9"/>
      <c r="Q1732" s="9"/>
    </row>
    <row r="1733" spans="1:17" ht="15.75" x14ac:dyDescent="0.25">
      <c r="A1733" s="6" t="s">
        <v>539</v>
      </c>
      <c r="B1733" s="6" t="s">
        <v>288</v>
      </c>
      <c r="C1733" s="6" t="s">
        <v>283</v>
      </c>
      <c r="D1733" s="7">
        <v>43843</v>
      </c>
      <c r="E1733" s="7">
        <v>44195</v>
      </c>
      <c r="F1733" s="8">
        <v>17000</v>
      </c>
      <c r="G1733" s="7">
        <v>43739</v>
      </c>
      <c r="H1733" s="7">
        <v>43830</v>
      </c>
      <c r="I1733" s="6">
        <f t="shared" si="56"/>
        <v>3</v>
      </c>
      <c r="J1733" s="8">
        <f t="shared" si="57"/>
        <v>5666.666666666667</v>
      </c>
      <c r="M1733" s="9"/>
      <c r="N1733" s="9"/>
      <c r="O1733" s="9"/>
      <c r="P1733" s="9"/>
      <c r="Q1733" s="9"/>
    </row>
    <row r="1734" spans="1:17" ht="15.75" x14ac:dyDescent="0.25">
      <c r="A1734" s="6" t="s">
        <v>539</v>
      </c>
      <c r="B1734" s="6" t="s">
        <v>288</v>
      </c>
      <c r="C1734" s="6" t="s">
        <v>283</v>
      </c>
      <c r="D1734" s="7">
        <v>43939</v>
      </c>
      <c r="E1734" s="7">
        <v>44195</v>
      </c>
      <c r="F1734" s="8">
        <v>25000</v>
      </c>
      <c r="G1734" s="7">
        <v>43831</v>
      </c>
      <c r="H1734" s="7">
        <v>43920</v>
      </c>
      <c r="I1734" s="6">
        <f t="shared" si="56"/>
        <v>3</v>
      </c>
      <c r="J1734" s="8">
        <f t="shared" si="57"/>
        <v>8333.3333333333339</v>
      </c>
      <c r="M1734" s="9"/>
      <c r="N1734" s="9"/>
      <c r="O1734" s="9"/>
      <c r="P1734" s="9"/>
      <c r="Q1734" s="9"/>
    </row>
    <row r="1735" spans="1:17" ht="15.75" x14ac:dyDescent="0.25">
      <c r="A1735" s="6" t="s">
        <v>539</v>
      </c>
      <c r="B1735" s="6" t="s">
        <v>288</v>
      </c>
      <c r="C1735" s="6" t="s">
        <v>283</v>
      </c>
      <c r="D1735" s="7">
        <v>44059</v>
      </c>
      <c r="E1735" s="7">
        <v>44560</v>
      </c>
      <c r="F1735" s="8">
        <v>25000</v>
      </c>
      <c r="G1735" s="7">
        <v>43921</v>
      </c>
      <c r="H1735" s="7">
        <v>44011</v>
      </c>
      <c r="I1735" s="6">
        <f t="shared" si="56"/>
        <v>4</v>
      </c>
      <c r="J1735" s="8">
        <f t="shared" si="57"/>
        <v>6250</v>
      </c>
      <c r="M1735" s="9"/>
      <c r="N1735" s="9"/>
      <c r="O1735" s="9"/>
      <c r="P1735" s="9"/>
      <c r="Q1735" s="9"/>
    </row>
    <row r="1736" spans="1:17" ht="15.75" x14ac:dyDescent="0.25">
      <c r="A1736" s="6" t="s">
        <v>539</v>
      </c>
      <c r="B1736" s="6" t="s">
        <v>288</v>
      </c>
      <c r="C1736" s="6" t="s">
        <v>283</v>
      </c>
      <c r="D1736" s="7">
        <v>44171</v>
      </c>
      <c r="E1736" s="7">
        <v>44195</v>
      </c>
      <c r="F1736" s="8">
        <v>25000</v>
      </c>
      <c r="G1736" s="7">
        <v>44012</v>
      </c>
      <c r="H1736" s="7">
        <v>44103</v>
      </c>
      <c r="I1736" s="6">
        <f t="shared" si="56"/>
        <v>4</v>
      </c>
      <c r="J1736" s="8">
        <f t="shared" si="57"/>
        <v>6250</v>
      </c>
      <c r="M1736" s="9"/>
      <c r="N1736" s="9"/>
      <c r="O1736" s="9"/>
      <c r="P1736" s="9"/>
      <c r="Q1736" s="9"/>
    </row>
    <row r="1737" spans="1:17" ht="15.75" x14ac:dyDescent="0.25">
      <c r="A1737" s="6" t="s">
        <v>539</v>
      </c>
      <c r="B1737" s="6" t="s">
        <v>288</v>
      </c>
      <c r="C1737" s="6" t="s">
        <v>283</v>
      </c>
      <c r="D1737" s="7">
        <v>44195</v>
      </c>
      <c r="E1737" s="7">
        <v>44667</v>
      </c>
      <c r="F1737" s="8">
        <v>25000</v>
      </c>
      <c r="G1737" s="7">
        <v>44104</v>
      </c>
      <c r="H1737" s="7">
        <v>44195</v>
      </c>
      <c r="I1737" s="6">
        <f t="shared" si="56"/>
        <v>4</v>
      </c>
      <c r="J1737" s="8">
        <f t="shared" si="57"/>
        <v>6250</v>
      </c>
      <c r="M1737" s="9"/>
      <c r="N1737" s="9"/>
      <c r="O1737" s="9"/>
      <c r="P1737" s="9"/>
      <c r="Q1737" s="9"/>
    </row>
    <row r="1738" spans="1:17" ht="15.75" x14ac:dyDescent="0.25">
      <c r="A1738" s="6" t="s">
        <v>539</v>
      </c>
      <c r="B1738" s="6" t="s">
        <v>288</v>
      </c>
      <c r="C1738" s="6" t="s">
        <v>283</v>
      </c>
      <c r="D1738" s="7">
        <v>44285</v>
      </c>
      <c r="E1738" s="7">
        <v>44925</v>
      </c>
      <c r="F1738" s="8">
        <v>25000</v>
      </c>
      <c r="G1738" s="7">
        <v>44196</v>
      </c>
      <c r="H1738" s="7">
        <v>44285</v>
      </c>
      <c r="I1738" s="6">
        <f t="shared" si="56"/>
        <v>4</v>
      </c>
      <c r="J1738" s="8">
        <f t="shared" si="57"/>
        <v>6250</v>
      </c>
      <c r="M1738" s="9"/>
      <c r="N1738" s="9"/>
      <c r="O1738" s="9"/>
      <c r="P1738" s="9"/>
      <c r="Q1738" s="9"/>
    </row>
    <row r="1739" spans="1:17" ht="15.75" x14ac:dyDescent="0.25">
      <c r="A1739" s="6" t="s">
        <v>539</v>
      </c>
      <c r="B1739" s="6" t="s">
        <v>288</v>
      </c>
      <c r="C1739" s="6" t="s">
        <v>283</v>
      </c>
      <c r="D1739" s="7">
        <v>44376</v>
      </c>
      <c r="E1739" s="7">
        <v>44925</v>
      </c>
      <c r="F1739" s="8">
        <v>25000</v>
      </c>
      <c r="G1739" s="7">
        <v>44286</v>
      </c>
      <c r="H1739" s="7">
        <v>44376</v>
      </c>
      <c r="I1739" s="6">
        <f t="shared" si="56"/>
        <v>4</v>
      </c>
      <c r="J1739" s="8">
        <f t="shared" si="57"/>
        <v>6250</v>
      </c>
      <c r="M1739" s="9"/>
      <c r="N1739" s="9"/>
      <c r="O1739" s="9"/>
      <c r="P1739" s="9"/>
      <c r="Q1739" s="9"/>
    </row>
    <row r="1740" spans="1:17" ht="15.75" x14ac:dyDescent="0.25">
      <c r="A1740" s="6" t="s">
        <v>540</v>
      </c>
      <c r="B1740" s="6" t="s">
        <v>285</v>
      </c>
      <c r="C1740" s="6" t="s">
        <v>283</v>
      </c>
      <c r="D1740" s="7">
        <v>43951</v>
      </c>
      <c r="E1740" s="7">
        <v>44195</v>
      </c>
      <c r="F1740" s="8">
        <v>11646</v>
      </c>
      <c r="G1740" s="7">
        <v>43890</v>
      </c>
      <c r="H1740" s="7">
        <v>44346</v>
      </c>
      <c r="I1740" s="6">
        <f t="shared" si="56"/>
        <v>16</v>
      </c>
      <c r="J1740" s="8">
        <f t="shared" si="57"/>
        <v>727.875</v>
      </c>
      <c r="M1740" s="9"/>
      <c r="N1740" s="9"/>
      <c r="O1740" s="9"/>
      <c r="P1740" s="9"/>
      <c r="Q1740" s="9"/>
    </row>
    <row r="1741" spans="1:17" ht="15.75" x14ac:dyDescent="0.25">
      <c r="A1741" s="6" t="s">
        <v>540</v>
      </c>
      <c r="B1741" s="6" t="s">
        <v>285</v>
      </c>
      <c r="C1741" s="6" t="s">
        <v>283</v>
      </c>
      <c r="D1741" s="7">
        <v>44135</v>
      </c>
      <c r="E1741" s="7">
        <v>44195</v>
      </c>
      <c r="F1741" s="8">
        <v>7764</v>
      </c>
      <c r="G1741" s="7">
        <v>43890</v>
      </c>
      <c r="H1741" s="7">
        <v>44346</v>
      </c>
      <c r="I1741" s="6">
        <f t="shared" si="56"/>
        <v>16</v>
      </c>
      <c r="J1741" s="8">
        <f t="shared" si="57"/>
        <v>485.25</v>
      </c>
      <c r="M1741" s="9"/>
      <c r="N1741" s="9"/>
      <c r="O1741" s="9"/>
      <c r="P1741" s="9"/>
      <c r="Q1741" s="9"/>
    </row>
    <row r="1742" spans="1:17" ht="15.75" x14ac:dyDescent="0.25">
      <c r="A1742" s="6" t="s">
        <v>540</v>
      </c>
      <c r="B1742" s="6" t="s">
        <v>285</v>
      </c>
      <c r="C1742" s="6" t="s">
        <v>283</v>
      </c>
      <c r="D1742" s="7">
        <v>44346</v>
      </c>
      <c r="E1742" s="7">
        <v>44375</v>
      </c>
      <c r="F1742" s="8">
        <v>15933.72</v>
      </c>
      <c r="G1742" s="7">
        <v>44347</v>
      </c>
      <c r="H1742" s="7">
        <v>44711</v>
      </c>
      <c r="I1742" s="6">
        <f t="shared" si="56"/>
        <v>13</v>
      </c>
      <c r="J1742" s="8">
        <f t="shared" si="57"/>
        <v>1225.6707692307691</v>
      </c>
      <c r="M1742" s="9"/>
      <c r="N1742" s="9"/>
      <c r="O1742" s="9"/>
      <c r="P1742" s="9"/>
      <c r="Q1742" s="9"/>
    </row>
    <row r="1743" spans="1:17" ht="15.75" x14ac:dyDescent="0.25">
      <c r="A1743" s="6" t="s">
        <v>540</v>
      </c>
      <c r="B1743" s="6" t="s">
        <v>285</v>
      </c>
      <c r="C1743" s="6" t="s">
        <v>283</v>
      </c>
      <c r="D1743" s="7">
        <v>44711</v>
      </c>
      <c r="E1743" s="7">
        <v>44773</v>
      </c>
      <c r="F1743" s="8">
        <v>15165.59</v>
      </c>
      <c r="G1743" s="7">
        <v>44712</v>
      </c>
      <c r="H1743" s="7">
        <v>45077</v>
      </c>
      <c r="I1743" s="6">
        <f t="shared" si="56"/>
        <v>13</v>
      </c>
      <c r="J1743" s="8">
        <f t="shared" si="57"/>
        <v>1166.5838461538463</v>
      </c>
      <c r="M1743" s="9"/>
      <c r="N1743" s="9"/>
      <c r="O1743" s="9"/>
      <c r="P1743" s="9"/>
      <c r="Q1743" s="9"/>
    </row>
    <row r="1744" spans="1:17" ht="15.75" x14ac:dyDescent="0.25">
      <c r="A1744" s="6" t="s">
        <v>540</v>
      </c>
      <c r="B1744" s="6" t="s">
        <v>285</v>
      </c>
      <c r="C1744" s="6" t="s">
        <v>283</v>
      </c>
      <c r="D1744" s="7">
        <v>45072</v>
      </c>
      <c r="E1744" s="7">
        <v>45122</v>
      </c>
      <c r="F1744" s="8">
        <v>14828.7</v>
      </c>
      <c r="G1744" s="7">
        <v>45078</v>
      </c>
      <c r="H1744" s="7">
        <v>45442</v>
      </c>
      <c r="I1744" s="6">
        <f t="shared" si="56"/>
        <v>12</v>
      </c>
      <c r="J1744" s="8">
        <f t="shared" si="57"/>
        <v>1235.7250000000001</v>
      </c>
      <c r="M1744" s="9"/>
      <c r="N1744" s="9"/>
      <c r="O1744" s="9"/>
      <c r="P1744" s="9"/>
      <c r="Q1744" s="9"/>
    </row>
    <row r="1745" spans="1:17" ht="15.75" x14ac:dyDescent="0.25">
      <c r="A1745" s="6" t="s">
        <v>541</v>
      </c>
      <c r="B1745" s="6" t="s">
        <v>285</v>
      </c>
      <c r="C1745" s="6" t="s">
        <v>283</v>
      </c>
      <c r="D1745" s="7">
        <v>45347</v>
      </c>
      <c r="E1745" s="7">
        <v>45352</v>
      </c>
      <c r="F1745" s="8">
        <v>8000</v>
      </c>
      <c r="G1745" s="7">
        <v>45344</v>
      </c>
      <c r="H1745" s="7">
        <v>45503</v>
      </c>
      <c r="I1745" s="6">
        <f t="shared" si="56"/>
        <v>6</v>
      </c>
      <c r="J1745" s="8">
        <f t="shared" si="57"/>
        <v>1333.3333333333333</v>
      </c>
      <c r="M1745" s="9"/>
      <c r="N1745" s="9"/>
      <c r="O1745" s="9"/>
      <c r="P1745" s="9"/>
      <c r="Q1745" s="9"/>
    </row>
    <row r="1746" spans="1:17" ht="15.75" x14ac:dyDescent="0.25">
      <c r="A1746" s="6" t="s">
        <v>542</v>
      </c>
      <c r="B1746" s="6" t="s">
        <v>288</v>
      </c>
      <c r="C1746" s="6" t="s">
        <v>283</v>
      </c>
      <c r="D1746" s="7">
        <v>43826</v>
      </c>
      <c r="E1746" s="7">
        <v>44195</v>
      </c>
      <c r="F1746" s="8">
        <v>50000</v>
      </c>
      <c r="G1746" s="7">
        <v>43831</v>
      </c>
      <c r="H1746" s="7">
        <v>44195</v>
      </c>
      <c r="I1746" s="6">
        <f t="shared" si="56"/>
        <v>12</v>
      </c>
      <c r="J1746" s="8">
        <f t="shared" si="57"/>
        <v>4166.666666666667</v>
      </c>
      <c r="M1746" s="9"/>
      <c r="N1746" s="9"/>
      <c r="O1746" s="9"/>
      <c r="P1746" s="9"/>
      <c r="Q1746" s="9"/>
    </row>
    <row r="1747" spans="1:17" ht="15.75" x14ac:dyDescent="0.25">
      <c r="A1747" s="6" t="s">
        <v>542</v>
      </c>
      <c r="B1747" s="6" t="s">
        <v>288</v>
      </c>
      <c r="C1747" s="6" t="s">
        <v>283</v>
      </c>
      <c r="D1747" s="7">
        <v>44084</v>
      </c>
      <c r="E1747" s="7">
        <v>44195</v>
      </c>
      <c r="F1747" s="8">
        <v>42240</v>
      </c>
      <c r="G1747" s="7">
        <v>44074</v>
      </c>
      <c r="H1747" s="7">
        <v>44438</v>
      </c>
      <c r="I1747" s="6">
        <f t="shared" si="56"/>
        <v>13</v>
      </c>
      <c r="J1747" s="8">
        <f t="shared" si="57"/>
        <v>3249.2307692307691</v>
      </c>
      <c r="M1747" s="9"/>
      <c r="N1747" s="9"/>
      <c r="O1747" s="9"/>
      <c r="P1747" s="9"/>
      <c r="Q1747" s="9"/>
    </row>
    <row r="1748" spans="1:17" ht="15.75" x14ac:dyDescent="0.25">
      <c r="A1748" s="6" t="s">
        <v>542</v>
      </c>
      <c r="B1748" s="6" t="s">
        <v>288</v>
      </c>
      <c r="C1748" s="6" t="s">
        <v>283</v>
      </c>
      <c r="D1748" s="7">
        <v>44107</v>
      </c>
      <c r="E1748" s="7">
        <v>44195</v>
      </c>
      <c r="F1748" s="8">
        <v>3000</v>
      </c>
      <c r="G1748" s="7">
        <v>44074</v>
      </c>
      <c r="H1748" s="7">
        <v>44438</v>
      </c>
      <c r="I1748" s="6">
        <f t="shared" si="56"/>
        <v>13</v>
      </c>
      <c r="J1748" s="8">
        <f t="shared" si="57"/>
        <v>230.76923076923077</v>
      </c>
      <c r="M1748" s="9"/>
      <c r="N1748" s="9"/>
      <c r="O1748" s="9"/>
      <c r="P1748" s="9"/>
      <c r="Q1748" s="9"/>
    </row>
    <row r="1749" spans="1:17" ht="15.75" x14ac:dyDescent="0.25">
      <c r="A1749" s="6" t="s">
        <v>542</v>
      </c>
      <c r="B1749" s="6" t="s">
        <v>288</v>
      </c>
      <c r="C1749" s="6" t="s">
        <v>283</v>
      </c>
      <c r="D1749" s="7">
        <v>44575</v>
      </c>
      <c r="E1749" s="7">
        <v>44582</v>
      </c>
      <c r="F1749" s="8">
        <v>25000</v>
      </c>
      <c r="G1749" s="7">
        <v>44500</v>
      </c>
      <c r="H1749" s="7">
        <v>44529</v>
      </c>
      <c r="I1749" s="6">
        <f t="shared" si="56"/>
        <v>2</v>
      </c>
      <c r="J1749" s="8">
        <f t="shared" si="57"/>
        <v>12500</v>
      </c>
      <c r="M1749" s="9"/>
      <c r="N1749" s="9"/>
      <c r="O1749" s="9"/>
      <c r="P1749" s="9"/>
      <c r="Q1749" s="9"/>
    </row>
    <row r="1750" spans="1:17" ht="15.75" x14ac:dyDescent="0.25">
      <c r="A1750" s="6" t="s">
        <v>542</v>
      </c>
      <c r="B1750" s="6" t="s">
        <v>288</v>
      </c>
      <c r="C1750" s="6" t="s">
        <v>283</v>
      </c>
      <c r="D1750" s="7">
        <v>44197</v>
      </c>
      <c r="E1750" s="7">
        <v>44203</v>
      </c>
      <c r="F1750" s="8">
        <v>116400</v>
      </c>
      <c r="G1750" s="7">
        <v>44196</v>
      </c>
      <c r="H1750" s="7">
        <v>44560</v>
      </c>
      <c r="I1750" s="6">
        <f t="shared" si="56"/>
        <v>13</v>
      </c>
      <c r="J1750" s="8">
        <f t="shared" si="57"/>
        <v>8953.8461538461543</v>
      </c>
      <c r="M1750" s="9"/>
      <c r="N1750" s="9"/>
      <c r="O1750" s="9"/>
      <c r="P1750" s="9"/>
      <c r="Q1750" s="9"/>
    </row>
    <row r="1751" spans="1:17" ht="15.75" x14ac:dyDescent="0.25">
      <c r="A1751" s="6" t="s">
        <v>542</v>
      </c>
      <c r="B1751" s="6" t="s">
        <v>288</v>
      </c>
      <c r="C1751" s="6" t="s">
        <v>283</v>
      </c>
      <c r="D1751" s="7">
        <v>44575</v>
      </c>
      <c r="E1751" s="7">
        <v>44582</v>
      </c>
      <c r="F1751" s="8">
        <v>237500</v>
      </c>
      <c r="G1751" s="7">
        <v>44500</v>
      </c>
      <c r="H1751" s="7">
        <v>44864</v>
      </c>
      <c r="I1751" s="6">
        <f t="shared" si="56"/>
        <v>13</v>
      </c>
      <c r="J1751" s="8">
        <f t="shared" si="57"/>
        <v>18269.23076923077</v>
      </c>
      <c r="M1751" s="9"/>
      <c r="N1751" s="9"/>
      <c r="O1751" s="9"/>
      <c r="P1751" s="9"/>
      <c r="Q1751" s="9"/>
    </row>
    <row r="1752" spans="1:17" ht="15.75" x14ac:dyDescent="0.25">
      <c r="A1752" s="6" t="s">
        <v>542</v>
      </c>
      <c r="B1752" s="6" t="s">
        <v>288</v>
      </c>
      <c r="C1752" s="6" t="s">
        <v>283</v>
      </c>
      <c r="D1752" s="7">
        <v>44716</v>
      </c>
      <c r="E1752" s="7">
        <v>44724</v>
      </c>
      <c r="F1752" s="8">
        <v>129500</v>
      </c>
      <c r="G1752" s="7">
        <v>44865</v>
      </c>
      <c r="H1752" s="7">
        <v>45230</v>
      </c>
      <c r="I1752" s="6">
        <f t="shared" si="56"/>
        <v>13</v>
      </c>
      <c r="J1752" s="8">
        <f t="shared" si="57"/>
        <v>9961.538461538461</v>
      </c>
      <c r="M1752" s="9"/>
      <c r="N1752" s="9"/>
      <c r="O1752" s="9"/>
      <c r="P1752" s="9"/>
      <c r="Q1752" s="9"/>
    </row>
    <row r="1753" spans="1:17" ht="15.75" x14ac:dyDescent="0.25">
      <c r="A1753" s="6" t="s">
        <v>542</v>
      </c>
      <c r="B1753" s="6" t="s">
        <v>288</v>
      </c>
      <c r="C1753" s="6" t="s">
        <v>283</v>
      </c>
      <c r="D1753" s="7">
        <v>44899</v>
      </c>
      <c r="E1753" s="7">
        <v>44906</v>
      </c>
      <c r="F1753" s="8">
        <v>168100</v>
      </c>
      <c r="G1753" s="7">
        <v>45231</v>
      </c>
      <c r="H1753" s="7">
        <v>45595</v>
      </c>
      <c r="I1753" s="6">
        <f t="shared" si="56"/>
        <v>12</v>
      </c>
      <c r="J1753" s="8">
        <f t="shared" si="57"/>
        <v>14008.333333333334</v>
      </c>
      <c r="M1753" s="9"/>
      <c r="N1753" s="9"/>
      <c r="O1753" s="9"/>
      <c r="P1753" s="9"/>
      <c r="Q1753" s="9"/>
    </row>
    <row r="1754" spans="1:17" ht="15.75" x14ac:dyDescent="0.25">
      <c r="A1754" s="6" t="s">
        <v>542</v>
      </c>
      <c r="B1754" s="6" t="s">
        <v>282</v>
      </c>
      <c r="C1754" s="6" t="s">
        <v>283</v>
      </c>
      <c r="D1754" s="7">
        <v>44536</v>
      </c>
      <c r="E1754" s="7">
        <v>44546</v>
      </c>
      <c r="F1754" s="8">
        <v>116400</v>
      </c>
      <c r="G1754" s="7">
        <v>44561</v>
      </c>
      <c r="H1754" s="7">
        <v>44925</v>
      </c>
      <c r="I1754" s="6">
        <f t="shared" si="56"/>
        <v>13</v>
      </c>
      <c r="J1754" s="8">
        <f t="shared" si="57"/>
        <v>8953.8461538461543</v>
      </c>
      <c r="M1754" s="9"/>
      <c r="N1754" s="9"/>
      <c r="O1754" s="9"/>
      <c r="P1754" s="9"/>
      <c r="Q1754" s="9"/>
    </row>
    <row r="1755" spans="1:17" ht="15.75" x14ac:dyDescent="0.25">
      <c r="A1755" s="6" t="s">
        <v>542</v>
      </c>
      <c r="B1755" s="6" t="s">
        <v>282</v>
      </c>
      <c r="C1755" s="6" t="s">
        <v>283</v>
      </c>
      <c r="D1755" s="7">
        <v>45063</v>
      </c>
      <c r="E1755" s="7">
        <v>45085</v>
      </c>
      <c r="F1755" s="8">
        <v>237500</v>
      </c>
      <c r="G1755" s="7">
        <v>44926</v>
      </c>
      <c r="H1755" s="7">
        <v>45291</v>
      </c>
      <c r="I1755" s="6">
        <f t="shared" si="56"/>
        <v>13</v>
      </c>
      <c r="J1755" s="8">
        <f t="shared" si="57"/>
        <v>18269.23076923077</v>
      </c>
      <c r="M1755" s="9"/>
      <c r="N1755" s="9"/>
      <c r="O1755" s="9"/>
      <c r="P1755" s="9"/>
      <c r="Q1755" s="9"/>
    </row>
    <row r="1756" spans="1:17" ht="15.75" x14ac:dyDescent="0.25">
      <c r="A1756" s="6" t="s">
        <v>542</v>
      </c>
      <c r="B1756" s="6" t="s">
        <v>282</v>
      </c>
      <c r="C1756" s="6" t="s">
        <v>283</v>
      </c>
      <c r="D1756" s="7">
        <v>45063</v>
      </c>
      <c r="E1756" s="7">
        <v>45085</v>
      </c>
      <c r="F1756" s="8">
        <v>25000</v>
      </c>
      <c r="G1756" s="7">
        <v>45292</v>
      </c>
      <c r="H1756" s="7">
        <v>45656</v>
      </c>
      <c r="I1756" s="6">
        <f t="shared" si="56"/>
        <v>12</v>
      </c>
      <c r="J1756" s="8">
        <f t="shared" si="57"/>
        <v>2083.3333333333335</v>
      </c>
      <c r="M1756" s="9"/>
      <c r="N1756" s="9"/>
      <c r="O1756" s="9"/>
      <c r="P1756" s="9"/>
      <c r="Q1756" s="9"/>
    </row>
    <row r="1757" spans="1:17" ht="15.75" x14ac:dyDescent="0.25">
      <c r="A1757" s="6" t="s">
        <v>543</v>
      </c>
      <c r="B1757" s="6" t="s">
        <v>296</v>
      </c>
      <c r="C1757" s="6" t="s">
        <v>283</v>
      </c>
      <c r="D1757" s="7">
        <v>44940</v>
      </c>
      <c r="E1757" s="7">
        <v>44970</v>
      </c>
      <c r="F1757" s="8">
        <v>31000</v>
      </c>
      <c r="G1757" s="7">
        <v>44926</v>
      </c>
      <c r="H1757" s="7">
        <v>45107</v>
      </c>
      <c r="I1757" s="6">
        <f t="shared" si="56"/>
        <v>7</v>
      </c>
      <c r="J1757" s="8">
        <f t="shared" si="57"/>
        <v>4428.5714285714284</v>
      </c>
      <c r="M1757" s="9"/>
      <c r="N1757" s="9"/>
      <c r="O1757" s="9"/>
      <c r="P1757" s="9"/>
      <c r="Q1757" s="9"/>
    </row>
    <row r="1758" spans="1:17" ht="15.75" x14ac:dyDescent="0.25">
      <c r="A1758" s="6" t="s">
        <v>543</v>
      </c>
      <c r="B1758" s="6" t="s">
        <v>296</v>
      </c>
      <c r="C1758" s="6" t="s">
        <v>283</v>
      </c>
      <c r="D1758" s="7">
        <v>45171</v>
      </c>
      <c r="E1758" s="7">
        <v>45198</v>
      </c>
      <c r="F1758" s="8">
        <v>31000</v>
      </c>
      <c r="G1758" s="7">
        <v>45108</v>
      </c>
      <c r="H1758" s="7">
        <v>45291</v>
      </c>
      <c r="I1758" s="6">
        <f t="shared" si="56"/>
        <v>6</v>
      </c>
      <c r="J1758" s="8">
        <f t="shared" si="57"/>
        <v>5166.666666666667</v>
      </c>
      <c r="M1758" s="9"/>
      <c r="N1758" s="9"/>
      <c r="O1758" s="9"/>
      <c r="P1758" s="9"/>
      <c r="Q1758" s="9"/>
    </row>
    <row r="1759" spans="1:17" ht="15.75" x14ac:dyDescent="0.25">
      <c r="A1759" s="6" t="s">
        <v>543</v>
      </c>
      <c r="B1759" s="6" t="s">
        <v>296</v>
      </c>
      <c r="C1759" s="6" t="s">
        <v>283</v>
      </c>
      <c r="D1759" s="7">
        <v>45306</v>
      </c>
      <c r="E1759" s="7">
        <v>45327</v>
      </c>
      <c r="F1759" s="8">
        <v>31000</v>
      </c>
      <c r="G1759" s="7">
        <v>45292</v>
      </c>
      <c r="H1759" s="7">
        <v>45472</v>
      </c>
      <c r="I1759" s="6">
        <f t="shared" si="56"/>
        <v>6</v>
      </c>
      <c r="J1759" s="8">
        <f t="shared" si="57"/>
        <v>5166.666666666667</v>
      </c>
      <c r="M1759" s="9"/>
      <c r="N1759" s="9"/>
      <c r="O1759" s="9"/>
      <c r="P1759" s="9"/>
      <c r="Q1759" s="9"/>
    </row>
    <row r="1760" spans="1:17" ht="15.75" x14ac:dyDescent="0.25">
      <c r="A1760" s="6" t="s">
        <v>543</v>
      </c>
      <c r="B1760" s="6" t="s">
        <v>296</v>
      </c>
      <c r="C1760" s="6" t="s">
        <v>283</v>
      </c>
      <c r="D1760" s="7">
        <v>45473</v>
      </c>
      <c r="E1760" s="7">
        <v>1095</v>
      </c>
      <c r="F1760" s="8">
        <v>31000</v>
      </c>
      <c r="G1760" s="7">
        <v>45473</v>
      </c>
      <c r="H1760" s="7">
        <v>45656</v>
      </c>
      <c r="I1760" s="6">
        <f t="shared" si="56"/>
        <v>7</v>
      </c>
      <c r="J1760" s="8">
        <f t="shared" si="57"/>
        <v>4428.5714285714284</v>
      </c>
      <c r="M1760" s="9"/>
      <c r="N1760" s="9"/>
      <c r="O1760" s="9"/>
      <c r="P1760" s="9"/>
      <c r="Q1760" s="9"/>
    </row>
    <row r="1761" spans="1:17" ht="15.75" x14ac:dyDescent="0.25">
      <c r="A1761" s="6" t="s">
        <v>544</v>
      </c>
      <c r="B1761" s="6" t="s">
        <v>296</v>
      </c>
      <c r="C1761" s="6" t="s">
        <v>283</v>
      </c>
      <c r="D1761" s="7">
        <v>44793</v>
      </c>
      <c r="E1761" s="7">
        <v>44799</v>
      </c>
      <c r="F1761" s="8">
        <v>7500</v>
      </c>
      <c r="G1761" s="7">
        <v>44773</v>
      </c>
      <c r="H1761" s="12">
        <v>44864</v>
      </c>
      <c r="I1761" s="6">
        <f t="shared" si="56"/>
        <v>4</v>
      </c>
      <c r="J1761" s="8">
        <f t="shared" si="57"/>
        <v>1875</v>
      </c>
      <c r="M1761" s="9"/>
      <c r="N1761" s="9"/>
      <c r="O1761" s="9"/>
      <c r="P1761" s="9"/>
      <c r="Q1761" s="9"/>
    </row>
    <row r="1762" spans="1:17" ht="15.75" x14ac:dyDescent="0.25">
      <c r="A1762" s="6" t="s">
        <v>545</v>
      </c>
      <c r="B1762" s="6" t="s">
        <v>292</v>
      </c>
      <c r="C1762" s="6" t="s">
        <v>283</v>
      </c>
      <c r="D1762" s="7">
        <v>45170</v>
      </c>
      <c r="E1762" s="7">
        <v>45198</v>
      </c>
      <c r="F1762" s="8">
        <v>35000</v>
      </c>
      <c r="G1762" s="7">
        <v>45108</v>
      </c>
      <c r="H1762" s="7">
        <v>45564</v>
      </c>
      <c r="I1762" s="6">
        <f t="shared" si="56"/>
        <v>15</v>
      </c>
      <c r="J1762" s="8">
        <f t="shared" si="57"/>
        <v>2333.3333333333335</v>
      </c>
      <c r="M1762" s="9"/>
      <c r="N1762" s="9"/>
      <c r="O1762" s="9"/>
      <c r="P1762" s="9"/>
      <c r="Q1762" s="9"/>
    </row>
    <row r="1763" spans="1:17" ht="15.75" x14ac:dyDescent="0.25">
      <c r="A1763" s="6" t="s">
        <v>546</v>
      </c>
      <c r="B1763" s="6" t="s">
        <v>288</v>
      </c>
      <c r="C1763" s="6" t="s">
        <v>283</v>
      </c>
      <c r="D1763" s="7">
        <v>44758</v>
      </c>
      <c r="E1763" s="7">
        <v>44766</v>
      </c>
      <c r="F1763" s="8">
        <v>13500</v>
      </c>
      <c r="G1763" s="7">
        <v>44742</v>
      </c>
      <c r="H1763" s="7">
        <v>44925</v>
      </c>
      <c r="I1763" s="6">
        <f t="shared" si="56"/>
        <v>7</v>
      </c>
      <c r="J1763" s="8">
        <f t="shared" si="57"/>
        <v>1928.5714285714287</v>
      </c>
      <c r="M1763" s="9"/>
      <c r="N1763" s="9"/>
      <c r="O1763" s="9"/>
      <c r="P1763" s="9"/>
      <c r="Q1763" s="9"/>
    </row>
    <row r="1764" spans="1:17" ht="15.75" x14ac:dyDescent="0.25">
      <c r="A1764" s="6" t="s">
        <v>546</v>
      </c>
      <c r="B1764" s="6" t="s">
        <v>288</v>
      </c>
      <c r="C1764" s="6" t="s">
        <v>283</v>
      </c>
      <c r="D1764" s="7">
        <v>44926</v>
      </c>
      <c r="E1764" s="7">
        <v>44941</v>
      </c>
      <c r="F1764" s="8">
        <v>13500</v>
      </c>
      <c r="G1764" s="7">
        <v>44926</v>
      </c>
      <c r="H1764" s="7">
        <v>45107</v>
      </c>
      <c r="I1764" s="6">
        <f t="shared" si="56"/>
        <v>7</v>
      </c>
      <c r="J1764" s="8">
        <f t="shared" si="57"/>
        <v>1928.5714285714287</v>
      </c>
      <c r="M1764" s="9"/>
      <c r="N1764" s="9"/>
      <c r="O1764" s="9"/>
      <c r="P1764" s="9"/>
      <c r="Q1764" s="9"/>
    </row>
    <row r="1765" spans="1:17" ht="15.75" x14ac:dyDescent="0.25">
      <c r="A1765" s="6" t="s">
        <v>547</v>
      </c>
      <c r="B1765" s="6" t="s">
        <v>288</v>
      </c>
      <c r="C1765" s="6" t="s">
        <v>283</v>
      </c>
      <c r="D1765" s="7">
        <v>43973</v>
      </c>
      <c r="E1765" s="7">
        <v>44195</v>
      </c>
      <c r="F1765" s="8">
        <v>10000</v>
      </c>
      <c r="G1765" s="7">
        <v>43982</v>
      </c>
      <c r="H1765" s="7">
        <v>44073</v>
      </c>
      <c r="I1765" s="6">
        <f t="shared" si="56"/>
        <v>4</v>
      </c>
      <c r="J1765" s="8">
        <f t="shared" si="57"/>
        <v>2500</v>
      </c>
      <c r="M1765" s="9"/>
      <c r="N1765" s="9"/>
      <c r="O1765" s="9"/>
      <c r="P1765" s="9"/>
      <c r="Q1765" s="9"/>
    </row>
    <row r="1766" spans="1:17" ht="15.75" x14ac:dyDescent="0.25">
      <c r="A1766" s="6" t="s">
        <v>547</v>
      </c>
      <c r="B1766" s="6" t="s">
        <v>288</v>
      </c>
      <c r="C1766" s="6" t="s">
        <v>283</v>
      </c>
      <c r="D1766" s="7">
        <v>44070</v>
      </c>
      <c r="E1766" s="7">
        <v>44195</v>
      </c>
      <c r="F1766" s="8">
        <v>25000</v>
      </c>
      <c r="G1766" s="7">
        <v>44043</v>
      </c>
      <c r="H1766" s="7">
        <v>44407</v>
      </c>
      <c r="I1766" s="6">
        <f t="shared" si="56"/>
        <v>13</v>
      </c>
      <c r="J1766" s="8">
        <f t="shared" si="57"/>
        <v>1923.0769230769231</v>
      </c>
      <c r="M1766" s="9"/>
      <c r="N1766" s="9"/>
      <c r="O1766" s="9"/>
      <c r="P1766" s="9"/>
      <c r="Q1766" s="9"/>
    </row>
    <row r="1767" spans="1:17" ht="15.75" x14ac:dyDescent="0.25">
      <c r="A1767" s="6" t="s">
        <v>547</v>
      </c>
      <c r="B1767" s="6" t="s">
        <v>288</v>
      </c>
      <c r="C1767" s="6" t="s">
        <v>283</v>
      </c>
      <c r="D1767" s="7">
        <v>44408</v>
      </c>
      <c r="E1767" s="7">
        <v>44603</v>
      </c>
      <c r="F1767" s="8">
        <v>25000</v>
      </c>
      <c r="G1767" s="7">
        <v>44408</v>
      </c>
      <c r="H1767" s="7">
        <v>44772</v>
      </c>
      <c r="I1767" s="6">
        <f t="shared" si="56"/>
        <v>13</v>
      </c>
      <c r="J1767" s="8">
        <f t="shared" si="57"/>
        <v>1923.0769230769231</v>
      </c>
      <c r="M1767" s="9"/>
      <c r="N1767" s="9"/>
      <c r="O1767" s="9"/>
      <c r="P1767" s="9"/>
      <c r="Q1767" s="9"/>
    </row>
    <row r="1768" spans="1:17" ht="15.75" x14ac:dyDescent="0.25">
      <c r="A1768" s="6" t="s">
        <v>548</v>
      </c>
      <c r="B1768" s="6" t="s">
        <v>282</v>
      </c>
      <c r="C1768" s="6" t="s">
        <v>283</v>
      </c>
      <c r="D1768" s="7">
        <v>45291</v>
      </c>
      <c r="E1768" s="7">
        <v>45291</v>
      </c>
      <c r="F1768" s="8">
        <v>75000</v>
      </c>
      <c r="G1768" s="7">
        <v>45261</v>
      </c>
      <c r="H1768" s="7">
        <v>45291</v>
      </c>
      <c r="I1768" s="6">
        <f t="shared" si="56"/>
        <v>1</v>
      </c>
      <c r="J1768" s="8">
        <f t="shared" si="57"/>
        <v>75000</v>
      </c>
      <c r="M1768" s="9"/>
      <c r="N1768" s="9"/>
      <c r="O1768" s="9"/>
      <c r="P1768" s="9"/>
      <c r="Q1768" s="9"/>
    </row>
    <row r="1769" spans="1:17" ht="15.75" x14ac:dyDescent="0.25">
      <c r="A1769" s="6" t="s">
        <v>548</v>
      </c>
      <c r="B1769" s="6" t="s">
        <v>282</v>
      </c>
      <c r="C1769" s="6" t="s">
        <v>283</v>
      </c>
      <c r="D1769" s="7">
        <v>45292</v>
      </c>
      <c r="E1769" s="7">
        <v>45292</v>
      </c>
      <c r="F1769" s="8">
        <v>37500</v>
      </c>
      <c r="G1769" s="7">
        <v>45292</v>
      </c>
      <c r="H1769" s="7">
        <v>45381</v>
      </c>
      <c r="I1769" s="6">
        <f t="shared" si="56"/>
        <v>3</v>
      </c>
      <c r="J1769" s="8">
        <f t="shared" si="57"/>
        <v>12500</v>
      </c>
      <c r="M1769" s="9"/>
      <c r="N1769" s="9"/>
      <c r="O1769" s="9"/>
      <c r="P1769" s="9"/>
      <c r="Q1769" s="9"/>
    </row>
    <row r="1770" spans="1:17" ht="15.75" x14ac:dyDescent="0.25">
      <c r="A1770" s="6" t="s">
        <v>548</v>
      </c>
      <c r="B1770" s="6" t="s">
        <v>282</v>
      </c>
      <c r="C1770" s="6" t="s">
        <v>283</v>
      </c>
      <c r="D1770" s="7">
        <v>45382</v>
      </c>
      <c r="E1770" s="7">
        <v>1095</v>
      </c>
      <c r="F1770" s="8">
        <v>37500</v>
      </c>
      <c r="G1770" s="7">
        <v>45382</v>
      </c>
      <c r="H1770" s="7">
        <v>45472</v>
      </c>
      <c r="I1770" s="6">
        <f t="shared" si="56"/>
        <v>4</v>
      </c>
      <c r="J1770" s="8">
        <f t="shared" si="57"/>
        <v>9375</v>
      </c>
      <c r="M1770" s="9"/>
      <c r="N1770" s="9"/>
      <c r="O1770" s="9"/>
      <c r="P1770" s="9"/>
      <c r="Q1770" s="9"/>
    </row>
    <row r="1771" spans="1:17" ht="15.75" x14ac:dyDescent="0.25">
      <c r="A1771" s="6" t="s">
        <v>549</v>
      </c>
      <c r="B1771" s="6" t="s">
        <v>285</v>
      </c>
      <c r="C1771" s="6" t="s">
        <v>283</v>
      </c>
      <c r="D1771" s="7">
        <v>44465</v>
      </c>
      <c r="E1771" s="7">
        <v>44543</v>
      </c>
      <c r="F1771" s="8">
        <v>210000</v>
      </c>
      <c r="G1771" s="7">
        <v>44439</v>
      </c>
      <c r="H1771" s="7">
        <v>44803</v>
      </c>
      <c r="I1771" s="6">
        <f t="shared" si="56"/>
        <v>13</v>
      </c>
      <c r="J1771" s="8">
        <f t="shared" si="57"/>
        <v>16153.846153846154</v>
      </c>
      <c r="M1771" s="9"/>
      <c r="N1771" s="9"/>
      <c r="O1771" s="9"/>
      <c r="P1771" s="9"/>
      <c r="Q1771" s="9"/>
    </row>
    <row r="1772" spans="1:17" ht="15.75" x14ac:dyDescent="0.25">
      <c r="A1772" s="6" t="s">
        <v>549</v>
      </c>
      <c r="B1772" s="6" t="s">
        <v>285</v>
      </c>
      <c r="C1772" s="6" t="s">
        <v>283</v>
      </c>
      <c r="D1772" s="7">
        <v>44759</v>
      </c>
      <c r="E1772" s="7">
        <v>44848</v>
      </c>
      <c r="F1772" s="8">
        <v>210000</v>
      </c>
      <c r="G1772" s="7">
        <v>44804</v>
      </c>
      <c r="H1772" s="7">
        <v>45169</v>
      </c>
      <c r="I1772" s="6">
        <f t="shared" si="56"/>
        <v>13</v>
      </c>
      <c r="J1772" s="8">
        <f t="shared" si="57"/>
        <v>16153.846153846154</v>
      </c>
      <c r="M1772" s="9"/>
      <c r="N1772" s="9"/>
      <c r="O1772" s="9"/>
      <c r="P1772" s="9"/>
      <c r="Q1772" s="9"/>
    </row>
    <row r="1773" spans="1:17" ht="15.75" x14ac:dyDescent="0.25">
      <c r="A1773" s="6" t="s">
        <v>549</v>
      </c>
      <c r="B1773" s="6" t="s">
        <v>285</v>
      </c>
      <c r="C1773" s="6" t="s">
        <v>283</v>
      </c>
      <c r="D1773" s="7">
        <v>45130</v>
      </c>
      <c r="E1773" s="7">
        <v>45149</v>
      </c>
      <c r="F1773" s="8">
        <v>210000</v>
      </c>
      <c r="G1773" s="7">
        <v>45170</v>
      </c>
      <c r="H1773" s="7">
        <v>45534</v>
      </c>
      <c r="I1773" s="6">
        <f t="shared" si="56"/>
        <v>12</v>
      </c>
      <c r="J1773" s="8">
        <f t="shared" si="57"/>
        <v>17500</v>
      </c>
      <c r="M1773" s="9"/>
      <c r="N1773" s="9"/>
      <c r="O1773" s="9"/>
      <c r="P1773" s="9"/>
      <c r="Q1773" s="9"/>
    </row>
    <row r="1774" spans="1:17" ht="15.75" x14ac:dyDescent="0.25">
      <c r="A1774" s="6" t="s">
        <v>550</v>
      </c>
      <c r="B1774" s="6" t="s">
        <v>288</v>
      </c>
      <c r="C1774" s="6" t="s">
        <v>283</v>
      </c>
      <c r="D1774" s="7">
        <v>44535</v>
      </c>
      <c r="E1774" s="7">
        <v>44571</v>
      </c>
      <c r="F1774" s="8">
        <v>1500</v>
      </c>
      <c r="G1774" s="7">
        <v>44530</v>
      </c>
      <c r="H1774" s="7">
        <v>44591</v>
      </c>
      <c r="I1774" s="6">
        <f t="shared" ref="I1774" si="58">IF((YEAR(H1774)-YEAR(G1774))=1, ((MONTH(H1774)-MONTH(G1774))+1)+12, (IF((YEAR(H1774)-YEAR(G1774))=2, ((MONTH(H1774)-MONTH(G1774))+1)+24, (IF((YEAR(H1774)-YEAR(G1774))=3, ((MONTH(H1774)-MONTH(G1774))+1)+36, (MONTH(H1774)-MONTH(G1774))+1)))))</f>
        <v>3</v>
      </c>
      <c r="J1774" s="8">
        <f t="shared" si="57"/>
        <v>500</v>
      </c>
      <c r="M1774" s="9"/>
      <c r="N1774" s="9"/>
      <c r="O1774" s="9"/>
      <c r="P1774" s="9"/>
      <c r="Q1774" s="9"/>
    </row>
    <row r="1775" spans="1:17" ht="15.75" x14ac:dyDescent="0.25">
      <c r="A1775" s="6" t="s">
        <v>550</v>
      </c>
      <c r="B1775" s="6" t="s">
        <v>288</v>
      </c>
      <c r="C1775" s="6" t="s">
        <v>283</v>
      </c>
      <c r="D1775" s="7">
        <v>45322</v>
      </c>
      <c r="E1775" s="7">
        <v>1095</v>
      </c>
      <c r="F1775" s="8">
        <v>3750</v>
      </c>
      <c r="G1775" s="7">
        <v>44957</v>
      </c>
      <c r="H1775" s="7">
        <v>45322</v>
      </c>
      <c r="I1775" s="6">
        <f>IF((YEAR(H1775)-YEAR(G1775))=1, ((MONTH(H1775)-MONTH(G1775))+1)+12, (IF((YEAR(H1775)-YEAR(G1775))=2, ((MONTH(H1775)-MONTH(G1775))+1)+24, (MONTH(H1775)-MONTH(G1775))+1)))</f>
        <v>13</v>
      </c>
      <c r="J1775" s="8">
        <f t="shared" si="57"/>
        <v>288.46153846153845</v>
      </c>
      <c r="M1775" s="9"/>
      <c r="N1775" s="9"/>
      <c r="O1775" s="9"/>
      <c r="P1775" s="9"/>
      <c r="Q1775" s="9"/>
    </row>
    <row r="1776" spans="1:17" ht="15.75" x14ac:dyDescent="0.25">
      <c r="A1776" s="6" t="s">
        <v>550</v>
      </c>
      <c r="B1776" s="6" t="s">
        <v>288</v>
      </c>
      <c r="C1776" s="6" t="s">
        <v>283</v>
      </c>
      <c r="D1776" s="7">
        <v>45323</v>
      </c>
      <c r="E1776" s="7">
        <v>45355</v>
      </c>
      <c r="F1776" s="8">
        <v>8000</v>
      </c>
      <c r="G1776" s="7">
        <v>45323</v>
      </c>
      <c r="H1776" s="7">
        <v>45687</v>
      </c>
      <c r="I1776" s="6">
        <f t="shared" ref="I1776:I1839" si="59">IF((YEAR(H1776)-YEAR(G1776))=1, ((MONTH(H1776)-MONTH(G1776))+1)+12, (IF((YEAR(H1776)-YEAR(G1776))=2, ((MONTH(H1776)-MONTH(G1776))+1)+24, (IF((YEAR(H1776)-YEAR(G1776))=3, ((MONTH(H1776)-MONTH(G1776))+1)+36, (MONTH(H1776)-MONTH(G1776))+1)))))</f>
        <v>12</v>
      </c>
      <c r="J1776" s="8">
        <f t="shared" si="57"/>
        <v>666.66666666666663</v>
      </c>
      <c r="M1776" s="9"/>
      <c r="N1776" s="9"/>
      <c r="O1776" s="9"/>
      <c r="P1776" s="9"/>
      <c r="Q1776" s="9"/>
    </row>
    <row r="1777" spans="1:17" ht="15.75" x14ac:dyDescent="0.25">
      <c r="A1777" s="6" t="s">
        <v>550</v>
      </c>
      <c r="B1777" s="6" t="s">
        <v>296</v>
      </c>
      <c r="C1777" s="6" t="s">
        <v>283</v>
      </c>
      <c r="D1777" s="7">
        <v>43524</v>
      </c>
      <c r="E1777" s="7">
        <v>43830</v>
      </c>
      <c r="F1777" s="8">
        <v>16000</v>
      </c>
      <c r="G1777" s="7">
        <v>43496</v>
      </c>
      <c r="H1777" s="7">
        <v>43861</v>
      </c>
      <c r="I1777" s="6">
        <f t="shared" si="59"/>
        <v>13</v>
      </c>
      <c r="J1777" s="8">
        <f t="shared" si="57"/>
        <v>1230.7692307692307</v>
      </c>
      <c r="M1777" s="9"/>
      <c r="N1777" s="9"/>
      <c r="O1777" s="9"/>
      <c r="P1777" s="9"/>
      <c r="Q1777" s="9"/>
    </row>
    <row r="1778" spans="1:17" ht="15.75" x14ac:dyDescent="0.25">
      <c r="A1778" s="6" t="s">
        <v>550</v>
      </c>
      <c r="B1778" s="6" t="s">
        <v>296</v>
      </c>
      <c r="C1778" s="6" t="s">
        <v>283</v>
      </c>
      <c r="D1778" s="7">
        <v>43862</v>
      </c>
      <c r="E1778" s="7">
        <v>44195</v>
      </c>
      <c r="F1778" s="8">
        <v>20000</v>
      </c>
      <c r="G1778" s="7">
        <v>43862</v>
      </c>
      <c r="H1778" s="7">
        <v>44226</v>
      </c>
      <c r="I1778" s="6">
        <f t="shared" si="59"/>
        <v>12</v>
      </c>
      <c r="J1778" s="8">
        <f t="shared" si="57"/>
        <v>1666.6666666666667</v>
      </c>
      <c r="M1778" s="9"/>
      <c r="N1778" s="9"/>
      <c r="O1778" s="9"/>
      <c r="P1778" s="9"/>
      <c r="Q1778" s="9"/>
    </row>
    <row r="1779" spans="1:17" ht="15.75" x14ac:dyDescent="0.25">
      <c r="A1779" s="6" t="s">
        <v>550</v>
      </c>
      <c r="B1779" s="6" t="s">
        <v>296</v>
      </c>
      <c r="C1779" s="6" t="s">
        <v>283</v>
      </c>
      <c r="D1779" s="7">
        <v>44249</v>
      </c>
      <c r="E1779" s="7">
        <v>44256</v>
      </c>
      <c r="F1779" s="8">
        <v>1500</v>
      </c>
      <c r="G1779" s="7">
        <v>44255</v>
      </c>
      <c r="H1779" s="7">
        <v>44376</v>
      </c>
      <c r="I1779" s="6">
        <f t="shared" si="59"/>
        <v>5</v>
      </c>
      <c r="J1779" s="8">
        <f t="shared" si="57"/>
        <v>300</v>
      </c>
      <c r="M1779" s="9"/>
      <c r="N1779" s="9"/>
      <c r="O1779" s="9"/>
      <c r="P1779" s="9"/>
      <c r="Q1779" s="9"/>
    </row>
    <row r="1780" spans="1:17" ht="15.75" x14ac:dyDescent="0.25">
      <c r="A1780" s="6" t="s">
        <v>550</v>
      </c>
      <c r="B1780" s="6" t="s">
        <v>296</v>
      </c>
      <c r="C1780" s="6" t="s">
        <v>283</v>
      </c>
      <c r="D1780" s="7">
        <v>44498</v>
      </c>
      <c r="E1780" s="7">
        <v>44529</v>
      </c>
      <c r="F1780" s="8">
        <v>1500</v>
      </c>
      <c r="G1780" s="7">
        <v>44500</v>
      </c>
      <c r="H1780" s="7">
        <v>44529</v>
      </c>
      <c r="I1780" s="6">
        <f t="shared" si="59"/>
        <v>2</v>
      </c>
      <c r="J1780" s="8">
        <f t="shared" si="57"/>
        <v>750</v>
      </c>
      <c r="M1780" s="9"/>
      <c r="N1780" s="9"/>
      <c r="O1780" s="9"/>
      <c r="P1780" s="9"/>
      <c r="Q1780" s="9"/>
    </row>
    <row r="1781" spans="1:17" ht="15.75" x14ac:dyDescent="0.25">
      <c r="A1781" s="6" t="s">
        <v>550</v>
      </c>
      <c r="B1781" s="6" t="s">
        <v>296</v>
      </c>
      <c r="C1781" s="6" t="s">
        <v>283</v>
      </c>
      <c r="D1781" s="7">
        <v>44254</v>
      </c>
      <c r="E1781" s="7">
        <v>44295</v>
      </c>
      <c r="F1781" s="8">
        <v>20000</v>
      </c>
      <c r="G1781" s="7">
        <v>44227</v>
      </c>
      <c r="H1781" s="7">
        <v>44591</v>
      </c>
      <c r="I1781" s="6">
        <f t="shared" si="59"/>
        <v>13</v>
      </c>
      <c r="J1781" s="8">
        <f t="shared" si="57"/>
        <v>1538.4615384615386</v>
      </c>
      <c r="M1781" s="9"/>
      <c r="N1781" s="9"/>
      <c r="O1781" s="9"/>
      <c r="P1781" s="9"/>
      <c r="Q1781" s="9"/>
    </row>
    <row r="1782" spans="1:17" ht="15.75" x14ac:dyDescent="0.25">
      <c r="A1782" s="6" t="s">
        <v>550</v>
      </c>
      <c r="B1782" s="6" t="s">
        <v>296</v>
      </c>
      <c r="C1782" s="6" t="s">
        <v>283</v>
      </c>
      <c r="D1782" s="7">
        <v>44592</v>
      </c>
      <c r="E1782" s="7">
        <v>44632</v>
      </c>
      <c r="F1782" s="8">
        <v>20000</v>
      </c>
      <c r="G1782" s="7">
        <v>44592</v>
      </c>
      <c r="H1782" s="7">
        <v>44956</v>
      </c>
      <c r="I1782" s="6">
        <f t="shared" si="59"/>
        <v>13</v>
      </c>
      <c r="J1782" s="8">
        <f t="shared" si="57"/>
        <v>1538.4615384615386</v>
      </c>
      <c r="M1782" s="9"/>
      <c r="N1782" s="9"/>
      <c r="O1782" s="9"/>
      <c r="P1782" s="9"/>
      <c r="Q1782" s="9"/>
    </row>
    <row r="1783" spans="1:17" ht="15.75" x14ac:dyDescent="0.25">
      <c r="A1783" s="6" t="s">
        <v>550</v>
      </c>
      <c r="B1783" s="6" t="s">
        <v>296</v>
      </c>
      <c r="C1783" s="6" t="s">
        <v>283</v>
      </c>
      <c r="D1783" s="7">
        <v>44957</v>
      </c>
      <c r="E1783" s="7">
        <v>44984</v>
      </c>
      <c r="F1783" s="8">
        <v>20000</v>
      </c>
      <c r="G1783" s="7">
        <v>44957</v>
      </c>
      <c r="H1783" s="7">
        <v>45322</v>
      </c>
      <c r="I1783" s="6">
        <f t="shared" si="59"/>
        <v>13</v>
      </c>
      <c r="J1783" s="8">
        <f t="shared" si="57"/>
        <v>1538.4615384615386</v>
      </c>
      <c r="M1783" s="9"/>
      <c r="N1783" s="9"/>
      <c r="O1783" s="9"/>
      <c r="P1783" s="9"/>
      <c r="Q1783" s="9"/>
    </row>
    <row r="1784" spans="1:17" ht="15.75" x14ac:dyDescent="0.25">
      <c r="A1784" s="6" t="s">
        <v>550</v>
      </c>
      <c r="B1784" s="6" t="s">
        <v>296</v>
      </c>
      <c r="C1784" s="6" t="s">
        <v>283</v>
      </c>
      <c r="D1784" s="7">
        <v>45504</v>
      </c>
      <c r="E1784" s="7">
        <v>1095</v>
      </c>
      <c r="F1784" s="8">
        <v>8000</v>
      </c>
      <c r="G1784" s="7">
        <v>45323</v>
      </c>
      <c r="H1784" s="7">
        <v>45687</v>
      </c>
      <c r="I1784" s="6">
        <f t="shared" si="59"/>
        <v>12</v>
      </c>
      <c r="J1784" s="8">
        <f t="shared" si="57"/>
        <v>666.66666666666663</v>
      </c>
      <c r="M1784" s="9"/>
      <c r="N1784" s="9"/>
      <c r="O1784" s="9"/>
      <c r="P1784" s="9"/>
      <c r="Q1784" s="9"/>
    </row>
    <row r="1785" spans="1:17" ht="15.75" x14ac:dyDescent="0.25">
      <c r="A1785" s="6" t="s">
        <v>551</v>
      </c>
      <c r="B1785" s="6" t="s">
        <v>285</v>
      </c>
      <c r="C1785" s="6" t="s">
        <v>283</v>
      </c>
      <c r="D1785" s="7">
        <v>44542</v>
      </c>
      <c r="E1785" s="7">
        <v>44582</v>
      </c>
      <c r="F1785" s="8">
        <v>1300.6199999999999</v>
      </c>
      <c r="G1785" s="7">
        <v>44530</v>
      </c>
      <c r="H1785" s="7">
        <v>44591</v>
      </c>
      <c r="I1785" s="6">
        <f t="shared" si="59"/>
        <v>3</v>
      </c>
      <c r="J1785" s="8">
        <f t="shared" si="57"/>
        <v>433.53999999999996</v>
      </c>
      <c r="M1785" s="9"/>
      <c r="N1785" s="9"/>
      <c r="O1785" s="9"/>
      <c r="P1785" s="9"/>
      <c r="Q1785" s="9"/>
    </row>
    <row r="1786" spans="1:17" ht="15.75" x14ac:dyDescent="0.25">
      <c r="A1786" s="6" t="s">
        <v>551</v>
      </c>
      <c r="B1786" s="6" t="s">
        <v>285</v>
      </c>
      <c r="C1786" s="6" t="s">
        <v>283</v>
      </c>
      <c r="D1786" s="7">
        <v>44592</v>
      </c>
      <c r="E1786" s="7">
        <v>44624</v>
      </c>
      <c r="F1786" s="8">
        <v>1304.33</v>
      </c>
      <c r="G1786" s="7">
        <v>44592</v>
      </c>
      <c r="H1786" s="7">
        <v>44680</v>
      </c>
      <c r="I1786" s="6">
        <f t="shared" si="59"/>
        <v>4</v>
      </c>
      <c r="J1786" s="8">
        <f t="shared" si="57"/>
        <v>326.08249999999998</v>
      </c>
      <c r="M1786" s="9"/>
      <c r="N1786" s="9"/>
      <c r="O1786" s="9"/>
      <c r="P1786" s="9"/>
      <c r="Q1786" s="9"/>
    </row>
    <row r="1787" spans="1:17" ht="15.75" x14ac:dyDescent="0.25">
      <c r="A1787" s="6" t="s">
        <v>551</v>
      </c>
      <c r="B1787" s="6" t="s">
        <v>285</v>
      </c>
      <c r="C1787" s="6" t="s">
        <v>283</v>
      </c>
      <c r="D1787" s="7">
        <v>44681</v>
      </c>
      <c r="E1787" s="7">
        <v>44716</v>
      </c>
      <c r="F1787" s="8">
        <v>1268.9000000000001</v>
      </c>
      <c r="G1787" s="7">
        <v>44681</v>
      </c>
      <c r="H1787" s="7">
        <v>44772</v>
      </c>
      <c r="I1787" s="6">
        <f t="shared" si="59"/>
        <v>4</v>
      </c>
      <c r="J1787" s="8">
        <f t="shared" si="57"/>
        <v>317.22500000000002</v>
      </c>
      <c r="M1787" s="9"/>
      <c r="N1787" s="9"/>
      <c r="O1787" s="9"/>
      <c r="P1787" s="9"/>
      <c r="Q1787" s="9"/>
    </row>
    <row r="1788" spans="1:17" ht="15.75" x14ac:dyDescent="0.25">
      <c r="A1788" s="6" t="s">
        <v>551</v>
      </c>
      <c r="B1788" s="6" t="s">
        <v>285</v>
      </c>
      <c r="C1788" s="6" t="s">
        <v>283</v>
      </c>
      <c r="D1788" s="7">
        <v>44773</v>
      </c>
      <c r="E1788" s="7">
        <v>44807</v>
      </c>
      <c r="F1788" s="8">
        <v>1231.48</v>
      </c>
      <c r="G1788" s="7">
        <v>44773</v>
      </c>
      <c r="H1788" s="7">
        <v>44864</v>
      </c>
      <c r="I1788" s="6">
        <f t="shared" si="59"/>
        <v>4</v>
      </c>
      <c r="J1788" s="8">
        <f t="shared" si="57"/>
        <v>307.87</v>
      </c>
      <c r="M1788" s="9"/>
      <c r="N1788" s="9"/>
      <c r="O1788" s="9"/>
      <c r="P1788" s="9"/>
      <c r="Q1788" s="9"/>
    </row>
    <row r="1789" spans="1:17" ht="15.75" x14ac:dyDescent="0.25">
      <c r="A1789" s="6" t="s">
        <v>551</v>
      </c>
      <c r="B1789" s="6" t="s">
        <v>285</v>
      </c>
      <c r="C1789" s="6" t="s">
        <v>283</v>
      </c>
      <c r="D1789" s="7">
        <v>44870</v>
      </c>
      <c r="E1789" s="7">
        <v>44903</v>
      </c>
      <c r="F1789" s="8">
        <v>1539.36</v>
      </c>
      <c r="G1789" s="7">
        <v>44865</v>
      </c>
      <c r="H1789" s="7">
        <v>44956</v>
      </c>
      <c r="I1789" s="6">
        <f t="shared" si="59"/>
        <v>4</v>
      </c>
      <c r="J1789" s="8">
        <f t="shared" si="57"/>
        <v>384.84</v>
      </c>
      <c r="M1789" s="9"/>
      <c r="N1789" s="9"/>
      <c r="O1789" s="9"/>
      <c r="P1789" s="9"/>
      <c r="Q1789" s="9"/>
    </row>
    <row r="1790" spans="1:17" ht="15.75" x14ac:dyDescent="0.25">
      <c r="A1790" s="6" t="s">
        <v>551</v>
      </c>
      <c r="B1790" s="6" t="s">
        <v>285</v>
      </c>
      <c r="C1790" s="6" t="s">
        <v>283</v>
      </c>
      <c r="D1790" s="7">
        <v>44957</v>
      </c>
      <c r="E1790" s="7">
        <v>45015</v>
      </c>
      <c r="F1790" s="8">
        <v>1506.15</v>
      </c>
      <c r="G1790" s="7">
        <v>44957</v>
      </c>
      <c r="H1790" s="7">
        <v>45046</v>
      </c>
      <c r="I1790" s="6">
        <f t="shared" si="59"/>
        <v>4</v>
      </c>
      <c r="J1790" s="8">
        <f t="shared" si="57"/>
        <v>376.53750000000002</v>
      </c>
      <c r="M1790" s="9"/>
      <c r="N1790" s="9"/>
      <c r="O1790" s="9"/>
      <c r="P1790" s="9"/>
      <c r="Q1790" s="9"/>
    </row>
    <row r="1791" spans="1:17" ht="15.75" x14ac:dyDescent="0.25">
      <c r="A1791" s="6" t="s">
        <v>551</v>
      </c>
      <c r="B1791" s="6" t="s">
        <v>285</v>
      </c>
      <c r="C1791" s="6" t="s">
        <v>283</v>
      </c>
      <c r="D1791" s="7">
        <v>45047</v>
      </c>
      <c r="E1791" s="7">
        <v>45100</v>
      </c>
      <c r="F1791" s="8">
        <v>1451.25</v>
      </c>
      <c r="G1791" s="7">
        <v>45047</v>
      </c>
      <c r="H1791" s="7">
        <v>45138</v>
      </c>
      <c r="I1791" s="6">
        <f t="shared" si="59"/>
        <v>3</v>
      </c>
      <c r="J1791" s="8">
        <f t="shared" si="57"/>
        <v>483.75</v>
      </c>
      <c r="M1791" s="9"/>
      <c r="N1791" s="9"/>
      <c r="O1791" s="9"/>
      <c r="P1791" s="9"/>
      <c r="Q1791" s="9"/>
    </row>
    <row r="1792" spans="1:17" ht="15.75" x14ac:dyDescent="0.25">
      <c r="A1792" s="6" t="s">
        <v>551</v>
      </c>
      <c r="B1792" s="6" t="s">
        <v>285</v>
      </c>
      <c r="C1792" s="6" t="s">
        <v>283</v>
      </c>
      <c r="D1792" s="7">
        <v>45139</v>
      </c>
      <c r="E1792" s="7">
        <v>45233</v>
      </c>
      <c r="F1792" s="8">
        <v>1607.37</v>
      </c>
      <c r="G1792" s="7">
        <v>45139</v>
      </c>
      <c r="H1792" s="7">
        <v>45230</v>
      </c>
      <c r="I1792" s="6">
        <f t="shared" si="59"/>
        <v>3</v>
      </c>
      <c r="J1792" s="8">
        <f t="shared" si="57"/>
        <v>535.79</v>
      </c>
      <c r="M1792" s="9"/>
      <c r="N1792" s="9"/>
      <c r="O1792" s="9"/>
      <c r="P1792" s="9"/>
      <c r="Q1792" s="9"/>
    </row>
    <row r="1793" spans="1:17" ht="15.75" x14ac:dyDescent="0.25">
      <c r="A1793" s="6" t="s">
        <v>551</v>
      </c>
      <c r="B1793" s="6" t="s">
        <v>285</v>
      </c>
      <c r="C1793" s="6" t="s">
        <v>283</v>
      </c>
      <c r="D1793" s="7">
        <v>45322</v>
      </c>
      <c r="E1793" s="7">
        <v>1095</v>
      </c>
      <c r="F1793" s="8">
        <v>1721.4</v>
      </c>
      <c r="G1793" s="7">
        <v>45292</v>
      </c>
      <c r="H1793" s="7">
        <v>45322</v>
      </c>
      <c r="I1793" s="6">
        <f t="shared" si="59"/>
        <v>1</v>
      </c>
      <c r="J1793" s="8">
        <f t="shared" si="57"/>
        <v>1721.4</v>
      </c>
      <c r="M1793" s="9"/>
      <c r="N1793" s="9"/>
      <c r="O1793" s="9"/>
      <c r="P1793" s="9"/>
      <c r="Q1793" s="9"/>
    </row>
    <row r="1794" spans="1:17" ht="15.75" x14ac:dyDescent="0.25">
      <c r="A1794" s="6" t="s">
        <v>551</v>
      </c>
      <c r="B1794" s="6" t="s">
        <v>285</v>
      </c>
      <c r="C1794" s="6" t="s">
        <v>283</v>
      </c>
      <c r="D1794" s="7">
        <v>45351</v>
      </c>
      <c r="E1794" s="7">
        <v>1095</v>
      </c>
      <c r="F1794" s="8">
        <v>1746.09</v>
      </c>
      <c r="G1794" s="7">
        <v>45323</v>
      </c>
      <c r="H1794" s="7">
        <v>45411</v>
      </c>
      <c r="I1794" s="6">
        <f t="shared" si="59"/>
        <v>3</v>
      </c>
      <c r="J1794" s="8">
        <f t="shared" si="57"/>
        <v>582.03</v>
      </c>
      <c r="M1794" s="9"/>
      <c r="N1794" s="9"/>
      <c r="O1794" s="9"/>
      <c r="P1794" s="9"/>
      <c r="Q1794" s="9"/>
    </row>
    <row r="1795" spans="1:17" ht="15.75" x14ac:dyDescent="0.25">
      <c r="A1795" s="6" t="s">
        <v>551</v>
      </c>
      <c r="B1795" s="6" t="s">
        <v>285</v>
      </c>
      <c r="C1795" s="6" t="s">
        <v>283</v>
      </c>
      <c r="D1795" s="7">
        <v>45412</v>
      </c>
      <c r="E1795" s="7">
        <v>1095</v>
      </c>
      <c r="F1795" s="8">
        <v>1721.4</v>
      </c>
      <c r="G1795" s="7">
        <v>45412</v>
      </c>
      <c r="H1795" s="7">
        <v>45503</v>
      </c>
      <c r="I1795" s="6">
        <f t="shared" si="59"/>
        <v>4</v>
      </c>
      <c r="J1795" s="8">
        <f t="shared" ref="J1795:J1858" si="60">F1795/I1795</f>
        <v>430.35</v>
      </c>
      <c r="M1795" s="9"/>
      <c r="N1795" s="9"/>
      <c r="O1795" s="9"/>
      <c r="P1795" s="9"/>
      <c r="Q1795" s="9"/>
    </row>
    <row r="1796" spans="1:17" ht="15.75" x14ac:dyDescent="0.25">
      <c r="A1796" s="6" t="s">
        <v>551</v>
      </c>
      <c r="B1796" s="6" t="s">
        <v>285</v>
      </c>
      <c r="C1796" s="6" t="s">
        <v>283</v>
      </c>
      <c r="D1796" s="7">
        <v>45504</v>
      </c>
      <c r="E1796" s="7">
        <v>1095</v>
      </c>
      <c r="F1796" s="8">
        <v>1721.4</v>
      </c>
      <c r="G1796" s="7">
        <v>45504</v>
      </c>
      <c r="H1796" s="7">
        <v>45595</v>
      </c>
      <c r="I1796" s="6">
        <f t="shared" si="59"/>
        <v>4</v>
      </c>
      <c r="J1796" s="8">
        <f t="shared" si="60"/>
        <v>430.35</v>
      </c>
      <c r="M1796" s="9"/>
      <c r="N1796" s="9"/>
      <c r="O1796" s="9"/>
      <c r="P1796" s="9"/>
      <c r="Q1796" s="9"/>
    </row>
    <row r="1797" spans="1:17" ht="15.75" x14ac:dyDescent="0.25">
      <c r="A1797" s="6" t="s">
        <v>552</v>
      </c>
      <c r="B1797" s="6" t="s">
        <v>292</v>
      </c>
      <c r="C1797" s="6" t="s">
        <v>283</v>
      </c>
      <c r="D1797" s="7">
        <v>43827</v>
      </c>
      <c r="E1797" s="7">
        <v>44195</v>
      </c>
      <c r="F1797" s="8">
        <v>5888</v>
      </c>
      <c r="G1797" s="7">
        <v>43800</v>
      </c>
      <c r="H1797" s="7">
        <v>43830</v>
      </c>
      <c r="I1797" s="6">
        <f t="shared" si="59"/>
        <v>1</v>
      </c>
      <c r="J1797" s="8">
        <f t="shared" si="60"/>
        <v>5888</v>
      </c>
      <c r="M1797" s="9"/>
      <c r="N1797" s="9"/>
      <c r="O1797" s="9"/>
      <c r="P1797" s="9"/>
      <c r="Q1797" s="9"/>
    </row>
    <row r="1798" spans="1:17" ht="15.75" x14ac:dyDescent="0.25">
      <c r="A1798" s="6" t="s">
        <v>552</v>
      </c>
      <c r="B1798" s="6" t="s">
        <v>292</v>
      </c>
      <c r="C1798" s="6" t="s">
        <v>283</v>
      </c>
      <c r="D1798" s="7">
        <v>43921</v>
      </c>
      <c r="E1798" s="7">
        <v>44560</v>
      </c>
      <c r="F1798" s="8">
        <v>6000</v>
      </c>
      <c r="G1798" s="7">
        <v>43831</v>
      </c>
      <c r="H1798" s="7">
        <v>43861</v>
      </c>
      <c r="I1798" s="6">
        <f t="shared" si="59"/>
        <v>1</v>
      </c>
      <c r="J1798" s="8">
        <f t="shared" si="60"/>
        <v>6000</v>
      </c>
      <c r="M1798" s="9"/>
      <c r="N1798" s="9"/>
      <c r="O1798" s="9"/>
      <c r="P1798" s="9"/>
      <c r="Q1798" s="9"/>
    </row>
    <row r="1799" spans="1:17" ht="15.75" x14ac:dyDescent="0.25">
      <c r="A1799" s="6" t="s">
        <v>552</v>
      </c>
      <c r="B1799" s="6" t="s">
        <v>292</v>
      </c>
      <c r="C1799" s="6" t="s">
        <v>283</v>
      </c>
      <c r="D1799" s="7">
        <v>43652</v>
      </c>
      <c r="E1799" s="7">
        <v>43830</v>
      </c>
      <c r="F1799" s="8">
        <v>57500</v>
      </c>
      <c r="G1799" s="7">
        <v>43617</v>
      </c>
      <c r="H1799" s="7">
        <v>44346</v>
      </c>
      <c r="I1799" s="6">
        <f t="shared" si="59"/>
        <v>24</v>
      </c>
      <c r="J1799" s="8">
        <f t="shared" si="60"/>
        <v>2395.8333333333335</v>
      </c>
      <c r="M1799" s="9"/>
      <c r="N1799" s="9"/>
      <c r="O1799" s="9"/>
      <c r="P1799" s="9"/>
      <c r="Q1799" s="9"/>
    </row>
    <row r="1800" spans="1:17" ht="15.75" x14ac:dyDescent="0.25">
      <c r="A1800" s="6" t="s">
        <v>552</v>
      </c>
      <c r="B1800" s="6" t="s">
        <v>292</v>
      </c>
      <c r="C1800" s="6" t="s">
        <v>283</v>
      </c>
      <c r="D1800" s="7">
        <v>44479</v>
      </c>
      <c r="E1800" s="7">
        <v>44526</v>
      </c>
      <c r="F1800" s="8">
        <v>32500</v>
      </c>
      <c r="G1800" s="7">
        <v>44347</v>
      </c>
      <c r="H1800" s="7">
        <v>44711</v>
      </c>
      <c r="I1800" s="6">
        <f t="shared" si="59"/>
        <v>13</v>
      </c>
      <c r="J1800" s="8">
        <f t="shared" si="60"/>
        <v>2500</v>
      </c>
      <c r="M1800" s="9"/>
      <c r="N1800" s="9"/>
      <c r="O1800" s="9"/>
      <c r="P1800" s="9"/>
      <c r="Q1800" s="9"/>
    </row>
    <row r="1801" spans="1:17" ht="15.75" x14ac:dyDescent="0.25">
      <c r="A1801" s="6" t="s">
        <v>552</v>
      </c>
      <c r="B1801" s="6" t="s">
        <v>292</v>
      </c>
      <c r="C1801" s="6" t="s">
        <v>283</v>
      </c>
      <c r="D1801" s="7">
        <v>44788</v>
      </c>
      <c r="E1801" s="7">
        <v>44837</v>
      </c>
      <c r="F1801" s="8">
        <v>33000</v>
      </c>
      <c r="G1801" s="7">
        <v>44712</v>
      </c>
      <c r="H1801" s="7">
        <v>45077</v>
      </c>
      <c r="I1801" s="6">
        <f t="shared" si="59"/>
        <v>13</v>
      </c>
      <c r="J1801" s="8">
        <f t="shared" si="60"/>
        <v>2538.4615384615386</v>
      </c>
      <c r="M1801" s="9"/>
      <c r="N1801" s="9"/>
      <c r="O1801" s="9"/>
      <c r="P1801" s="9"/>
      <c r="Q1801" s="9"/>
    </row>
    <row r="1802" spans="1:17" ht="15.75" x14ac:dyDescent="0.25">
      <c r="A1802" s="6" t="s">
        <v>552</v>
      </c>
      <c r="B1802" s="6" t="s">
        <v>292</v>
      </c>
      <c r="C1802" s="6" t="s">
        <v>283</v>
      </c>
      <c r="D1802" s="7">
        <v>45078</v>
      </c>
      <c r="E1802" s="7">
        <v>45222</v>
      </c>
      <c r="F1802" s="8">
        <v>34320</v>
      </c>
      <c r="G1802" s="7">
        <v>45078</v>
      </c>
      <c r="H1802" s="7">
        <v>45442</v>
      </c>
      <c r="I1802" s="6">
        <f t="shared" si="59"/>
        <v>12</v>
      </c>
      <c r="J1802" s="8">
        <f t="shared" si="60"/>
        <v>2860</v>
      </c>
      <c r="M1802" s="9"/>
      <c r="N1802" s="9"/>
      <c r="O1802" s="9"/>
      <c r="P1802" s="9"/>
      <c r="Q1802" s="9"/>
    </row>
    <row r="1803" spans="1:17" ht="15.75" x14ac:dyDescent="0.25">
      <c r="A1803" s="6" t="s">
        <v>552</v>
      </c>
      <c r="B1803" s="6" t="s">
        <v>292</v>
      </c>
      <c r="C1803" s="6" t="s">
        <v>283</v>
      </c>
      <c r="D1803" s="7">
        <v>45443</v>
      </c>
      <c r="E1803" s="7">
        <v>1095</v>
      </c>
      <c r="F1803" s="8">
        <v>35350</v>
      </c>
      <c r="G1803" s="7">
        <v>45443</v>
      </c>
      <c r="H1803" s="7">
        <v>45807</v>
      </c>
      <c r="I1803" s="6">
        <f t="shared" si="59"/>
        <v>13</v>
      </c>
      <c r="J1803" s="8">
        <f t="shared" si="60"/>
        <v>2719.2307692307691</v>
      </c>
      <c r="M1803" s="9"/>
      <c r="N1803" s="9"/>
      <c r="O1803" s="9"/>
      <c r="P1803" s="9"/>
      <c r="Q1803" s="9"/>
    </row>
    <row r="1804" spans="1:17" ht="15.75" x14ac:dyDescent="0.25">
      <c r="A1804" s="6" t="s">
        <v>552</v>
      </c>
      <c r="B1804" s="6" t="s">
        <v>292</v>
      </c>
      <c r="C1804" s="6" t="s">
        <v>283</v>
      </c>
      <c r="D1804" s="7">
        <v>45808</v>
      </c>
      <c r="E1804" s="7">
        <v>1095</v>
      </c>
      <c r="F1804" s="8">
        <v>35350</v>
      </c>
      <c r="G1804" s="7">
        <v>45808</v>
      </c>
      <c r="H1804" s="7">
        <v>46172</v>
      </c>
      <c r="I1804" s="6">
        <f t="shared" si="59"/>
        <v>13</v>
      </c>
      <c r="J1804" s="8">
        <f t="shared" si="60"/>
        <v>2719.2307692307691</v>
      </c>
      <c r="M1804" s="9"/>
      <c r="N1804" s="9"/>
      <c r="O1804" s="9"/>
      <c r="P1804" s="9"/>
      <c r="Q1804" s="9"/>
    </row>
    <row r="1805" spans="1:17" ht="15.75" x14ac:dyDescent="0.25">
      <c r="A1805" s="6" t="s">
        <v>553</v>
      </c>
      <c r="B1805" s="6" t="s">
        <v>292</v>
      </c>
      <c r="C1805" s="6" t="s">
        <v>283</v>
      </c>
      <c r="D1805" s="7">
        <v>43634</v>
      </c>
      <c r="E1805" s="7">
        <v>43689</v>
      </c>
      <c r="F1805" s="8">
        <v>20000</v>
      </c>
      <c r="G1805" s="7">
        <v>43617</v>
      </c>
      <c r="H1805" s="7">
        <v>43981</v>
      </c>
      <c r="I1805" s="6">
        <f t="shared" si="59"/>
        <v>12</v>
      </c>
      <c r="J1805" s="8">
        <f t="shared" si="60"/>
        <v>1666.6666666666667</v>
      </c>
      <c r="M1805" s="9"/>
      <c r="N1805" s="9"/>
      <c r="O1805" s="9"/>
      <c r="P1805" s="9"/>
      <c r="Q1805" s="9"/>
    </row>
    <row r="1806" spans="1:17" ht="15.75" x14ac:dyDescent="0.25">
      <c r="A1806" s="6" t="s">
        <v>553</v>
      </c>
      <c r="B1806" s="6" t="s">
        <v>292</v>
      </c>
      <c r="C1806" s="6" t="s">
        <v>283</v>
      </c>
      <c r="D1806" s="7">
        <v>44012</v>
      </c>
      <c r="E1806" s="7">
        <v>44053</v>
      </c>
      <c r="F1806" s="8">
        <v>20000</v>
      </c>
      <c r="G1806" s="7">
        <v>43982</v>
      </c>
      <c r="H1806" s="7">
        <v>44346</v>
      </c>
      <c r="I1806" s="6">
        <f t="shared" si="59"/>
        <v>13</v>
      </c>
      <c r="J1806" s="8">
        <f t="shared" si="60"/>
        <v>1538.4615384615386</v>
      </c>
      <c r="M1806" s="9"/>
      <c r="N1806" s="9"/>
      <c r="O1806" s="9"/>
      <c r="P1806" s="9"/>
      <c r="Q1806" s="9"/>
    </row>
    <row r="1807" spans="1:17" ht="15.75" x14ac:dyDescent="0.25">
      <c r="A1807" s="6" t="s">
        <v>553</v>
      </c>
      <c r="B1807" s="6" t="s">
        <v>292</v>
      </c>
      <c r="C1807" s="6" t="s">
        <v>283</v>
      </c>
      <c r="D1807" s="7">
        <v>44408</v>
      </c>
      <c r="E1807" s="7">
        <v>44449</v>
      </c>
      <c r="F1807" s="8">
        <v>20000</v>
      </c>
      <c r="G1807" s="7">
        <v>44347</v>
      </c>
      <c r="H1807" s="7">
        <v>44711</v>
      </c>
      <c r="I1807" s="6">
        <f t="shared" si="59"/>
        <v>13</v>
      </c>
      <c r="J1807" s="8">
        <f t="shared" si="60"/>
        <v>1538.4615384615386</v>
      </c>
      <c r="M1807" s="9"/>
      <c r="N1807" s="9"/>
      <c r="O1807" s="9"/>
      <c r="P1807" s="9"/>
      <c r="Q1807" s="9"/>
    </row>
    <row r="1808" spans="1:17" ht="15.75" x14ac:dyDescent="0.25">
      <c r="A1808" s="6" t="s">
        <v>553</v>
      </c>
      <c r="B1808" s="6" t="s">
        <v>292</v>
      </c>
      <c r="C1808" s="6" t="s">
        <v>283</v>
      </c>
      <c r="D1808" s="7">
        <v>44728</v>
      </c>
      <c r="E1808" s="7">
        <v>44770</v>
      </c>
      <c r="F1808" s="8">
        <v>23500</v>
      </c>
      <c r="G1808" s="7">
        <v>44712</v>
      </c>
      <c r="H1808" s="7">
        <v>45077</v>
      </c>
      <c r="I1808" s="6">
        <f t="shared" si="59"/>
        <v>13</v>
      </c>
      <c r="J1808" s="8">
        <f t="shared" si="60"/>
        <v>1807.6923076923076</v>
      </c>
      <c r="M1808" s="9"/>
      <c r="N1808" s="9"/>
      <c r="O1808" s="9"/>
      <c r="P1808" s="9"/>
      <c r="Q1808" s="9"/>
    </row>
    <row r="1809" spans="1:17" ht="15.75" x14ac:dyDescent="0.25">
      <c r="A1809" s="6" t="s">
        <v>553</v>
      </c>
      <c r="B1809" s="6" t="s">
        <v>292</v>
      </c>
      <c r="C1809" s="6" t="s">
        <v>283</v>
      </c>
      <c r="D1809" s="7">
        <v>45092</v>
      </c>
      <c r="E1809" s="7">
        <v>45135</v>
      </c>
      <c r="F1809" s="8">
        <v>25850</v>
      </c>
      <c r="G1809" s="7">
        <v>45078</v>
      </c>
      <c r="H1809" s="7">
        <v>45442</v>
      </c>
      <c r="I1809" s="6">
        <f t="shared" si="59"/>
        <v>12</v>
      </c>
      <c r="J1809" s="8">
        <f t="shared" si="60"/>
        <v>2154.1666666666665</v>
      </c>
      <c r="M1809" s="9"/>
      <c r="N1809" s="9"/>
      <c r="O1809" s="9"/>
      <c r="P1809" s="9"/>
      <c r="Q1809" s="9"/>
    </row>
    <row r="1810" spans="1:17" ht="15.75" x14ac:dyDescent="0.25">
      <c r="A1810" s="6" t="s">
        <v>553</v>
      </c>
      <c r="B1810" s="6" t="s">
        <v>292</v>
      </c>
      <c r="C1810" s="6" t="s">
        <v>283</v>
      </c>
      <c r="D1810" s="7">
        <v>45457</v>
      </c>
      <c r="E1810" s="7">
        <v>1095</v>
      </c>
      <c r="F1810" s="8">
        <v>27142</v>
      </c>
      <c r="G1810" s="7">
        <v>45443</v>
      </c>
      <c r="H1810" s="7">
        <v>45807</v>
      </c>
      <c r="I1810" s="6">
        <f t="shared" si="59"/>
        <v>13</v>
      </c>
      <c r="J1810" s="8">
        <f t="shared" si="60"/>
        <v>2087.8461538461538</v>
      </c>
      <c r="M1810" s="9"/>
      <c r="N1810" s="9"/>
      <c r="O1810" s="9"/>
      <c r="P1810" s="9"/>
      <c r="Q1810" s="9"/>
    </row>
    <row r="1811" spans="1:17" ht="15.75" x14ac:dyDescent="0.25">
      <c r="A1811" s="6" t="s">
        <v>554</v>
      </c>
      <c r="B1811" s="6" t="s">
        <v>285</v>
      </c>
      <c r="C1811" s="6" t="s">
        <v>283</v>
      </c>
      <c r="D1811" s="7">
        <v>44834</v>
      </c>
      <c r="E1811" s="7">
        <v>44876</v>
      </c>
      <c r="F1811" s="8">
        <v>6750</v>
      </c>
      <c r="G1811" s="7">
        <v>44834</v>
      </c>
      <c r="H1811" s="7">
        <v>45107</v>
      </c>
      <c r="I1811" s="6">
        <f t="shared" si="59"/>
        <v>10</v>
      </c>
      <c r="J1811" s="8">
        <f t="shared" si="60"/>
        <v>675</v>
      </c>
      <c r="M1811" s="9"/>
      <c r="N1811" s="9"/>
      <c r="O1811" s="9"/>
      <c r="P1811" s="9"/>
      <c r="Q1811" s="9"/>
    </row>
    <row r="1812" spans="1:17" ht="15.75" x14ac:dyDescent="0.25">
      <c r="A1812" s="6" t="s">
        <v>554</v>
      </c>
      <c r="B1812" s="6" t="s">
        <v>285</v>
      </c>
      <c r="C1812" s="6" t="s">
        <v>283</v>
      </c>
      <c r="D1812" s="7">
        <v>44904</v>
      </c>
      <c r="E1812" s="7">
        <v>44946</v>
      </c>
      <c r="F1812" s="8">
        <v>3500</v>
      </c>
      <c r="G1812" s="7">
        <v>45108</v>
      </c>
      <c r="H1812" s="7">
        <v>45107</v>
      </c>
      <c r="I1812" s="6">
        <f t="shared" si="59"/>
        <v>0</v>
      </c>
      <c r="J1812" s="8" t="e">
        <f t="shared" si="60"/>
        <v>#DIV/0!</v>
      </c>
      <c r="M1812" s="9"/>
      <c r="N1812" s="9"/>
      <c r="O1812" s="9"/>
      <c r="P1812" s="9"/>
      <c r="Q1812" s="9"/>
    </row>
    <row r="1813" spans="1:17" ht="15.75" x14ac:dyDescent="0.25">
      <c r="A1813" s="6" t="s">
        <v>554</v>
      </c>
      <c r="B1813" s="6" t="s">
        <v>285</v>
      </c>
      <c r="C1813" s="6" t="s">
        <v>283</v>
      </c>
      <c r="D1813" s="7">
        <v>45103</v>
      </c>
      <c r="E1813" s="7">
        <v>45144</v>
      </c>
      <c r="F1813" s="8">
        <v>51068</v>
      </c>
      <c r="G1813" s="7">
        <v>45108</v>
      </c>
      <c r="H1813" s="7">
        <v>45472</v>
      </c>
      <c r="I1813" s="6">
        <f t="shared" si="59"/>
        <v>12</v>
      </c>
      <c r="J1813" s="8">
        <f t="shared" si="60"/>
        <v>4255.666666666667</v>
      </c>
      <c r="M1813" s="9"/>
      <c r="N1813" s="9"/>
      <c r="O1813" s="9"/>
      <c r="P1813" s="9"/>
      <c r="Q1813" s="9"/>
    </row>
    <row r="1814" spans="1:17" ht="15.75" x14ac:dyDescent="0.25">
      <c r="A1814" s="6" t="s">
        <v>554</v>
      </c>
      <c r="B1814" s="6" t="s">
        <v>292</v>
      </c>
      <c r="C1814" s="6" t="s">
        <v>283</v>
      </c>
      <c r="D1814" s="7">
        <v>43835</v>
      </c>
      <c r="E1814" s="7">
        <v>44195</v>
      </c>
      <c r="F1814" s="8">
        <v>45068.33</v>
      </c>
      <c r="G1814" s="7">
        <v>43800</v>
      </c>
      <c r="H1814" s="7">
        <v>44011</v>
      </c>
      <c r="I1814" s="6">
        <f t="shared" si="59"/>
        <v>7</v>
      </c>
      <c r="J1814" s="8">
        <f t="shared" si="60"/>
        <v>6438.3328571428574</v>
      </c>
      <c r="M1814" s="9"/>
      <c r="N1814" s="9"/>
      <c r="O1814" s="9"/>
      <c r="P1814" s="9"/>
      <c r="Q1814" s="9"/>
    </row>
    <row r="1815" spans="1:17" ht="15.75" x14ac:dyDescent="0.25">
      <c r="A1815" s="6" t="s">
        <v>554</v>
      </c>
      <c r="B1815" s="6" t="s">
        <v>292</v>
      </c>
      <c r="C1815" s="6" t="s">
        <v>283</v>
      </c>
      <c r="D1815" s="7">
        <v>44012</v>
      </c>
      <c r="E1815" s="7">
        <v>44560</v>
      </c>
      <c r="F1815" s="8">
        <v>81144</v>
      </c>
      <c r="G1815" s="7">
        <v>44012</v>
      </c>
      <c r="H1815" s="7">
        <v>44376</v>
      </c>
      <c r="I1815" s="6">
        <f t="shared" si="59"/>
        <v>13</v>
      </c>
      <c r="J1815" s="8">
        <f t="shared" si="60"/>
        <v>6241.8461538461543</v>
      </c>
      <c r="M1815" s="9"/>
      <c r="N1815" s="9"/>
      <c r="O1815" s="9"/>
      <c r="P1815" s="9"/>
      <c r="Q1815" s="9"/>
    </row>
    <row r="1816" spans="1:17" ht="15.75" x14ac:dyDescent="0.25">
      <c r="A1816" s="6" t="s">
        <v>554</v>
      </c>
      <c r="B1816" s="6" t="s">
        <v>292</v>
      </c>
      <c r="C1816" s="6" t="s">
        <v>283</v>
      </c>
      <c r="D1816" s="7">
        <v>44377</v>
      </c>
      <c r="E1816" s="7">
        <v>44449</v>
      </c>
      <c r="F1816" s="8">
        <v>45068</v>
      </c>
      <c r="G1816" s="7">
        <v>44377</v>
      </c>
      <c r="H1816" s="7">
        <v>44741</v>
      </c>
      <c r="I1816" s="6">
        <f t="shared" si="59"/>
        <v>13</v>
      </c>
      <c r="J1816" s="8">
        <f t="shared" si="60"/>
        <v>3466.7692307692309</v>
      </c>
      <c r="M1816" s="9"/>
      <c r="N1816" s="9"/>
      <c r="O1816" s="9"/>
      <c r="P1816" s="9"/>
      <c r="Q1816" s="9"/>
    </row>
    <row r="1817" spans="1:17" ht="15.75" x14ac:dyDescent="0.25">
      <c r="A1817" s="6" t="s">
        <v>554</v>
      </c>
      <c r="B1817" s="6" t="s">
        <v>292</v>
      </c>
      <c r="C1817" s="6" t="s">
        <v>283</v>
      </c>
      <c r="D1817" s="7">
        <v>44742</v>
      </c>
      <c r="E1817" s="7">
        <v>44780</v>
      </c>
      <c r="F1817" s="8">
        <v>45068</v>
      </c>
      <c r="G1817" s="7">
        <v>44742</v>
      </c>
      <c r="H1817" s="7">
        <v>45107</v>
      </c>
      <c r="I1817" s="6">
        <f t="shared" si="59"/>
        <v>13</v>
      </c>
      <c r="J1817" s="8">
        <f t="shared" si="60"/>
        <v>3466.7692307692309</v>
      </c>
      <c r="M1817" s="9"/>
      <c r="N1817" s="9"/>
      <c r="O1817" s="9"/>
      <c r="P1817" s="9"/>
      <c r="Q1817" s="9"/>
    </row>
    <row r="1818" spans="1:17" ht="15.75" x14ac:dyDescent="0.25">
      <c r="A1818" s="6" t="s">
        <v>555</v>
      </c>
      <c r="B1818" s="6" t="s">
        <v>296</v>
      </c>
      <c r="C1818" s="6" t="s">
        <v>283</v>
      </c>
      <c r="D1818" s="7">
        <v>44378</v>
      </c>
      <c r="E1818" s="7">
        <v>44459</v>
      </c>
      <c r="F1818" s="8">
        <v>255.97</v>
      </c>
      <c r="G1818" s="7">
        <v>44377</v>
      </c>
      <c r="H1818" s="7">
        <v>44407</v>
      </c>
      <c r="I1818" s="6">
        <f t="shared" si="59"/>
        <v>2</v>
      </c>
      <c r="J1818" s="8">
        <f t="shared" si="60"/>
        <v>127.985</v>
      </c>
      <c r="M1818" s="9"/>
      <c r="N1818" s="9"/>
      <c r="O1818" s="9"/>
      <c r="P1818" s="9"/>
      <c r="Q1818" s="9"/>
    </row>
    <row r="1819" spans="1:17" ht="15.75" x14ac:dyDescent="0.25">
      <c r="A1819" s="6" t="s">
        <v>556</v>
      </c>
      <c r="B1819" s="6" t="s">
        <v>282</v>
      </c>
      <c r="C1819" s="6" t="s">
        <v>283</v>
      </c>
      <c r="D1819" s="7">
        <v>44422</v>
      </c>
      <c r="E1819" s="7">
        <v>44452</v>
      </c>
      <c r="F1819" s="8">
        <v>2625</v>
      </c>
      <c r="G1819" s="7">
        <v>44377</v>
      </c>
      <c r="H1819" s="7">
        <v>44925</v>
      </c>
      <c r="I1819" s="6">
        <f t="shared" si="59"/>
        <v>19</v>
      </c>
      <c r="J1819" s="8">
        <f t="shared" si="60"/>
        <v>138.15789473684211</v>
      </c>
      <c r="M1819" s="9"/>
      <c r="N1819" s="9"/>
      <c r="O1819" s="9"/>
      <c r="P1819" s="9"/>
      <c r="Q1819" s="9"/>
    </row>
    <row r="1820" spans="1:17" ht="15.75" x14ac:dyDescent="0.25">
      <c r="A1820" s="6" t="s">
        <v>556</v>
      </c>
      <c r="B1820" s="6" t="s">
        <v>282</v>
      </c>
      <c r="C1820" s="6" t="s">
        <v>283</v>
      </c>
      <c r="D1820" s="7">
        <v>44926</v>
      </c>
      <c r="E1820" s="7">
        <v>44985</v>
      </c>
      <c r="F1820" s="8">
        <v>2500</v>
      </c>
      <c r="G1820" s="7">
        <v>44926</v>
      </c>
      <c r="H1820" s="7">
        <v>44956</v>
      </c>
      <c r="I1820" s="6">
        <f t="shared" si="59"/>
        <v>2</v>
      </c>
      <c r="J1820" s="8">
        <f t="shared" si="60"/>
        <v>1250</v>
      </c>
      <c r="M1820" s="9"/>
      <c r="N1820" s="9"/>
      <c r="O1820" s="9"/>
      <c r="P1820" s="9"/>
      <c r="Q1820" s="9"/>
    </row>
    <row r="1821" spans="1:17" ht="15.75" x14ac:dyDescent="0.25">
      <c r="A1821" s="6" t="s">
        <v>556</v>
      </c>
      <c r="B1821" s="6" t="s">
        <v>282</v>
      </c>
      <c r="C1821" s="6" t="s">
        <v>283</v>
      </c>
      <c r="D1821" s="7">
        <v>44957</v>
      </c>
      <c r="E1821" s="7">
        <v>44985</v>
      </c>
      <c r="F1821" s="8">
        <v>2500</v>
      </c>
      <c r="G1821" s="7">
        <v>44957</v>
      </c>
      <c r="H1821" s="7">
        <v>44985</v>
      </c>
      <c r="I1821" s="6">
        <f t="shared" si="59"/>
        <v>2</v>
      </c>
      <c r="J1821" s="8">
        <f t="shared" si="60"/>
        <v>1250</v>
      </c>
      <c r="M1821" s="9"/>
      <c r="N1821" s="9"/>
      <c r="O1821" s="9"/>
      <c r="P1821" s="9"/>
      <c r="Q1821" s="9"/>
    </row>
    <row r="1822" spans="1:17" ht="15.75" x14ac:dyDescent="0.25">
      <c r="A1822" s="6" t="s">
        <v>556</v>
      </c>
      <c r="B1822" s="6" t="s">
        <v>282</v>
      </c>
      <c r="C1822" s="6" t="s">
        <v>283</v>
      </c>
      <c r="D1822" s="7">
        <v>44986</v>
      </c>
      <c r="E1822" s="7">
        <v>45016</v>
      </c>
      <c r="F1822" s="8">
        <v>2500</v>
      </c>
      <c r="G1822" s="7">
        <v>44986</v>
      </c>
      <c r="H1822" s="7">
        <v>45016</v>
      </c>
      <c r="I1822" s="6">
        <f t="shared" si="59"/>
        <v>1</v>
      </c>
      <c r="J1822" s="8">
        <f t="shared" si="60"/>
        <v>2500</v>
      </c>
      <c r="M1822" s="9"/>
      <c r="N1822" s="9"/>
      <c r="O1822" s="9"/>
      <c r="P1822" s="9"/>
      <c r="Q1822" s="9"/>
    </row>
    <row r="1823" spans="1:17" ht="15.75" x14ac:dyDescent="0.25">
      <c r="A1823" s="6" t="s">
        <v>557</v>
      </c>
      <c r="B1823" s="6" t="s">
        <v>288</v>
      </c>
      <c r="C1823" s="6" t="s">
        <v>283</v>
      </c>
      <c r="D1823" s="7">
        <v>43889</v>
      </c>
      <c r="E1823" s="7">
        <v>44195</v>
      </c>
      <c r="F1823" s="8">
        <v>14275.75</v>
      </c>
      <c r="G1823" s="7">
        <v>43800</v>
      </c>
      <c r="H1823" s="7">
        <v>43889</v>
      </c>
      <c r="I1823" s="6">
        <f t="shared" si="59"/>
        <v>3</v>
      </c>
      <c r="J1823" s="8">
        <f t="shared" si="60"/>
        <v>4758.583333333333</v>
      </c>
      <c r="M1823" s="9"/>
      <c r="N1823" s="9"/>
      <c r="O1823" s="9"/>
      <c r="P1823" s="9"/>
      <c r="Q1823" s="9"/>
    </row>
    <row r="1824" spans="1:17" ht="15.75" x14ac:dyDescent="0.25">
      <c r="A1824" s="6" t="s">
        <v>557</v>
      </c>
      <c r="B1824" s="6" t="s">
        <v>288</v>
      </c>
      <c r="C1824" s="6" t="s">
        <v>283</v>
      </c>
      <c r="D1824" s="7">
        <v>43981</v>
      </c>
      <c r="E1824" s="7">
        <v>44195</v>
      </c>
      <c r="F1824" s="8">
        <v>41.75</v>
      </c>
      <c r="G1824" s="7">
        <v>43800</v>
      </c>
      <c r="H1824" s="7">
        <v>43889</v>
      </c>
      <c r="I1824" s="6">
        <f t="shared" si="59"/>
        <v>3</v>
      </c>
      <c r="J1824" s="8">
        <f t="shared" si="60"/>
        <v>13.916666666666666</v>
      </c>
      <c r="M1824" s="9"/>
      <c r="N1824" s="9"/>
      <c r="O1824" s="9"/>
      <c r="P1824" s="9"/>
      <c r="Q1824" s="9"/>
    </row>
    <row r="1825" spans="1:17" ht="15.75" x14ac:dyDescent="0.25">
      <c r="A1825" s="6" t="s">
        <v>557</v>
      </c>
      <c r="B1825" s="6" t="s">
        <v>288</v>
      </c>
      <c r="C1825" s="6" t="s">
        <v>283</v>
      </c>
      <c r="D1825" s="7">
        <v>43981</v>
      </c>
      <c r="E1825" s="7">
        <v>44195</v>
      </c>
      <c r="F1825" s="8">
        <v>14317.5</v>
      </c>
      <c r="G1825" s="7">
        <v>43890</v>
      </c>
      <c r="H1825" s="7">
        <v>43981</v>
      </c>
      <c r="I1825" s="6">
        <f t="shared" si="59"/>
        <v>4</v>
      </c>
      <c r="J1825" s="8">
        <f t="shared" si="60"/>
        <v>3579.375</v>
      </c>
      <c r="M1825" s="9"/>
      <c r="N1825" s="9"/>
      <c r="O1825" s="9"/>
      <c r="P1825" s="9"/>
      <c r="Q1825" s="9"/>
    </row>
    <row r="1826" spans="1:17" ht="15.75" x14ac:dyDescent="0.25">
      <c r="A1826" s="6" t="s">
        <v>557</v>
      </c>
      <c r="B1826" s="6" t="s">
        <v>288</v>
      </c>
      <c r="C1826" s="6" t="s">
        <v>283</v>
      </c>
      <c r="D1826" s="7">
        <v>44073</v>
      </c>
      <c r="E1826" s="7">
        <v>44195</v>
      </c>
      <c r="F1826" s="8">
        <v>14317.5</v>
      </c>
      <c r="G1826" s="7">
        <v>43982</v>
      </c>
      <c r="H1826" s="7">
        <v>44073</v>
      </c>
      <c r="I1826" s="6">
        <f t="shared" si="59"/>
        <v>4</v>
      </c>
      <c r="J1826" s="8">
        <f t="shared" si="60"/>
        <v>3579.375</v>
      </c>
      <c r="M1826" s="9"/>
      <c r="N1826" s="9"/>
      <c r="O1826" s="9"/>
      <c r="P1826" s="9"/>
      <c r="Q1826" s="9"/>
    </row>
    <row r="1827" spans="1:17" ht="15.75" x14ac:dyDescent="0.25">
      <c r="A1827" s="6" t="s">
        <v>557</v>
      </c>
      <c r="B1827" s="6" t="s">
        <v>288</v>
      </c>
      <c r="C1827" s="6" t="s">
        <v>283</v>
      </c>
      <c r="D1827" s="7">
        <v>44056</v>
      </c>
      <c r="E1827" s="7">
        <v>44195</v>
      </c>
      <c r="F1827" s="8">
        <v>19895</v>
      </c>
      <c r="G1827" s="7">
        <v>44012</v>
      </c>
      <c r="H1827" s="7">
        <v>44134</v>
      </c>
      <c r="I1827" s="6">
        <f t="shared" si="59"/>
        <v>5</v>
      </c>
      <c r="J1827" s="8">
        <f t="shared" si="60"/>
        <v>3979</v>
      </c>
      <c r="M1827" s="9"/>
      <c r="N1827" s="9"/>
      <c r="O1827" s="9"/>
      <c r="P1827" s="9"/>
      <c r="Q1827" s="9"/>
    </row>
    <row r="1828" spans="1:17" ht="15.75" x14ac:dyDescent="0.25">
      <c r="A1828" s="6" t="s">
        <v>557</v>
      </c>
      <c r="B1828" s="6" t="s">
        <v>288</v>
      </c>
      <c r="C1828" s="6" t="s">
        <v>283</v>
      </c>
      <c r="D1828" s="7">
        <v>43987</v>
      </c>
      <c r="E1828" s="7">
        <v>44195</v>
      </c>
      <c r="F1828" s="8">
        <v>35000</v>
      </c>
      <c r="G1828" s="7">
        <v>43982</v>
      </c>
      <c r="H1828" s="7">
        <v>44164</v>
      </c>
      <c r="I1828" s="6">
        <f t="shared" si="59"/>
        <v>7</v>
      </c>
      <c r="J1828" s="8">
        <f t="shared" si="60"/>
        <v>5000</v>
      </c>
      <c r="M1828" s="9"/>
      <c r="N1828" s="9"/>
      <c r="O1828" s="9"/>
      <c r="P1828" s="9"/>
      <c r="Q1828" s="9"/>
    </row>
    <row r="1829" spans="1:17" ht="15.75" x14ac:dyDescent="0.25">
      <c r="A1829" s="6" t="s">
        <v>557</v>
      </c>
      <c r="B1829" s="6" t="s">
        <v>288</v>
      </c>
      <c r="C1829" s="6" t="s">
        <v>283</v>
      </c>
      <c r="D1829" s="7">
        <v>44164</v>
      </c>
      <c r="E1829" s="7">
        <v>44560</v>
      </c>
      <c r="F1829" s="8">
        <v>14317.5</v>
      </c>
      <c r="G1829" s="7">
        <v>44074</v>
      </c>
      <c r="H1829" s="7">
        <v>44164</v>
      </c>
      <c r="I1829" s="6">
        <f t="shared" si="59"/>
        <v>4</v>
      </c>
      <c r="J1829" s="8">
        <f t="shared" si="60"/>
        <v>3579.375</v>
      </c>
      <c r="M1829" s="9"/>
      <c r="N1829" s="9"/>
      <c r="O1829" s="9"/>
      <c r="P1829" s="9"/>
      <c r="Q1829" s="9"/>
    </row>
    <row r="1830" spans="1:17" ht="15.75" x14ac:dyDescent="0.25">
      <c r="A1830" s="6" t="s">
        <v>557</v>
      </c>
      <c r="B1830" s="6" t="s">
        <v>288</v>
      </c>
      <c r="C1830" s="6" t="s">
        <v>283</v>
      </c>
      <c r="D1830" s="7">
        <v>44203</v>
      </c>
      <c r="E1830" s="7">
        <v>44242</v>
      </c>
      <c r="F1830" s="8">
        <v>10100</v>
      </c>
      <c r="G1830" s="7">
        <v>44135</v>
      </c>
      <c r="H1830" s="7">
        <v>44195</v>
      </c>
      <c r="I1830" s="6">
        <f t="shared" si="59"/>
        <v>3</v>
      </c>
      <c r="J1830" s="8">
        <f t="shared" si="60"/>
        <v>3366.6666666666665</v>
      </c>
      <c r="M1830" s="9"/>
      <c r="N1830" s="9"/>
      <c r="O1830" s="9"/>
      <c r="P1830" s="9"/>
      <c r="Q1830" s="9"/>
    </row>
    <row r="1831" spans="1:17" ht="15.75" x14ac:dyDescent="0.25">
      <c r="A1831" s="6" t="s">
        <v>557</v>
      </c>
      <c r="B1831" s="6" t="s">
        <v>288</v>
      </c>
      <c r="C1831" s="6" t="s">
        <v>283</v>
      </c>
      <c r="D1831" s="7">
        <v>44254</v>
      </c>
      <c r="E1831" s="7">
        <v>44287</v>
      </c>
      <c r="F1831" s="8">
        <v>15033.5</v>
      </c>
      <c r="G1831" s="7">
        <v>44165</v>
      </c>
      <c r="H1831" s="7">
        <v>44254</v>
      </c>
      <c r="I1831" s="6">
        <f t="shared" si="59"/>
        <v>4</v>
      </c>
      <c r="J1831" s="8">
        <f t="shared" si="60"/>
        <v>3758.375</v>
      </c>
      <c r="M1831" s="9"/>
      <c r="N1831" s="9"/>
      <c r="O1831" s="9"/>
      <c r="P1831" s="9"/>
      <c r="Q1831" s="9"/>
    </row>
    <row r="1832" spans="1:17" ht="15.75" x14ac:dyDescent="0.25">
      <c r="A1832" s="6" t="s">
        <v>557</v>
      </c>
      <c r="B1832" s="6" t="s">
        <v>288</v>
      </c>
      <c r="C1832" s="6" t="s">
        <v>283</v>
      </c>
      <c r="D1832" s="7">
        <v>44346</v>
      </c>
      <c r="E1832" s="7">
        <v>44378</v>
      </c>
      <c r="F1832" s="8">
        <v>15033.5</v>
      </c>
      <c r="G1832" s="7">
        <v>44255</v>
      </c>
      <c r="H1832" s="7">
        <v>44346</v>
      </c>
      <c r="I1832" s="6">
        <f t="shared" si="59"/>
        <v>4</v>
      </c>
      <c r="J1832" s="8">
        <f t="shared" si="60"/>
        <v>3758.375</v>
      </c>
      <c r="M1832" s="9"/>
      <c r="N1832" s="9"/>
      <c r="O1832" s="9"/>
      <c r="P1832" s="9"/>
      <c r="Q1832" s="9"/>
    </row>
    <row r="1833" spans="1:17" ht="15.75" x14ac:dyDescent="0.25">
      <c r="A1833" s="6" t="s">
        <v>557</v>
      </c>
      <c r="B1833" s="6" t="s">
        <v>288</v>
      </c>
      <c r="C1833" s="6" t="s">
        <v>283</v>
      </c>
      <c r="D1833" s="7">
        <v>44438</v>
      </c>
      <c r="E1833" s="7">
        <v>44466</v>
      </c>
      <c r="F1833" s="8">
        <v>15033.5</v>
      </c>
      <c r="G1833" s="7">
        <v>44347</v>
      </c>
      <c r="H1833" s="7">
        <v>44438</v>
      </c>
      <c r="I1833" s="6">
        <f t="shared" si="59"/>
        <v>4</v>
      </c>
      <c r="J1833" s="8">
        <f t="shared" si="60"/>
        <v>3758.375</v>
      </c>
      <c r="M1833" s="9"/>
      <c r="N1833" s="9"/>
      <c r="O1833" s="9"/>
      <c r="P1833" s="9"/>
      <c r="Q1833" s="9"/>
    </row>
    <row r="1834" spans="1:17" ht="15.75" x14ac:dyDescent="0.25">
      <c r="A1834" s="6" t="s">
        <v>557</v>
      </c>
      <c r="B1834" s="6" t="s">
        <v>288</v>
      </c>
      <c r="C1834" s="6" t="s">
        <v>283</v>
      </c>
      <c r="D1834" s="7">
        <v>44400</v>
      </c>
      <c r="E1834" s="7">
        <v>44442</v>
      </c>
      <c r="F1834" s="8">
        <v>30700</v>
      </c>
      <c r="G1834" s="7">
        <v>44408</v>
      </c>
      <c r="H1834" s="7">
        <v>44468</v>
      </c>
      <c r="I1834" s="6">
        <f t="shared" si="59"/>
        <v>3</v>
      </c>
      <c r="J1834" s="8">
        <f t="shared" si="60"/>
        <v>10233.333333333334</v>
      </c>
      <c r="M1834" s="9"/>
      <c r="N1834" s="9"/>
      <c r="O1834" s="9"/>
      <c r="P1834" s="9"/>
      <c r="Q1834" s="9"/>
    </row>
    <row r="1835" spans="1:17" ht="15.75" x14ac:dyDescent="0.25">
      <c r="A1835" s="6" t="s">
        <v>557</v>
      </c>
      <c r="B1835" s="6" t="s">
        <v>288</v>
      </c>
      <c r="C1835" s="6" t="s">
        <v>283</v>
      </c>
      <c r="D1835" s="7">
        <v>44423</v>
      </c>
      <c r="E1835" s="7">
        <v>44455</v>
      </c>
      <c r="F1835" s="8">
        <v>37500</v>
      </c>
      <c r="G1835" s="7">
        <v>44408</v>
      </c>
      <c r="H1835" s="7">
        <v>44468</v>
      </c>
      <c r="I1835" s="6">
        <f t="shared" si="59"/>
        <v>3</v>
      </c>
      <c r="J1835" s="8">
        <f t="shared" si="60"/>
        <v>12500</v>
      </c>
      <c r="M1835" s="9"/>
      <c r="N1835" s="9"/>
      <c r="O1835" s="9"/>
      <c r="P1835" s="9"/>
      <c r="Q1835" s="9"/>
    </row>
    <row r="1836" spans="1:17" ht="15.75" x14ac:dyDescent="0.25">
      <c r="A1836" s="6" t="s">
        <v>557</v>
      </c>
      <c r="B1836" s="6" t="s">
        <v>288</v>
      </c>
      <c r="C1836" s="6" t="s">
        <v>283</v>
      </c>
      <c r="D1836" s="7">
        <v>44438</v>
      </c>
      <c r="E1836" s="7">
        <v>44592</v>
      </c>
      <c r="F1836" s="8">
        <v>37500</v>
      </c>
      <c r="G1836" s="7">
        <v>44469</v>
      </c>
      <c r="H1836" s="7">
        <v>44499</v>
      </c>
      <c r="I1836" s="6">
        <f t="shared" si="59"/>
        <v>2</v>
      </c>
      <c r="J1836" s="8">
        <f t="shared" si="60"/>
        <v>18750</v>
      </c>
      <c r="M1836" s="9"/>
      <c r="N1836" s="9"/>
      <c r="O1836" s="9"/>
      <c r="P1836" s="9"/>
      <c r="Q1836" s="9"/>
    </row>
    <row r="1837" spans="1:17" ht="15.75" x14ac:dyDescent="0.25">
      <c r="A1837" s="6" t="s">
        <v>557</v>
      </c>
      <c r="B1837" s="6" t="s">
        <v>288</v>
      </c>
      <c r="C1837" s="6" t="s">
        <v>283</v>
      </c>
      <c r="D1837" s="7">
        <v>44529</v>
      </c>
      <c r="E1837" s="7">
        <v>44557</v>
      </c>
      <c r="F1837" s="8">
        <v>15033.5</v>
      </c>
      <c r="G1837" s="7">
        <v>44439</v>
      </c>
      <c r="H1837" s="7">
        <v>44529</v>
      </c>
      <c r="I1837" s="6">
        <f t="shared" si="59"/>
        <v>4</v>
      </c>
      <c r="J1837" s="8">
        <f t="shared" si="60"/>
        <v>3758.375</v>
      </c>
      <c r="M1837" s="9"/>
      <c r="N1837" s="9"/>
      <c r="O1837" s="9"/>
      <c r="P1837" s="9"/>
      <c r="Q1837" s="9"/>
    </row>
    <row r="1838" spans="1:17" ht="15.75" x14ac:dyDescent="0.25">
      <c r="A1838" s="6" t="s">
        <v>557</v>
      </c>
      <c r="B1838" s="6" t="s">
        <v>288</v>
      </c>
      <c r="C1838" s="6" t="s">
        <v>283</v>
      </c>
      <c r="D1838" s="7">
        <v>44534</v>
      </c>
      <c r="E1838" s="7">
        <v>44575</v>
      </c>
      <c r="F1838" s="8">
        <v>17962.75</v>
      </c>
      <c r="G1838" s="7">
        <v>44500</v>
      </c>
      <c r="H1838" s="7">
        <v>44591</v>
      </c>
      <c r="I1838" s="6">
        <f t="shared" si="59"/>
        <v>4</v>
      </c>
      <c r="J1838" s="8">
        <f t="shared" si="60"/>
        <v>4490.6875</v>
      </c>
      <c r="M1838" s="9"/>
      <c r="N1838" s="9"/>
      <c r="O1838" s="9"/>
      <c r="P1838" s="9"/>
      <c r="Q1838" s="9"/>
    </row>
    <row r="1839" spans="1:17" ht="15.75" x14ac:dyDescent="0.25">
      <c r="A1839" s="6" t="s">
        <v>557</v>
      </c>
      <c r="B1839" s="6" t="s">
        <v>288</v>
      </c>
      <c r="C1839" s="6" t="s">
        <v>283</v>
      </c>
      <c r="D1839" s="7">
        <v>44592</v>
      </c>
      <c r="E1839" s="7">
        <v>44620</v>
      </c>
      <c r="F1839" s="8">
        <v>17962.75</v>
      </c>
      <c r="G1839" s="7">
        <v>44592</v>
      </c>
      <c r="H1839" s="7">
        <v>44680</v>
      </c>
      <c r="I1839" s="6">
        <f t="shared" si="59"/>
        <v>4</v>
      </c>
      <c r="J1839" s="8">
        <f t="shared" si="60"/>
        <v>4490.6875</v>
      </c>
      <c r="M1839" s="9"/>
      <c r="N1839" s="9"/>
      <c r="O1839" s="9"/>
      <c r="P1839" s="9"/>
      <c r="Q1839" s="9"/>
    </row>
    <row r="1840" spans="1:17" ht="15.75" x14ac:dyDescent="0.25">
      <c r="A1840" s="6" t="s">
        <v>557</v>
      </c>
      <c r="B1840" s="6" t="s">
        <v>288</v>
      </c>
      <c r="C1840" s="6" t="s">
        <v>283</v>
      </c>
      <c r="D1840" s="7">
        <v>44681</v>
      </c>
      <c r="E1840" s="7">
        <v>44714</v>
      </c>
      <c r="F1840" s="8">
        <v>17962.75</v>
      </c>
      <c r="G1840" s="7">
        <v>44681</v>
      </c>
      <c r="H1840" s="7">
        <v>44772</v>
      </c>
      <c r="I1840" s="6">
        <f t="shared" ref="I1840:I1870" si="61">IF((YEAR(H1840)-YEAR(G1840))=1, ((MONTH(H1840)-MONTH(G1840))+1)+12, (IF((YEAR(H1840)-YEAR(G1840))=2, ((MONTH(H1840)-MONTH(G1840))+1)+24, (IF((YEAR(H1840)-YEAR(G1840))=3, ((MONTH(H1840)-MONTH(G1840))+1)+36, (MONTH(H1840)-MONTH(G1840))+1)))))</f>
        <v>4</v>
      </c>
      <c r="J1840" s="8">
        <f t="shared" si="60"/>
        <v>4490.6875</v>
      </c>
      <c r="M1840" s="9"/>
      <c r="N1840" s="9"/>
      <c r="O1840" s="9"/>
      <c r="P1840" s="9"/>
      <c r="Q1840" s="9"/>
    </row>
    <row r="1841" spans="1:17" ht="15.75" x14ac:dyDescent="0.25">
      <c r="A1841" s="6" t="s">
        <v>557</v>
      </c>
      <c r="B1841" s="6" t="s">
        <v>288</v>
      </c>
      <c r="C1841" s="6" t="s">
        <v>283</v>
      </c>
      <c r="D1841" s="7">
        <v>44773</v>
      </c>
      <c r="E1841" s="7">
        <v>44807</v>
      </c>
      <c r="F1841" s="8">
        <v>17962.75</v>
      </c>
      <c r="G1841" s="7">
        <v>44773</v>
      </c>
      <c r="H1841" s="7">
        <v>44864</v>
      </c>
      <c r="I1841" s="6">
        <f t="shared" si="61"/>
        <v>4</v>
      </c>
      <c r="J1841" s="8">
        <f t="shared" si="60"/>
        <v>4490.6875</v>
      </c>
      <c r="M1841" s="9"/>
      <c r="N1841" s="9"/>
      <c r="O1841" s="9"/>
      <c r="P1841" s="9"/>
      <c r="Q1841" s="9"/>
    </row>
    <row r="1842" spans="1:17" ht="15.75" x14ac:dyDescent="0.25">
      <c r="A1842" s="6" t="s">
        <v>557</v>
      </c>
      <c r="B1842" s="6" t="s">
        <v>288</v>
      </c>
      <c r="C1842" s="6" t="s">
        <v>283</v>
      </c>
      <c r="D1842" s="7">
        <v>44865</v>
      </c>
      <c r="E1842" s="7">
        <v>44959</v>
      </c>
      <c r="F1842" s="8">
        <v>18750</v>
      </c>
      <c r="G1842" s="7">
        <v>44865</v>
      </c>
      <c r="H1842" s="7">
        <v>44956</v>
      </c>
      <c r="I1842" s="6">
        <f t="shared" si="61"/>
        <v>4</v>
      </c>
      <c r="J1842" s="8">
        <f t="shared" si="60"/>
        <v>4687.5</v>
      </c>
      <c r="M1842" s="9"/>
      <c r="N1842" s="9"/>
      <c r="O1842" s="9"/>
      <c r="P1842" s="9"/>
      <c r="Q1842" s="9"/>
    </row>
    <row r="1843" spans="1:17" ht="15.75" x14ac:dyDescent="0.25">
      <c r="A1843" s="6" t="s">
        <v>557</v>
      </c>
      <c r="B1843" s="6" t="s">
        <v>288</v>
      </c>
      <c r="C1843" s="6" t="s">
        <v>283</v>
      </c>
      <c r="D1843" s="7">
        <v>44957</v>
      </c>
      <c r="E1843" s="7">
        <v>45050</v>
      </c>
      <c r="F1843" s="8">
        <v>18750</v>
      </c>
      <c r="G1843" s="7">
        <v>44957</v>
      </c>
      <c r="H1843" s="7">
        <v>45046</v>
      </c>
      <c r="I1843" s="6">
        <f t="shared" si="61"/>
        <v>4</v>
      </c>
      <c r="J1843" s="8">
        <f t="shared" si="60"/>
        <v>4687.5</v>
      </c>
      <c r="M1843" s="9"/>
      <c r="N1843" s="9"/>
      <c r="O1843" s="9"/>
      <c r="P1843" s="9"/>
      <c r="Q1843" s="9"/>
    </row>
    <row r="1844" spans="1:17" ht="15.75" x14ac:dyDescent="0.25">
      <c r="A1844" s="6" t="s">
        <v>557</v>
      </c>
      <c r="B1844" s="6" t="s">
        <v>288</v>
      </c>
      <c r="C1844" s="6" t="s">
        <v>283</v>
      </c>
      <c r="D1844" s="7">
        <v>45047</v>
      </c>
      <c r="E1844" s="7">
        <v>45141</v>
      </c>
      <c r="F1844" s="8">
        <v>18750</v>
      </c>
      <c r="G1844" s="7">
        <v>45047</v>
      </c>
      <c r="H1844" s="7">
        <v>45138</v>
      </c>
      <c r="I1844" s="6">
        <f t="shared" si="61"/>
        <v>3</v>
      </c>
      <c r="J1844" s="8">
        <f t="shared" si="60"/>
        <v>6250</v>
      </c>
      <c r="M1844" s="9"/>
      <c r="N1844" s="9"/>
      <c r="O1844" s="9"/>
      <c r="P1844" s="9"/>
      <c r="Q1844" s="9"/>
    </row>
    <row r="1845" spans="1:17" ht="15.75" x14ac:dyDescent="0.25">
      <c r="A1845" s="6" t="s">
        <v>557</v>
      </c>
      <c r="B1845" s="6" t="s">
        <v>288</v>
      </c>
      <c r="C1845" s="6" t="s">
        <v>283</v>
      </c>
      <c r="D1845" s="7">
        <v>45139</v>
      </c>
      <c r="E1845" s="7">
        <v>45233</v>
      </c>
      <c r="F1845" s="8">
        <v>18750</v>
      </c>
      <c r="G1845" s="7">
        <v>45139</v>
      </c>
      <c r="H1845" s="7">
        <v>45230</v>
      </c>
      <c r="I1845" s="6">
        <f t="shared" si="61"/>
        <v>3</v>
      </c>
      <c r="J1845" s="8">
        <f t="shared" si="60"/>
        <v>6250</v>
      </c>
      <c r="M1845" s="9"/>
      <c r="N1845" s="9"/>
      <c r="O1845" s="9"/>
      <c r="P1845" s="9"/>
      <c r="Q1845" s="9"/>
    </row>
    <row r="1846" spans="1:17" ht="15.75" x14ac:dyDescent="0.25">
      <c r="A1846" s="6" t="s">
        <v>557</v>
      </c>
      <c r="B1846" s="6" t="s">
        <v>288</v>
      </c>
      <c r="C1846" s="6" t="s">
        <v>283</v>
      </c>
      <c r="D1846" s="7">
        <v>45260</v>
      </c>
      <c r="E1846" s="7">
        <v>45352</v>
      </c>
      <c r="F1846" s="8">
        <v>54000</v>
      </c>
      <c r="G1846" s="7">
        <v>45260</v>
      </c>
      <c r="H1846" s="7">
        <v>45322</v>
      </c>
      <c r="I1846" s="6">
        <f t="shared" si="61"/>
        <v>3</v>
      </c>
      <c r="J1846" s="8">
        <f t="shared" si="60"/>
        <v>18000</v>
      </c>
      <c r="M1846" s="9"/>
      <c r="N1846" s="9"/>
      <c r="O1846" s="9"/>
      <c r="P1846" s="9"/>
      <c r="Q1846" s="9"/>
    </row>
    <row r="1847" spans="1:17" ht="15.75" x14ac:dyDescent="0.25">
      <c r="A1847" s="6" t="s">
        <v>557</v>
      </c>
      <c r="B1847" s="6" t="s">
        <v>288</v>
      </c>
      <c r="C1847" s="6" t="s">
        <v>283</v>
      </c>
      <c r="D1847" s="7">
        <v>45323</v>
      </c>
      <c r="E1847" s="7">
        <v>1095</v>
      </c>
      <c r="F1847" s="8">
        <v>54000</v>
      </c>
      <c r="G1847" s="7">
        <v>45323</v>
      </c>
      <c r="H1847" s="7">
        <v>45411</v>
      </c>
      <c r="I1847" s="6">
        <f t="shared" si="61"/>
        <v>3</v>
      </c>
      <c r="J1847" s="8">
        <f t="shared" si="60"/>
        <v>18000</v>
      </c>
      <c r="M1847" s="9"/>
      <c r="N1847" s="9"/>
      <c r="O1847" s="9"/>
      <c r="P1847" s="9"/>
      <c r="Q1847" s="9"/>
    </row>
    <row r="1848" spans="1:17" ht="15.75" x14ac:dyDescent="0.25">
      <c r="A1848" s="6" t="s">
        <v>557</v>
      </c>
      <c r="B1848" s="6" t="s">
        <v>288</v>
      </c>
      <c r="C1848" s="6" t="s">
        <v>283</v>
      </c>
      <c r="D1848" s="7">
        <v>45412</v>
      </c>
      <c r="E1848" s="7">
        <v>1095</v>
      </c>
      <c r="F1848" s="8">
        <v>54000</v>
      </c>
      <c r="G1848" s="7">
        <v>45412</v>
      </c>
      <c r="H1848" s="7">
        <v>45503</v>
      </c>
      <c r="I1848" s="6">
        <f t="shared" si="61"/>
        <v>4</v>
      </c>
      <c r="J1848" s="8">
        <f t="shared" si="60"/>
        <v>13500</v>
      </c>
      <c r="M1848" s="9"/>
      <c r="N1848" s="9"/>
      <c r="O1848" s="9"/>
      <c r="P1848" s="9"/>
      <c r="Q1848" s="9"/>
    </row>
    <row r="1849" spans="1:17" ht="15.75" x14ac:dyDescent="0.25">
      <c r="A1849" s="6" t="s">
        <v>557</v>
      </c>
      <c r="B1849" s="6" t="s">
        <v>288</v>
      </c>
      <c r="C1849" s="6" t="s">
        <v>283</v>
      </c>
      <c r="D1849" s="7">
        <v>45504</v>
      </c>
      <c r="E1849" s="7">
        <v>1095</v>
      </c>
      <c r="F1849" s="8">
        <v>54000</v>
      </c>
      <c r="G1849" s="7">
        <v>45504</v>
      </c>
      <c r="H1849" s="7">
        <v>45595</v>
      </c>
      <c r="I1849" s="6">
        <f t="shared" si="61"/>
        <v>4</v>
      </c>
      <c r="J1849" s="8">
        <f t="shared" si="60"/>
        <v>13500</v>
      </c>
      <c r="M1849" s="9"/>
      <c r="N1849" s="9"/>
      <c r="O1849" s="9"/>
      <c r="P1849" s="9"/>
      <c r="Q1849" s="9"/>
    </row>
    <row r="1850" spans="1:17" ht="15.75" x14ac:dyDescent="0.25">
      <c r="A1850" s="6" t="s">
        <v>557</v>
      </c>
      <c r="B1850" s="6" t="s">
        <v>296</v>
      </c>
      <c r="C1850" s="6" t="s">
        <v>283</v>
      </c>
      <c r="D1850" s="7">
        <v>44865</v>
      </c>
      <c r="E1850" s="7">
        <v>44959</v>
      </c>
      <c r="F1850" s="8">
        <v>25000</v>
      </c>
      <c r="G1850" s="7">
        <v>44865</v>
      </c>
      <c r="H1850" s="7">
        <v>44956</v>
      </c>
      <c r="I1850" s="6">
        <f t="shared" si="61"/>
        <v>4</v>
      </c>
      <c r="J1850" s="8">
        <f t="shared" si="60"/>
        <v>6250</v>
      </c>
      <c r="M1850" s="9"/>
      <c r="N1850" s="9"/>
      <c r="O1850" s="9"/>
      <c r="P1850" s="9"/>
      <c r="Q1850" s="9"/>
    </row>
    <row r="1851" spans="1:17" ht="15.75" x14ac:dyDescent="0.25">
      <c r="A1851" s="6" t="s">
        <v>557</v>
      </c>
      <c r="B1851" s="6" t="s">
        <v>296</v>
      </c>
      <c r="C1851" s="6" t="s">
        <v>283</v>
      </c>
      <c r="D1851" s="7">
        <v>44957</v>
      </c>
      <c r="E1851" s="7">
        <v>45050</v>
      </c>
      <c r="F1851" s="8">
        <v>25000</v>
      </c>
      <c r="G1851" s="7">
        <v>44957</v>
      </c>
      <c r="H1851" s="7">
        <v>45046</v>
      </c>
      <c r="I1851" s="6">
        <f t="shared" si="61"/>
        <v>4</v>
      </c>
      <c r="J1851" s="8">
        <f t="shared" si="60"/>
        <v>6250</v>
      </c>
      <c r="M1851" s="9"/>
      <c r="N1851" s="9"/>
      <c r="O1851" s="9"/>
      <c r="P1851" s="9"/>
      <c r="Q1851" s="9"/>
    </row>
    <row r="1852" spans="1:17" ht="15.75" x14ac:dyDescent="0.25">
      <c r="A1852" s="6" t="s">
        <v>557</v>
      </c>
      <c r="B1852" s="6" t="s">
        <v>296</v>
      </c>
      <c r="C1852" s="6" t="s">
        <v>283</v>
      </c>
      <c r="D1852" s="7">
        <v>45047</v>
      </c>
      <c r="E1852" s="7">
        <v>45141</v>
      </c>
      <c r="F1852" s="8">
        <v>25000</v>
      </c>
      <c r="G1852" s="7">
        <v>45047</v>
      </c>
      <c r="H1852" s="7">
        <v>45138</v>
      </c>
      <c r="I1852" s="6">
        <f t="shared" si="61"/>
        <v>3</v>
      </c>
      <c r="J1852" s="8">
        <f t="shared" si="60"/>
        <v>8333.3333333333339</v>
      </c>
      <c r="M1852" s="9"/>
      <c r="N1852" s="9"/>
      <c r="O1852" s="9"/>
      <c r="P1852" s="9"/>
      <c r="Q1852" s="9"/>
    </row>
    <row r="1853" spans="1:17" ht="15.75" x14ac:dyDescent="0.25">
      <c r="A1853" s="6" t="s">
        <v>557</v>
      </c>
      <c r="B1853" s="6" t="s">
        <v>296</v>
      </c>
      <c r="C1853" s="6" t="s">
        <v>283</v>
      </c>
      <c r="D1853" s="7">
        <v>45139</v>
      </c>
      <c r="E1853" s="7">
        <v>45233</v>
      </c>
      <c r="F1853" s="8">
        <v>25000</v>
      </c>
      <c r="G1853" s="7">
        <v>45139</v>
      </c>
      <c r="H1853" s="7">
        <v>45230</v>
      </c>
      <c r="I1853" s="6">
        <f t="shared" si="61"/>
        <v>3</v>
      </c>
      <c r="J1853" s="8">
        <f t="shared" si="60"/>
        <v>8333.3333333333339</v>
      </c>
      <c r="M1853" s="9"/>
      <c r="N1853" s="9"/>
      <c r="O1853" s="9"/>
      <c r="P1853" s="9"/>
      <c r="Q1853" s="9"/>
    </row>
    <row r="1854" spans="1:17" ht="15.75" x14ac:dyDescent="0.25">
      <c r="A1854" s="6" t="s">
        <v>557</v>
      </c>
      <c r="B1854" s="6" t="s">
        <v>292</v>
      </c>
      <c r="C1854" s="6" t="s">
        <v>283</v>
      </c>
      <c r="D1854" s="7">
        <v>44926</v>
      </c>
      <c r="E1854" s="7">
        <v>45018</v>
      </c>
      <c r="F1854" s="8">
        <v>33625</v>
      </c>
      <c r="G1854" s="7">
        <v>44865</v>
      </c>
      <c r="H1854" s="7">
        <v>44956</v>
      </c>
      <c r="I1854" s="6">
        <f t="shared" si="61"/>
        <v>4</v>
      </c>
      <c r="J1854" s="8">
        <f t="shared" si="60"/>
        <v>8406.25</v>
      </c>
      <c r="M1854" s="9"/>
      <c r="N1854" s="9"/>
      <c r="O1854" s="9"/>
      <c r="P1854" s="9"/>
      <c r="Q1854" s="9"/>
    </row>
    <row r="1855" spans="1:17" ht="15.75" x14ac:dyDescent="0.25">
      <c r="A1855" s="6" t="s">
        <v>557</v>
      </c>
      <c r="B1855" s="6" t="s">
        <v>292</v>
      </c>
      <c r="C1855" s="6" t="s">
        <v>283</v>
      </c>
      <c r="D1855" s="7">
        <v>45017</v>
      </c>
      <c r="E1855" s="7">
        <v>45109</v>
      </c>
      <c r="F1855" s="8">
        <v>33625</v>
      </c>
      <c r="G1855" s="7">
        <v>44957</v>
      </c>
      <c r="H1855" s="7">
        <v>45046</v>
      </c>
      <c r="I1855" s="6">
        <f t="shared" si="61"/>
        <v>4</v>
      </c>
      <c r="J1855" s="8">
        <f t="shared" si="60"/>
        <v>8406.25</v>
      </c>
      <c r="M1855" s="9"/>
      <c r="N1855" s="9"/>
      <c r="O1855" s="9"/>
      <c r="P1855" s="9"/>
      <c r="Q1855" s="9"/>
    </row>
    <row r="1856" spans="1:17" ht="15.75" x14ac:dyDescent="0.25">
      <c r="A1856" s="6" t="s">
        <v>557</v>
      </c>
      <c r="B1856" s="6" t="s">
        <v>292</v>
      </c>
      <c r="C1856" s="6" t="s">
        <v>283</v>
      </c>
      <c r="D1856" s="7">
        <v>45108</v>
      </c>
      <c r="E1856" s="7">
        <v>45201</v>
      </c>
      <c r="F1856" s="8">
        <v>33625</v>
      </c>
      <c r="G1856" s="7">
        <v>45047</v>
      </c>
      <c r="H1856" s="7">
        <v>45138</v>
      </c>
      <c r="I1856" s="6">
        <f t="shared" si="61"/>
        <v>3</v>
      </c>
      <c r="J1856" s="8">
        <f t="shared" si="60"/>
        <v>11208.333333333334</v>
      </c>
      <c r="M1856" s="9"/>
      <c r="N1856" s="9"/>
      <c r="O1856" s="9"/>
      <c r="P1856" s="9"/>
      <c r="Q1856" s="9"/>
    </row>
    <row r="1857" spans="1:17" ht="15.75" x14ac:dyDescent="0.25">
      <c r="A1857" s="6" t="s">
        <v>557</v>
      </c>
      <c r="B1857" s="6" t="s">
        <v>292</v>
      </c>
      <c r="C1857" s="6" t="s">
        <v>283</v>
      </c>
      <c r="D1857" s="7">
        <v>45200</v>
      </c>
      <c r="E1857" s="7">
        <v>45296</v>
      </c>
      <c r="F1857" s="8">
        <v>33625</v>
      </c>
      <c r="G1857" s="7">
        <v>45139</v>
      </c>
      <c r="H1857" s="7">
        <v>45230</v>
      </c>
      <c r="I1857" s="6">
        <f t="shared" si="61"/>
        <v>3</v>
      </c>
      <c r="J1857" s="8">
        <f t="shared" si="60"/>
        <v>11208.333333333334</v>
      </c>
      <c r="M1857" s="9"/>
      <c r="N1857" s="9"/>
      <c r="O1857" s="9"/>
      <c r="P1857" s="9"/>
      <c r="Q1857" s="9"/>
    </row>
    <row r="1858" spans="1:17" ht="15.75" x14ac:dyDescent="0.25">
      <c r="A1858" s="6" t="s">
        <v>558</v>
      </c>
      <c r="B1858" s="6" t="s">
        <v>296</v>
      </c>
      <c r="C1858" s="6" t="s">
        <v>283</v>
      </c>
      <c r="D1858" s="7">
        <v>44100</v>
      </c>
      <c r="E1858" s="7">
        <v>44195</v>
      </c>
      <c r="F1858" s="8">
        <v>28000</v>
      </c>
      <c r="G1858" s="7">
        <v>44104</v>
      </c>
      <c r="H1858" s="7">
        <v>44468</v>
      </c>
      <c r="I1858" s="6">
        <f t="shared" si="61"/>
        <v>13</v>
      </c>
      <c r="J1858" s="8">
        <f t="shared" si="60"/>
        <v>2153.8461538461538</v>
      </c>
      <c r="M1858" s="9"/>
      <c r="N1858" s="9"/>
      <c r="O1858" s="9"/>
      <c r="P1858" s="9"/>
      <c r="Q1858" s="9"/>
    </row>
    <row r="1859" spans="1:17" ht="15.75" x14ac:dyDescent="0.25">
      <c r="A1859" s="6" t="s">
        <v>558</v>
      </c>
      <c r="B1859" s="6" t="s">
        <v>296</v>
      </c>
      <c r="C1859" s="6" t="s">
        <v>283</v>
      </c>
      <c r="D1859" s="7">
        <v>44469</v>
      </c>
      <c r="E1859" s="7">
        <v>44500</v>
      </c>
      <c r="F1859" s="8">
        <v>28000</v>
      </c>
      <c r="G1859" s="7">
        <v>44469</v>
      </c>
      <c r="H1859" s="7">
        <v>44833</v>
      </c>
      <c r="I1859" s="6">
        <f t="shared" si="61"/>
        <v>13</v>
      </c>
      <c r="J1859" s="8">
        <f t="shared" ref="J1859:J1911" si="62">F1859/I1859</f>
        <v>2153.8461538461538</v>
      </c>
      <c r="M1859" s="9"/>
      <c r="N1859" s="9"/>
      <c r="O1859" s="9"/>
      <c r="P1859" s="9"/>
      <c r="Q1859" s="9"/>
    </row>
    <row r="1860" spans="1:17" ht="15.75" x14ac:dyDescent="0.25">
      <c r="A1860" s="6" t="s">
        <v>559</v>
      </c>
      <c r="B1860" s="6" t="s">
        <v>282</v>
      </c>
      <c r="C1860" s="6" t="s">
        <v>283</v>
      </c>
      <c r="D1860" s="7">
        <v>43967</v>
      </c>
      <c r="E1860" s="7">
        <v>44195</v>
      </c>
      <c r="F1860" s="8">
        <v>22500</v>
      </c>
      <c r="G1860" s="7">
        <v>43831</v>
      </c>
      <c r="H1860" s="7">
        <v>44195</v>
      </c>
      <c r="I1860" s="6">
        <f t="shared" si="61"/>
        <v>12</v>
      </c>
      <c r="J1860" s="8">
        <f t="shared" si="62"/>
        <v>1875</v>
      </c>
      <c r="M1860" s="9"/>
      <c r="N1860" s="9"/>
      <c r="O1860" s="9"/>
      <c r="P1860" s="9"/>
      <c r="Q1860" s="9"/>
    </row>
    <row r="1861" spans="1:17" ht="15.75" x14ac:dyDescent="0.25">
      <c r="A1861" s="6" t="s">
        <v>559</v>
      </c>
      <c r="B1861" s="6" t="s">
        <v>282</v>
      </c>
      <c r="C1861" s="6" t="s">
        <v>283</v>
      </c>
      <c r="D1861" s="7">
        <v>43967</v>
      </c>
      <c r="E1861" s="7">
        <v>44195</v>
      </c>
      <c r="F1861" s="8">
        <v>22500</v>
      </c>
      <c r="G1861" s="7">
        <v>43831</v>
      </c>
      <c r="H1861" s="7">
        <v>44195</v>
      </c>
      <c r="I1861" s="6">
        <f t="shared" si="61"/>
        <v>12</v>
      </c>
      <c r="J1861" s="8">
        <f t="shared" si="62"/>
        <v>1875</v>
      </c>
      <c r="M1861" s="9"/>
      <c r="N1861" s="9"/>
      <c r="O1861" s="9"/>
      <c r="P1861" s="9"/>
      <c r="Q1861" s="9"/>
    </row>
    <row r="1862" spans="1:17" ht="15.75" x14ac:dyDescent="0.25">
      <c r="A1862" s="6" t="s">
        <v>559</v>
      </c>
      <c r="B1862" s="6" t="s">
        <v>282</v>
      </c>
      <c r="C1862" s="6" t="s">
        <v>283</v>
      </c>
      <c r="D1862" s="7">
        <v>43967</v>
      </c>
      <c r="E1862" s="7">
        <v>44195</v>
      </c>
      <c r="F1862" s="8">
        <v>22500</v>
      </c>
      <c r="G1862" s="7">
        <v>43831</v>
      </c>
      <c r="H1862" s="7">
        <v>44195</v>
      </c>
      <c r="I1862" s="6">
        <f t="shared" si="61"/>
        <v>12</v>
      </c>
      <c r="J1862" s="8">
        <f t="shared" si="62"/>
        <v>1875</v>
      </c>
      <c r="M1862" s="9"/>
      <c r="N1862" s="9"/>
      <c r="O1862" s="9"/>
      <c r="P1862" s="9"/>
      <c r="Q1862" s="9"/>
    </row>
    <row r="1863" spans="1:17" ht="15.75" x14ac:dyDescent="0.25">
      <c r="A1863" s="6" t="s">
        <v>559</v>
      </c>
      <c r="B1863" s="6" t="s">
        <v>282</v>
      </c>
      <c r="C1863" s="6" t="s">
        <v>283</v>
      </c>
      <c r="D1863" s="7">
        <v>44121</v>
      </c>
      <c r="E1863" s="7">
        <v>44195</v>
      </c>
      <c r="F1863" s="8">
        <v>24700</v>
      </c>
      <c r="G1863" s="7">
        <v>43831</v>
      </c>
      <c r="H1863" s="7">
        <v>44195</v>
      </c>
      <c r="I1863" s="6">
        <f t="shared" si="61"/>
        <v>12</v>
      </c>
      <c r="J1863" s="8">
        <f t="shared" si="62"/>
        <v>2058.3333333333335</v>
      </c>
      <c r="M1863" s="9"/>
      <c r="N1863" s="9"/>
      <c r="O1863" s="9"/>
      <c r="P1863" s="9"/>
      <c r="Q1863" s="9"/>
    </row>
    <row r="1864" spans="1:17" ht="15.75" x14ac:dyDescent="0.25">
      <c r="A1864" s="6" t="s">
        <v>559</v>
      </c>
      <c r="B1864" s="6" t="s">
        <v>282</v>
      </c>
      <c r="C1864" s="6" t="s">
        <v>283</v>
      </c>
      <c r="D1864" s="7">
        <v>43815</v>
      </c>
      <c r="E1864" s="7">
        <v>44195</v>
      </c>
      <c r="F1864" s="8">
        <v>14000</v>
      </c>
      <c r="G1864" s="7">
        <v>43831</v>
      </c>
      <c r="H1864" s="7">
        <v>44195</v>
      </c>
      <c r="I1864" s="6">
        <f t="shared" si="61"/>
        <v>12</v>
      </c>
      <c r="J1864" s="8">
        <f t="shared" si="62"/>
        <v>1166.6666666666667</v>
      </c>
      <c r="M1864" s="9"/>
      <c r="N1864" s="9"/>
      <c r="O1864" s="9"/>
      <c r="P1864" s="9"/>
      <c r="Q1864" s="9"/>
    </row>
    <row r="1865" spans="1:17" ht="15.75" x14ac:dyDescent="0.25">
      <c r="A1865" s="6" t="s">
        <v>559</v>
      </c>
      <c r="B1865" s="6" t="s">
        <v>282</v>
      </c>
      <c r="C1865" s="6" t="s">
        <v>283</v>
      </c>
      <c r="D1865" s="7">
        <v>43815</v>
      </c>
      <c r="E1865" s="7">
        <v>44195</v>
      </c>
      <c r="F1865" s="8">
        <v>63600</v>
      </c>
      <c r="G1865" s="7">
        <v>43831</v>
      </c>
      <c r="H1865" s="7">
        <v>44195</v>
      </c>
      <c r="I1865" s="6">
        <f t="shared" si="61"/>
        <v>12</v>
      </c>
      <c r="J1865" s="8">
        <f t="shared" si="62"/>
        <v>5300</v>
      </c>
      <c r="M1865" s="9"/>
      <c r="N1865" s="9"/>
      <c r="O1865" s="9"/>
      <c r="P1865" s="9"/>
      <c r="Q1865" s="9"/>
    </row>
    <row r="1866" spans="1:17" ht="15.75" x14ac:dyDescent="0.25">
      <c r="A1866" s="6" t="s">
        <v>559</v>
      </c>
      <c r="B1866" s="6" t="s">
        <v>282</v>
      </c>
      <c r="C1866" s="6" t="s">
        <v>283</v>
      </c>
      <c r="D1866" s="7">
        <v>43831</v>
      </c>
      <c r="E1866" s="7">
        <v>44195</v>
      </c>
      <c r="F1866" s="8">
        <v>14000</v>
      </c>
      <c r="G1866" s="7">
        <v>43831</v>
      </c>
      <c r="H1866" s="7">
        <v>44195</v>
      </c>
      <c r="I1866" s="6">
        <f t="shared" si="61"/>
        <v>12</v>
      </c>
      <c r="J1866" s="8">
        <f t="shared" si="62"/>
        <v>1166.6666666666667</v>
      </c>
      <c r="M1866" s="9"/>
      <c r="N1866" s="9"/>
      <c r="O1866" s="9"/>
      <c r="P1866" s="9"/>
      <c r="Q1866" s="9"/>
    </row>
    <row r="1867" spans="1:17" ht="15.75" x14ac:dyDescent="0.25">
      <c r="A1867" s="6" t="s">
        <v>559</v>
      </c>
      <c r="B1867" s="6" t="s">
        <v>282</v>
      </c>
      <c r="C1867" s="6" t="s">
        <v>283</v>
      </c>
      <c r="D1867" s="7">
        <v>43841</v>
      </c>
      <c r="E1867" s="7">
        <v>44195</v>
      </c>
      <c r="F1867" s="8">
        <v>20200</v>
      </c>
      <c r="G1867" s="7">
        <v>43831</v>
      </c>
      <c r="H1867" s="7">
        <v>44195</v>
      </c>
      <c r="I1867" s="6">
        <f t="shared" si="61"/>
        <v>12</v>
      </c>
      <c r="J1867" s="8">
        <f t="shared" si="62"/>
        <v>1683.3333333333333</v>
      </c>
      <c r="M1867" s="9"/>
      <c r="N1867" s="9"/>
      <c r="O1867" s="9"/>
      <c r="P1867" s="9"/>
      <c r="Q1867" s="9"/>
    </row>
    <row r="1868" spans="1:17" ht="15.75" x14ac:dyDescent="0.25">
      <c r="A1868" s="6" t="s">
        <v>559</v>
      </c>
      <c r="B1868" s="6" t="s">
        <v>282</v>
      </c>
      <c r="C1868" s="6" t="s">
        <v>283</v>
      </c>
      <c r="D1868" s="7">
        <v>44438</v>
      </c>
      <c r="E1868" s="7">
        <v>44508</v>
      </c>
      <c r="F1868" s="8">
        <v>27000</v>
      </c>
      <c r="G1868" s="7">
        <v>44196</v>
      </c>
      <c r="H1868" s="7">
        <v>44560</v>
      </c>
      <c r="I1868" s="6">
        <f t="shared" si="61"/>
        <v>13</v>
      </c>
      <c r="J1868" s="8">
        <f t="shared" si="62"/>
        <v>2076.9230769230771</v>
      </c>
      <c r="M1868" s="9"/>
      <c r="N1868" s="9"/>
      <c r="O1868" s="9"/>
      <c r="P1868" s="9"/>
      <c r="Q1868" s="9"/>
    </row>
    <row r="1869" spans="1:17" ht="15.75" x14ac:dyDescent="0.25">
      <c r="A1869" s="6" t="s">
        <v>559</v>
      </c>
      <c r="B1869" s="6" t="s">
        <v>282</v>
      </c>
      <c r="C1869" s="6" t="s">
        <v>283</v>
      </c>
      <c r="D1869" s="7">
        <v>44438</v>
      </c>
      <c r="E1869" s="7">
        <v>44495</v>
      </c>
      <c r="F1869" s="8">
        <v>27000</v>
      </c>
      <c r="G1869" s="7">
        <v>44196</v>
      </c>
      <c r="H1869" s="7">
        <v>44560</v>
      </c>
      <c r="I1869" s="6">
        <f t="shared" si="61"/>
        <v>13</v>
      </c>
      <c r="J1869" s="8">
        <f t="shared" si="62"/>
        <v>2076.9230769230771</v>
      </c>
      <c r="M1869" s="9"/>
      <c r="N1869" s="9"/>
      <c r="O1869" s="9"/>
      <c r="P1869" s="9"/>
      <c r="Q1869" s="9"/>
    </row>
    <row r="1870" spans="1:17" ht="15.75" x14ac:dyDescent="0.25">
      <c r="A1870" s="6" t="s">
        <v>559</v>
      </c>
      <c r="B1870" s="6" t="s">
        <v>282</v>
      </c>
      <c r="C1870" s="6" t="s">
        <v>283</v>
      </c>
      <c r="D1870" s="7">
        <v>44910</v>
      </c>
      <c r="E1870" s="7">
        <v>45005</v>
      </c>
      <c r="F1870" s="8">
        <v>54000</v>
      </c>
      <c r="G1870" s="7">
        <v>44561</v>
      </c>
      <c r="H1870" s="7">
        <v>44833</v>
      </c>
      <c r="I1870" s="6">
        <f t="shared" si="61"/>
        <v>10</v>
      </c>
      <c r="J1870" s="8">
        <f t="shared" si="62"/>
        <v>5400</v>
      </c>
      <c r="M1870" s="9"/>
      <c r="N1870" s="9"/>
      <c r="O1870" s="9"/>
      <c r="P1870" s="9"/>
      <c r="Q1870" s="9"/>
    </row>
    <row r="1871" spans="1:17" ht="15.75" x14ac:dyDescent="0.25">
      <c r="A1871" s="6" t="s">
        <v>559</v>
      </c>
      <c r="B1871" s="6" t="s">
        <v>282</v>
      </c>
      <c r="C1871" s="6" t="s">
        <v>283</v>
      </c>
      <c r="D1871" s="7">
        <v>45316</v>
      </c>
      <c r="E1871" s="7">
        <v>45355</v>
      </c>
      <c r="F1871" s="8">
        <v>10500</v>
      </c>
      <c r="G1871" s="7">
        <v>45292</v>
      </c>
      <c r="H1871" s="7">
        <v>45656</v>
      </c>
      <c r="I1871" s="6">
        <f>IF((YEAR(H1871)-YEAR(G1871))=1, ((MONTH(H1871)-MONTH(G1871))+1)+12, (IF((YEAR(H1871)-YEAR(G1871))=2, ((MONTH(H1871)-MONTH(G1871))+1)+24, (MONTH(H1871)-MONTH(G1871))+1)))</f>
        <v>12</v>
      </c>
      <c r="J1871" s="8">
        <f t="shared" si="62"/>
        <v>875</v>
      </c>
      <c r="M1871" s="9"/>
      <c r="N1871" s="9"/>
      <c r="O1871" s="9"/>
      <c r="P1871" s="9"/>
      <c r="Q1871" s="9"/>
    </row>
    <row r="1872" spans="1:17" ht="15.75" x14ac:dyDescent="0.25">
      <c r="A1872" s="6" t="s">
        <v>560</v>
      </c>
      <c r="B1872" s="6" t="s">
        <v>296</v>
      </c>
      <c r="C1872" s="6" t="s">
        <v>283</v>
      </c>
      <c r="D1872" s="7">
        <v>44196</v>
      </c>
      <c r="E1872" s="7">
        <v>44231</v>
      </c>
      <c r="F1872" s="8">
        <v>500</v>
      </c>
      <c r="G1872" s="7">
        <v>44165</v>
      </c>
      <c r="H1872" s="7">
        <v>44285</v>
      </c>
      <c r="I1872" s="6">
        <f t="shared" ref="I1872:I1911" si="63">IF((YEAR(H1872)-YEAR(G1872))=1, ((MONTH(H1872)-MONTH(G1872))+1)+12, (IF((YEAR(H1872)-YEAR(G1872))=2, ((MONTH(H1872)-MONTH(G1872))+1)+24, (IF((YEAR(H1872)-YEAR(G1872))=3, ((MONTH(H1872)-MONTH(G1872))+1)+36, (MONTH(H1872)-MONTH(G1872))+1)))))</f>
        <v>5</v>
      </c>
      <c r="J1872" s="8">
        <f t="shared" si="62"/>
        <v>100</v>
      </c>
      <c r="M1872" s="9"/>
      <c r="N1872" s="9"/>
      <c r="O1872" s="9"/>
      <c r="P1872" s="9"/>
      <c r="Q1872" s="9"/>
    </row>
    <row r="1873" spans="1:17" ht="15.75" x14ac:dyDescent="0.25">
      <c r="A1873" s="6" t="s">
        <v>560</v>
      </c>
      <c r="B1873" s="6" t="s">
        <v>296</v>
      </c>
      <c r="C1873" s="6" t="s">
        <v>283</v>
      </c>
      <c r="D1873" s="7">
        <v>44227</v>
      </c>
      <c r="E1873" s="7">
        <v>44267</v>
      </c>
      <c r="F1873" s="8">
        <v>500</v>
      </c>
      <c r="G1873" s="7">
        <v>44165</v>
      </c>
      <c r="H1873" s="7">
        <v>44285</v>
      </c>
      <c r="I1873" s="6">
        <f t="shared" si="63"/>
        <v>5</v>
      </c>
      <c r="J1873" s="8">
        <f t="shared" si="62"/>
        <v>100</v>
      </c>
      <c r="M1873" s="9"/>
      <c r="N1873" s="9"/>
      <c r="O1873" s="9"/>
      <c r="P1873" s="9"/>
      <c r="Q1873" s="9"/>
    </row>
    <row r="1874" spans="1:17" ht="15.75" x14ac:dyDescent="0.25">
      <c r="A1874" s="6" t="s">
        <v>560</v>
      </c>
      <c r="B1874" s="6" t="s">
        <v>296</v>
      </c>
      <c r="C1874" s="6" t="s">
        <v>283</v>
      </c>
      <c r="D1874" s="7">
        <v>44255</v>
      </c>
      <c r="E1874" s="7">
        <v>44291</v>
      </c>
      <c r="F1874" s="8">
        <v>500</v>
      </c>
      <c r="G1874" s="7">
        <v>44165</v>
      </c>
      <c r="H1874" s="7">
        <v>44285</v>
      </c>
      <c r="I1874" s="6">
        <f t="shared" si="63"/>
        <v>5</v>
      </c>
      <c r="J1874" s="8">
        <f t="shared" si="62"/>
        <v>100</v>
      </c>
      <c r="M1874" s="9"/>
      <c r="N1874" s="9"/>
      <c r="O1874" s="9"/>
      <c r="P1874" s="9"/>
      <c r="Q1874" s="9"/>
    </row>
    <row r="1875" spans="1:17" ht="15.75" x14ac:dyDescent="0.25">
      <c r="A1875" s="6" t="s">
        <v>561</v>
      </c>
      <c r="B1875" s="6" t="s">
        <v>282</v>
      </c>
      <c r="C1875" s="6" t="s">
        <v>283</v>
      </c>
      <c r="D1875" s="7">
        <v>43911</v>
      </c>
      <c r="E1875" s="7">
        <v>44925</v>
      </c>
      <c r="F1875" s="8">
        <v>6000</v>
      </c>
      <c r="G1875" s="7">
        <v>43770</v>
      </c>
      <c r="H1875" s="7">
        <v>43889</v>
      </c>
      <c r="I1875" s="6">
        <f t="shared" si="63"/>
        <v>4</v>
      </c>
      <c r="J1875" s="8">
        <f t="shared" si="62"/>
        <v>1500</v>
      </c>
      <c r="M1875" s="9"/>
      <c r="N1875" s="9"/>
      <c r="O1875" s="9"/>
      <c r="P1875" s="9"/>
      <c r="Q1875" s="9"/>
    </row>
    <row r="1876" spans="1:17" ht="15.75" x14ac:dyDescent="0.25">
      <c r="A1876" s="6" t="s">
        <v>561</v>
      </c>
      <c r="B1876" s="6" t="s">
        <v>282</v>
      </c>
      <c r="C1876" s="6" t="s">
        <v>283</v>
      </c>
      <c r="D1876" s="7">
        <v>44003</v>
      </c>
      <c r="E1876" s="7">
        <v>44925</v>
      </c>
      <c r="F1876" s="8">
        <v>6000</v>
      </c>
      <c r="G1876" s="7">
        <v>43890</v>
      </c>
      <c r="H1876" s="7">
        <v>44011</v>
      </c>
      <c r="I1876" s="6">
        <f t="shared" si="63"/>
        <v>5</v>
      </c>
      <c r="J1876" s="8">
        <f t="shared" si="62"/>
        <v>1200</v>
      </c>
      <c r="M1876" s="9"/>
      <c r="N1876" s="9"/>
      <c r="O1876" s="9"/>
      <c r="P1876" s="9"/>
      <c r="Q1876" s="9"/>
    </row>
    <row r="1877" spans="1:17" ht="15.75" x14ac:dyDescent="0.25">
      <c r="A1877" s="6" t="s">
        <v>561</v>
      </c>
      <c r="B1877" s="6" t="s">
        <v>282</v>
      </c>
      <c r="C1877" s="6" t="s">
        <v>283</v>
      </c>
      <c r="D1877" s="7">
        <v>44095</v>
      </c>
      <c r="E1877" s="7">
        <v>44925</v>
      </c>
      <c r="F1877" s="8">
        <v>6000</v>
      </c>
      <c r="G1877" s="7">
        <v>44012</v>
      </c>
      <c r="H1877" s="7">
        <v>44134</v>
      </c>
      <c r="I1877" s="6">
        <f t="shared" si="63"/>
        <v>5</v>
      </c>
      <c r="J1877" s="8">
        <f t="shared" si="62"/>
        <v>1200</v>
      </c>
      <c r="M1877" s="9"/>
      <c r="N1877" s="9"/>
      <c r="O1877" s="9"/>
      <c r="P1877" s="9"/>
      <c r="Q1877" s="9"/>
    </row>
    <row r="1878" spans="1:17" ht="15.75" x14ac:dyDescent="0.25">
      <c r="A1878" s="6" t="s">
        <v>561</v>
      </c>
      <c r="B1878" s="6" t="s">
        <v>282</v>
      </c>
      <c r="C1878" s="6" t="s">
        <v>283</v>
      </c>
      <c r="D1878" s="7">
        <v>44186</v>
      </c>
      <c r="E1878" s="7">
        <v>44925</v>
      </c>
      <c r="F1878" s="8">
        <v>6000</v>
      </c>
      <c r="G1878" s="7">
        <v>44135</v>
      </c>
      <c r="H1878" s="7">
        <v>44254</v>
      </c>
      <c r="I1878" s="6">
        <f t="shared" si="63"/>
        <v>5</v>
      </c>
      <c r="J1878" s="8">
        <f t="shared" si="62"/>
        <v>1200</v>
      </c>
      <c r="M1878" s="9"/>
      <c r="N1878" s="9"/>
      <c r="O1878" s="9"/>
      <c r="P1878" s="9"/>
      <c r="Q1878" s="9"/>
    </row>
    <row r="1879" spans="1:17" ht="15.75" x14ac:dyDescent="0.25">
      <c r="A1879" s="6" t="s">
        <v>562</v>
      </c>
      <c r="B1879" s="6" t="s">
        <v>285</v>
      </c>
      <c r="C1879" s="6" t="s">
        <v>283</v>
      </c>
      <c r="D1879" s="7">
        <v>44261</v>
      </c>
      <c r="E1879" s="7">
        <v>44319</v>
      </c>
      <c r="F1879" s="8">
        <v>9780</v>
      </c>
      <c r="G1879" s="7">
        <v>44255</v>
      </c>
      <c r="H1879" s="7">
        <v>44619</v>
      </c>
      <c r="I1879" s="6">
        <f t="shared" si="63"/>
        <v>13</v>
      </c>
      <c r="J1879" s="8">
        <f t="shared" si="62"/>
        <v>752.30769230769226</v>
      </c>
      <c r="M1879" s="9"/>
      <c r="N1879" s="9"/>
      <c r="O1879" s="9"/>
      <c r="P1879" s="9"/>
      <c r="Q1879" s="9"/>
    </row>
    <row r="1880" spans="1:17" ht="15.75" x14ac:dyDescent="0.25">
      <c r="A1880" s="6" t="s">
        <v>563</v>
      </c>
      <c r="B1880" s="6" t="s">
        <v>288</v>
      </c>
      <c r="C1880" s="6" t="s">
        <v>283</v>
      </c>
      <c r="D1880" s="7">
        <v>44163</v>
      </c>
      <c r="E1880" s="7">
        <v>44560</v>
      </c>
      <c r="F1880" s="8">
        <v>7500</v>
      </c>
      <c r="G1880" s="7">
        <v>44135</v>
      </c>
      <c r="H1880" s="7">
        <v>44254</v>
      </c>
      <c r="I1880" s="6">
        <f t="shared" si="63"/>
        <v>5</v>
      </c>
      <c r="J1880" s="8">
        <f t="shared" si="62"/>
        <v>1500</v>
      </c>
      <c r="M1880" s="9"/>
      <c r="N1880" s="9"/>
      <c r="O1880" s="9"/>
      <c r="P1880" s="9"/>
      <c r="Q1880" s="9"/>
    </row>
    <row r="1881" spans="1:17" ht="15.75" x14ac:dyDescent="0.25">
      <c r="A1881" s="6" t="s">
        <v>564</v>
      </c>
      <c r="B1881" s="6" t="s">
        <v>282</v>
      </c>
      <c r="C1881" s="6" t="s">
        <v>283</v>
      </c>
      <c r="D1881" s="7">
        <v>43861</v>
      </c>
      <c r="E1881" s="7">
        <v>44195</v>
      </c>
      <c r="F1881" s="8">
        <v>1292</v>
      </c>
      <c r="G1881" s="7">
        <v>43831</v>
      </c>
      <c r="H1881" s="7">
        <v>43861</v>
      </c>
      <c r="I1881" s="6">
        <f t="shared" si="63"/>
        <v>1</v>
      </c>
      <c r="J1881" s="8">
        <f t="shared" si="62"/>
        <v>1292</v>
      </c>
      <c r="M1881" s="9"/>
      <c r="N1881" s="9"/>
      <c r="O1881" s="9"/>
      <c r="P1881" s="9"/>
      <c r="Q1881" s="9"/>
    </row>
    <row r="1882" spans="1:17" ht="15.75" x14ac:dyDescent="0.25">
      <c r="A1882" s="6" t="s">
        <v>564</v>
      </c>
      <c r="B1882" s="6" t="s">
        <v>282</v>
      </c>
      <c r="C1882" s="6" t="s">
        <v>283</v>
      </c>
      <c r="D1882" s="7">
        <v>43889</v>
      </c>
      <c r="E1882" s="7">
        <v>44195</v>
      </c>
      <c r="F1882" s="8">
        <v>1292</v>
      </c>
      <c r="G1882" s="7">
        <v>43862</v>
      </c>
      <c r="H1882" s="7">
        <v>43889</v>
      </c>
      <c r="I1882" s="6">
        <f t="shared" si="63"/>
        <v>1</v>
      </c>
      <c r="J1882" s="8">
        <f t="shared" si="62"/>
        <v>1292</v>
      </c>
      <c r="M1882" s="9"/>
      <c r="N1882" s="9"/>
      <c r="O1882" s="9"/>
      <c r="P1882" s="9"/>
      <c r="Q1882" s="9"/>
    </row>
    <row r="1883" spans="1:17" ht="15.75" x14ac:dyDescent="0.25">
      <c r="A1883" s="6" t="s">
        <v>564</v>
      </c>
      <c r="B1883" s="6" t="s">
        <v>282</v>
      </c>
      <c r="C1883" s="6" t="s">
        <v>283</v>
      </c>
      <c r="D1883" s="7">
        <v>43920</v>
      </c>
      <c r="E1883" s="7">
        <v>44195</v>
      </c>
      <c r="F1883" s="8">
        <v>1292</v>
      </c>
      <c r="G1883" s="7">
        <v>43890</v>
      </c>
      <c r="H1883" s="7">
        <v>43920</v>
      </c>
      <c r="I1883" s="6">
        <f t="shared" si="63"/>
        <v>2</v>
      </c>
      <c r="J1883" s="8">
        <f t="shared" si="62"/>
        <v>646</v>
      </c>
      <c r="M1883" s="9"/>
      <c r="N1883" s="9"/>
      <c r="O1883" s="9"/>
      <c r="P1883" s="9"/>
      <c r="Q1883" s="9"/>
    </row>
    <row r="1884" spans="1:17" ht="15.75" x14ac:dyDescent="0.25">
      <c r="A1884" s="6" t="s">
        <v>564</v>
      </c>
      <c r="B1884" s="6" t="s">
        <v>282</v>
      </c>
      <c r="C1884" s="6" t="s">
        <v>283</v>
      </c>
      <c r="D1884" s="7">
        <v>43950</v>
      </c>
      <c r="E1884" s="7">
        <v>44195</v>
      </c>
      <c r="F1884" s="8">
        <v>1292</v>
      </c>
      <c r="G1884" s="7">
        <v>43921</v>
      </c>
      <c r="H1884" s="7">
        <v>43950</v>
      </c>
      <c r="I1884" s="6">
        <f t="shared" si="63"/>
        <v>2</v>
      </c>
      <c r="J1884" s="8">
        <f t="shared" si="62"/>
        <v>646</v>
      </c>
      <c r="M1884" s="9"/>
      <c r="N1884" s="9"/>
      <c r="O1884" s="9"/>
      <c r="P1884" s="9"/>
      <c r="Q1884" s="9"/>
    </row>
    <row r="1885" spans="1:17" ht="15.75" x14ac:dyDescent="0.25">
      <c r="A1885" s="6" t="s">
        <v>564</v>
      </c>
      <c r="B1885" s="6" t="s">
        <v>282</v>
      </c>
      <c r="C1885" s="6" t="s">
        <v>283</v>
      </c>
      <c r="D1885" s="7">
        <v>43981</v>
      </c>
      <c r="E1885" s="7">
        <v>44195</v>
      </c>
      <c r="F1885" s="8">
        <v>1292</v>
      </c>
      <c r="G1885" s="7">
        <v>43951</v>
      </c>
      <c r="H1885" s="7">
        <v>43981</v>
      </c>
      <c r="I1885" s="6">
        <f t="shared" si="63"/>
        <v>2</v>
      </c>
      <c r="J1885" s="8">
        <f t="shared" si="62"/>
        <v>646</v>
      </c>
      <c r="M1885" s="9"/>
      <c r="N1885" s="9"/>
      <c r="O1885" s="9"/>
      <c r="P1885" s="9"/>
      <c r="Q1885" s="9"/>
    </row>
    <row r="1886" spans="1:17" ht="15.75" x14ac:dyDescent="0.25">
      <c r="A1886" s="6" t="s">
        <v>564</v>
      </c>
      <c r="B1886" s="6" t="s">
        <v>282</v>
      </c>
      <c r="C1886" s="6" t="s">
        <v>283</v>
      </c>
      <c r="D1886" s="7">
        <v>44011</v>
      </c>
      <c r="E1886" s="7">
        <v>44195</v>
      </c>
      <c r="F1886" s="8">
        <v>1292</v>
      </c>
      <c r="G1886" s="7">
        <v>43982</v>
      </c>
      <c r="H1886" s="7">
        <v>44011</v>
      </c>
      <c r="I1886" s="6">
        <f t="shared" si="63"/>
        <v>2</v>
      </c>
      <c r="J1886" s="8">
        <f t="shared" si="62"/>
        <v>646</v>
      </c>
      <c r="M1886" s="9"/>
      <c r="N1886" s="9"/>
      <c r="O1886" s="9"/>
      <c r="P1886" s="9"/>
      <c r="Q1886" s="9"/>
    </row>
    <row r="1887" spans="1:17" ht="15.75" x14ac:dyDescent="0.25">
      <c r="A1887" s="6" t="s">
        <v>564</v>
      </c>
      <c r="B1887" s="6" t="s">
        <v>282</v>
      </c>
      <c r="C1887" s="6" t="s">
        <v>283</v>
      </c>
      <c r="D1887" s="7">
        <v>44042</v>
      </c>
      <c r="E1887" s="7">
        <v>44195</v>
      </c>
      <c r="F1887" s="8">
        <v>1292</v>
      </c>
      <c r="G1887" s="7">
        <v>44012</v>
      </c>
      <c r="H1887" s="7">
        <v>44042</v>
      </c>
      <c r="I1887" s="6">
        <f t="shared" si="63"/>
        <v>2</v>
      </c>
      <c r="J1887" s="8">
        <f t="shared" si="62"/>
        <v>646</v>
      </c>
      <c r="M1887" s="9"/>
      <c r="N1887" s="9"/>
      <c r="O1887" s="9"/>
      <c r="P1887" s="9"/>
      <c r="Q1887" s="9"/>
    </row>
    <row r="1888" spans="1:17" ht="15.75" x14ac:dyDescent="0.25">
      <c r="A1888" s="6" t="s">
        <v>564</v>
      </c>
      <c r="B1888" s="6" t="s">
        <v>282</v>
      </c>
      <c r="C1888" s="6" t="s">
        <v>283</v>
      </c>
      <c r="D1888" s="7">
        <v>44073</v>
      </c>
      <c r="E1888" s="7">
        <v>44195</v>
      </c>
      <c r="F1888" s="8">
        <v>1292</v>
      </c>
      <c r="G1888" s="7">
        <v>44043</v>
      </c>
      <c r="H1888" s="7">
        <v>44073</v>
      </c>
      <c r="I1888" s="6">
        <f t="shared" si="63"/>
        <v>2</v>
      </c>
      <c r="J1888" s="8">
        <f t="shared" si="62"/>
        <v>646</v>
      </c>
      <c r="M1888" s="9"/>
      <c r="N1888" s="9"/>
      <c r="O1888" s="9"/>
      <c r="P1888" s="9"/>
      <c r="Q1888" s="9"/>
    </row>
    <row r="1889" spans="1:17" ht="15.75" x14ac:dyDescent="0.25">
      <c r="A1889" s="6" t="s">
        <v>564</v>
      </c>
      <c r="B1889" s="6" t="s">
        <v>282</v>
      </c>
      <c r="C1889" s="6" t="s">
        <v>283</v>
      </c>
      <c r="D1889" s="7">
        <v>44084</v>
      </c>
      <c r="E1889" s="7">
        <v>44195</v>
      </c>
      <c r="F1889" s="8">
        <v>1292</v>
      </c>
      <c r="G1889" s="7">
        <v>44074</v>
      </c>
      <c r="H1889" s="7">
        <v>44103</v>
      </c>
      <c r="I1889" s="6">
        <f t="shared" si="63"/>
        <v>2</v>
      </c>
      <c r="J1889" s="8">
        <f t="shared" si="62"/>
        <v>646</v>
      </c>
      <c r="M1889" s="9"/>
      <c r="N1889" s="9"/>
      <c r="O1889" s="9"/>
      <c r="P1889" s="9"/>
      <c r="Q1889" s="9"/>
    </row>
    <row r="1890" spans="1:17" ht="15.75" x14ac:dyDescent="0.25">
      <c r="A1890" s="6" t="s">
        <v>564</v>
      </c>
      <c r="B1890" s="6" t="s">
        <v>282</v>
      </c>
      <c r="C1890" s="6" t="s">
        <v>283</v>
      </c>
      <c r="D1890" s="7">
        <v>44104</v>
      </c>
      <c r="E1890" s="7">
        <v>44195</v>
      </c>
      <c r="F1890" s="8">
        <v>1356.25</v>
      </c>
      <c r="G1890" s="7">
        <v>44104</v>
      </c>
      <c r="H1890" s="7">
        <v>44134</v>
      </c>
      <c r="I1890" s="6">
        <f t="shared" si="63"/>
        <v>2</v>
      </c>
      <c r="J1890" s="8">
        <f t="shared" si="62"/>
        <v>678.125</v>
      </c>
      <c r="M1890" s="9"/>
      <c r="N1890" s="9"/>
      <c r="O1890" s="9"/>
      <c r="P1890" s="9"/>
      <c r="Q1890" s="9"/>
    </row>
    <row r="1891" spans="1:17" ht="15.75" x14ac:dyDescent="0.25">
      <c r="A1891" s="6" t="s">
        <v>564</v>
      </c>
      <c r="B1891" s="6" t="s">
        <v>282</v>
      </c>
      <c r="C1891" s="6" t="s">
        <v>283</v>
      </c>
      <c r="D1891" s="7">
        <v>44135</v>
      </c>
      <c r="E1891" s="7">
        <v>44195</v>
      </c>
      <c r="F1891" s="8">
        <v>1356.25</v>
      </c>
      <c r="G1891" s="7">
        <v>44135</v>
      </c>
      <c r="H1891" s="7">
        <v>44164</v>
      </c>
      <c r="I1891" s="6">
        <f t="shared" si="63"/>
        <v>2</v>
      </c>
      <c r="J1891" s="8">
        <f t="shared" si="62"/>
        <v>678.125</v>
      </c>
      <c r="M1891" s="9"/>
      <c r="N1891" s="9"/>
      <c r="O1891" s="9"/>
      <c r="P1891" s="9"/>
      <c r="Q1891" s="9"/>
    </row>
    <row r="1892" spans="1:17" ht="15.75" x14ac:dyDescent="0.25">
      <c r="A1892" s="6" t="s">
        <v>564</v>
      </c>
      <c r="B1892" s="6" t="s">
        <v>282</v>
      </c>
      <c r="C1892" s="6" t="s">
        <v>283</v>
      </c>
      <c r="D1892" s="7">
        <v>44165</v>
      </c>
      <c r="E1892" s="7">
        <v>44560</v>
      </c>
      <c r="F1892" s="8">
        <v>1356.25</v>
      </c>
      <c r="G1892" s="7">
        <v>44165</v>
      </c>
      <c r="H1892" s="7">
        <v>44195</v>
      </c>
      <c r="I1892" s="6">
        <f t="shared" si="63"/>
        <v>2</v>
      </c>
      <c r="J1892" s="8">
        <f t="shared" si="62"/>
        <v>678.125</v>
      </c>
      <c r="M1892" s="9"/>
      <c r="N1892" s="9"/>
      <c r="O1892" s="9"/>
      <c r="P1892" s="9"/>
      <c r="Q1892" s="9"/>
    </row>
    <row r="1893" spans="1:17" ht="15.75" x14ac:dyDescent="0.25">
      <c r="A1893" s="6" t="s">
        <v>564</v>
      </c>
      <c r="B1893" s="6" t="s">
        <v>282</v>
      </c>
      <c r="C1893" s="6" t="s">
        <v>283</v>
      </c>
      <c r="D1893" s="7">
        <v>44196</v>
      </c>
      <c r="E1893" s="7">
        <v>44226</v>
      </c>
      <c r="F1893" s="8">
        <v>1356.25</v>
      </c>
      <c r="G1893" s="7">
        <v>44196</v>
      </c>
      <c r="H1893" s="7">
        <v>44226</v>
      </c>
      <c r="I1893" s="6">
        <f t="shared" si="63"/>
        <v>2</v>
      </c>
      <c r="J1893" s="8">
        <f t="shared" si="62"/>
        <v>678.125</v>
      </c>
      <c r="M1893" s="9"/>
      <c r="N1893" s="9"/>
      <c r="O1893" s="9"/>
      <c r="P1893" s="9"/>
      <c r="Q1893" s="9"/>
    </row>
    <row r="1894" spans="1:17" ht="15.75" x14ac:dyDescent="0.25">
      <c r="A1894" s="6" t="s">
        <v>564</v>
      </c>
      <c r="B1894" s="6" t="s">
        <v>282</v>
      </c>
      <c r="C1894" s="6" t="s">
        <v>283</v>
      </c>
      <c r="D1894" s="7">
        <v>44227</v>
      </c>
      <c r="E1894" s="7">
        <v>44263</v>
      </c>
      <c r="F1894" s="8">
        <v>1356.25</v>
      </c>
      <c r="G1894" s="7">
        <v>44227</v>
      </c>
      <c r="H1894" s="7">
        <v>44254</v>
      </c>
      <c r="I1894" s="6">
        <f t="shared" si="63"/>
        <v>2</v>
      </c>
      <c r="J1894" s="8">
        <f t="shared" si="62"/>
        <v>678.125</v>
      </c>
      <c r="M1894" s="9"/>
      <c r="N1894" s="9"/>
      <c r="O1894" s="9"/>
      <c r="P1894" s="9"/>
      <c r="Q1894" s="9"/>
    </row>
    <row r="1895" spans="1:17" ht="15.75" x14ac:dyDescent="0.25">
      <c r="A1895" s="6" t="s">
        <v>564</v>
      </c>
      <c r="B1895" s="6" t="s">
        <v>282</v>
      </c>
      <c r="C1895" s="6" t="s">
        <v>283</v>
      </c>
      <c r="D1895" s="7">
        <v>44255</v>
      </c>
      <c r="E1895" s="7">
        <v>44336</v>
      </c>
      <c r="F1895" s="8">
        <v>1356.25</v>
      </c>
      <c r="G1895" s="7">
        <v>44255</v>
      </c>
      <c r="H1895" s="7">
        <v>44285</v>
      </c>
      <c r="I1895" s="6">
        <f t="shared" si="63"/>
        <v>2</v>
      </c>
      <c r="J1895" s="8">
        <f t="shared" si="62"/>
        <v>678.125</v>
      </c>
      <c r="M1895" s="9"/>
      <c r="N1895" s="9"/>
      <c r="O1895" s="9"/>
      <c r="P1895" s="9"/>
      <c r="Q1895" s="9"/>
    </row>
    <row r="1896" spans="1:17" ht="15.75" x14ac:dyDescent="0.25">
      <c r="A1896" s="6" t="s">
        <v>564</v>
      </c>
      <c r="B1896" s="6" t="s">
        <v>282</v>
      </c>
      <c r="C1896" s="6" t="s">
        <v>283</v>
      </c>
      <c r="D1896" s="7">
        <v>44286</v>
      </c>
      <c r="E1896" s="7">
        <v>44400</v>
      </c>
      <c r="F1896" s="8">
        <v>1356.25</v>
      </c>
      <c r="G1896" s="7">
        <v>44286</v>
      </c>
      <c r="H1896" s="7">
        <v>44315</v>
      </c>
      <c r="I1896" s="6">
        <f t="shared" si="63"/>
        <v>2</v>
      </c>
      <c r="J1896" s="8">
        <f t="shared" si="62"/>
        <v>678.125</v>
      </c>
      <c r="M1896" s="9"/>
      <c r="N1896" s="9"/>
      <c r="O1896" s="9"/>
      <c r="P1896" s="9"/>
      <c r="Q1896" s="9"/>
    </row>
    <row r="1897" spans="1:17" ht="15.75" x14ac:dyDescent="0.25">
      <c r="A1897" s="6" t="s">
        <v>564</v>
      </c>
      <c r="B1897" s="6" t="s">
        <v>282</v>
      </c>
      <c r="C1897" s="6" t="s">
        <v>283</v>
      </c>
      <c r="D1897" s="7">
        <v>44316</v>
      </c>
      <c r="E1897" s="7">
        <v>44400</v>
      </c>
      <c r="F1897" s="8">
        <v>1356.25</v>
      </c>
      <c r="G1897" s="7">
        <v>44316</v>
      </c>
      <c r="H1897" s="7">
        <v>44346</v>
      </c>
      <c r="I1897" s="6">
        <f t="shared" si="63"/>
        <v>2</v>
      </c>
      <c r="J1897" s="8">
        <f t="shared" si="62"/>
        <v>678.125</v>
      </c>
      <c r="M1897" s="9"/>
      <c r="N1897" s="9"/>
      <c r="O1897" s="9"/>
      <c r="P1897" s="9"/>
      <c r="Q1897" s="9"/>
    </row>
    <row r="1898" spans="1:17" ht="15.75" x14ac:dyDescent="0.25">
      <c r="A1898" s="6" t="s">
        <v>564</v>
      </c>
      <c r="B1898" s="6" t="s">
        <v>282</v>
      </c>
      <c r="C1898" s="6" t="s">
        <v>283</v>
      </c>
      <c r="D1898" s="7">
        <v>44347</v>
      </c>
      <c r="E1898" s="7">
        <v>44442</v>
      </c>
      <c r="F1898" s="8">
        <v>1356.25</v>
      </c>
      <c r="G1898" s="7">
        <v>44347</v>
      </c>
      <c r="H1898" s="7">
        <v>44376</v>
      </c>
      <c r="I1898" s="6">
        <f t="shared" si="63"/>
        <v>2</v>
      </c>
      <c r="J1898" s="8">
        <f t="shared" si="62"/>
        <v>678.125</v>
      </c>
      <c r="M1898" s="9"/>
      <c r="N1898" s="9"/>
      <c r="O1898" s="9"/>
      <c r="P1898" s="9"/>
      <c r="Q1898" s="9"/>
    </row>
    <row r="1899" spans="1:17" ht="15.75" x14ac:dyDescent="0.25">
      <c r="A1899" s="6" t="s">
        <v>564</v>
      </c>
      <c r="B1899" s="6" t="s">
        <v>282</v>
      </c>
      <c r="C1899" s="6" t="s">
        <v>283</v>
      </c>
      <c r="D1899" s="7">
        <v>44377</v>
      </c>
      <c r="E1899" s="7">
        <v>44479</v>
      </c>
      <c r="F1899" s="8">
        <v>1356.25</v>
      </c>
      <c r="G1899" s="7">
        <v>44377</v>
      </c>
      <c r="H1899" s="7">
        <v>44407</v>
      </c>
      <c r="I1899" s="6">
        <f t="shared" si="63"/>
        <v>2</v>
      </c>
      <c r="J1899" s="8">
        <f t="shared" si="62"/>
        <v>678.125</v>
      </c>
      <c r="M1899" s="9"/>
      <c r="N1899" s="9"/>
      <c r="O1899" s="9"/>
      <c r="P1899" s="9"/>
      <c r="Q1899" s="9"/>
    </row>
    <row r="1900" spans="1:17" ht="15.75" x14ac:dyDescent="0.25">
      <c r="A1900" s="6" t="s">
        <v>564</v>
      </c>
      <c r="B1900" s="6" t="s">
        <v>282</v>
      </c>
      <c r="C1900" s="6" t="s">
        <v>283</v>
      </c>
      <c r="D1900" s="7">
        <v>44408</v>
      </c>
      <c r="E1900" s="7">
        <v>44479</v>
      </c>
      <c r="F1900" s="8">
        <v>1356.25</v>
      </c>
      <c r="G1900" s="7">
        <v>44408</v>
      </c>
      <c r="H1900" s="7">
        <v>44438</v>
      </c>
      <c r="I1900" s="6">
        <f t="shared" si="63"/>
        <v>2</v>
      </c>
      <c r="J1900" s="8">
        <f t="shared" si="62"/>
        <v>678.125</v>
      </c>
      <c r="M1900" s="9"/>
      <c r="N1900" s="9"/>
      <c r="O1900" s="9"/>
      <c r="P1900" s="9"/>
      <c r="Q1900" s="9"/>
    </row>
    <row r="1901" spans="1:17" ht="15.75" x14ac:dyDescent="0.25">
      <c r="A1901" s="6" t="s">
        <v>564</v>
      </c>
      <c r="B1901" s="6" t="s">
        <v>282</v>
      </c>
      <c r="C1901" s="6" t="s">
        <v>283</v>
      </c>
      <c r="D1901" s="7">
        <v>44439</v>
      </c>
      <c r="E1901" s="7">
        <v>44547</v>
      </c>
      <c r="F1901" s="8">
        <v>1356.25</v>
      </c>
      <c r="G1901" s="7">
        <v>44439</v>
      </c>
      <c r="H1901" s="7">
        <v>44468</v>
      </c>
      <c r="I1901" s="6">
        <f t="shared" si="63"/>
        <v>2</v>
      </c>
      <c r="J1901" s="8">
        <f t="shared" si="62"/>
        <v>678.125</v>
      </c>
      <c r="M1901" s="9"/>
      <c r="N1901" s="9"/>
      <c r="O1901" s="9"/>
      <c r="P1901" s="9"/>
      <c r="Q1901" s="9"/>
    </row>
    <row r="1902" spans="1:17" ht="15.75" x14ac:dyDescent="0.25">
      <c r="A1902" s="6" t="s">
        <v>565</v>
      </c>
      <c r="B1902" s="6" t="s">
        <v>282</v>
      </c>
      <c r="C1902" s="6" t="s">
        <v>283</v>
      </c>
      <c r="D1902" s="7">
        <v>44185</v>
      </c>
      <c r="E1902" s="7">
        <v>44560</v>
      </c>
      <c r="F1902" s="8">
        <v>7000</v>
      </c>
      <c r="G1902" s="7">
        <v>44165</v>
      </c>
      <c r="H1902" s="7">
        <v>44254</v>
      </c>
      <c r="I1902" s="6">
        <f t="shared" si="63"/>
        <v>4</v>
      </c>
      <c r="J1902" s="8">
        <f t="shared" si="62"/>
        <v>1750</v>
      </c>
      <c r="M1902" s="9"/>
      <c r="N1902" s="9"/>
      <c r="O1902" s="9"/>
      <c r="P1902" s="9"/>
      <c r="Q1902" s="9"/>
    </row>
    <row r="1903" spans="1:17" ht="15.75" x14ac:dyDescent="0.25">
      <c r="A1903" s="6" t="s">
        <v>566</v>
      </c>
      <c r="B1903" s="6" t="s">
        <v>288</v>
      </c>
      <c r="C1903" s="6" t="s">
        <v>283</v>
      </c>
      <c r="D1903" s="7">
        <v>44064</v>
      </c>
      <c r="E1903" s="7">
        <v>44195</v>
      </c>
      <c r="F1903" s="8">
        <v>1284.06</v>
      </c>
      <c r="G1903" s="7">
        <v>44043</v>
      </c>
      <c r="H1903" s="7">
        <v>44315</v>
      </c>
      <c r="I1903" s="6">
        <f t="shared" si="63"/>
        <v>10</v>
      </c>
      <c r="J1903" s="8">
        <f t="shared" si="62"/>
        <v>128.40600000000001</v>
      </c>
      <c r="M1903" s="9"/>
      <c r="N1903" s="9"/>
      <c r="O1903" s="9"/>
      <c r="P1903" s="9"/>
      <c r="Q1903" s="9"/>
    </row>
    <row r="1904" spans="1:17" ht="15.75" x14ac:dyDescent="0.25">
      <c r="A1904" s="6" t="s">
        <v>566</v>
      </c>
      <c r="B1904" s="6" t="s">
        <v>288</v>
      </c>
      <c r="C1904" s="6" t="s">
        <v>283</v>
      </c>
      <c r="D1904" s="7">
        <v>44028</v>
      </c>
      <c r="E1904" s="7">
        <v>44195</v>
      </c>
      <c r="F1904" s="8">
        <v>19605</v>
      </c>
      <c r="G1904" s="7">
        <v>43982</v>
      </c>
      <c r="H1904" s="7">
        <v>44346</v>
      </c>
      <c r="I1904" s="6">
        <f t="shared" si="63"/>
        <v>13</v>
      </c>
      <c r="J1904" s="8">
        <f t="shared" si="62"/>
        <v>1508.0769230769231</v>
      </c>
      <c r="M1904" s="9"/>
      <c r="N1904" s="9"/>
      <c r="O1904" s="9"/>
      <c r="P1904" s="9"/>
      <c r="Q1904" s="9"/>
    </row>
    <row r="1905" spans="1:17" ht="15.75" x14ac:dyDescent="0.25">
      <c r="A1905" s="6" t="s">
        <v>566</v>
      </c>
      <c r="B1905" s="6" t="s">
        <v>288</v>
      </c>
      <c r="C1905" s="6" t="s">
        <v>283</v>
      </c>
      <c r="D1905" s="7">
        <v>44028</v>
      </c>
      <c r="E1905" s="7">
        <v>44195</v>
      </c>
      <c r="F1905" s="8">
        <v>28100.5</v>
      </c>
      <c r="G1905" s="7">
        <v>43982</v>
      </c>
      <c r="H1905" s="7">
        <v>44346</v>
      </c>
      <c r="I1905" s="6">
        <f t="shared" si="63"/>
        <v>13</v>
      </c>
      <c r="J1905" s="8">
        <f t="shared" si="62"/>
        <v>2161.5769230769229</v>
      </c>
      <c r="M1905" s="9"/>
      <c r="N1905" s="9"/>
      <c r="O1905" s="9"/>
      <c r="P1905" s="9"/>
      <c r="Q1905" s="9"/>
    </row>
    <row r="1906" spans="1:17" ht="15.75" x14ac:dyDescent="0.25">
      <c r="A1906" s="6" t="s">
        <v>566</v>
      </c>
      <c r="B1906" s="6" t="s">
        <v>288</v>
      </c>
      <c r="C1906" s="6" t="s">
        <v>283</v>
      </c>
      <c r="D1906" s="7">
        <v>44081</v>
      </c>
      <c r="E1906" s="7">
        <v>44195</v>
      </c>
      <c r="F1906" s="8">
        <v>660</v>
      </c>
      <c r="G1906" s="7">
        <v>44074</v>
      </c>
      <c r="H1906" s="7">
        <v>44346</v>
      </c>
      <c r="I1906" s="6">
        <f t="shared" si="63"/>
        <v>10</v>
      </c>
      <c r="J1906" s="8">
        <f t="shared" si="62"/>
        <v>66</v>
      </c>
      <c r="M1906" s="9"/>
      <c r="N1906" s="9"/>
      <c r="O1906" s="9"/>
      <c r="P1906" s="9"/>
      <c r="Q1906" s="9"/>
    </row>
    <row r="1907" spans="1:17" ht="15.75" x14ac:dyDescent="0.25">
      <c r="A1907" s="6" t="s">
        <v>567</v>
      </c>
      <c r="B1907" s="6" t="s">
        <v>288</v>
      </c>
      <c r="C1907" s="6" t="s">
        <v>283</v>
      </c>
      <c r="D1907" s="7">
        <v>43775</v>
      </c>
      <c r="E1907" s="7">
        <v>44195</v>
      </c>
      <c r="F1907" s="8">
        <v>89250</v>
      </c>
      <c r="G1907" s="7">
        <v>43770</v>
      </c>
      <c r="H1907" s="7">
        <v>43950</v>
      </c>
      <c r="I1907" s="6">
        <f t="shared" si="63"/>
        <v>6</v>
      </c>
      <c r="J1907" s="8">
        <f t="shared" si="62"/>
        <v>14875</v>
      </c>
      <c r="M1907" s="9"/>
      <c r="N1907" s="9"/>
      <c r="O1907" s="9"/>
      <c r="P1907" s="9"/>
      <c r="Q1907" s="9"/>
    </row>
    <row r="1908" spans="1:17" ht="15.75" x14ac:dyDescent="0.25">
      <c r="A1908" s="6" t="s">
        <v>568</v>
      </c>
      <c r="B1908" s="6" t="s">
        <v>285</v>
      </c>
      <c r="C1908" s="6" t="s">
        <v>283</v>
      </c>
      <c r="D1908" s="7">
        <v>45010</v>
      </c>
      <c r="E1908" s="7">
        <v>45032</v>
      </c>
      <c r="F1908" s="8">
        <v>6000</v>
      </c>
      <c r="G1908" s="7">
        <v>44986</v>
      </c>
      <c r="H1908" s="7">
        <v>45381</v>
      </c>
      <c r="I1908" s="6">
        <f t="shared" si="63"/>
        <v>13</v>
      </c>
      <c r="J1908" s="8">
        <f t="shared" si="62"/>
        <v>461.53846153846155</v>
      </c>
      <c r="M1908" s="9"/>
      <c r="N1908" s="9"/>
      <c r="O1908" s="9"/>
      <c r="P1908" s="9"/>
      <c r="Q1908" s="9"/>
    </row>
    <row r="1909" spans="1:17" ht="15.75" x14ac:dyDescent="0.25">
      <c r="A1909" s="6" t="s">
        <v>568</v>
      </c>
      <c r="B1909" s="6" t="s">
        <v>285</v>
      </c>
      <c r="C1909" s="6" t="s">
        <v>283</v>
      </c>
      <c r="D1909" s="7">
        <v>45381</v>
      </c>
      <c r="E1909" s="7">
        <v>1095</v>
      </c>
      <c r="F1909" s="8">
        <v>6000</v>
      </c>
      <c r="G1909" s="7">
        <v>45382</v>
      </c>
      <c r="H1909" s="7">
        <v>45746</v>
      </c>
      <c r="I1909" s="6">
        <f t="shared" si="63"/>
        <v>13</v>
      </c>
      <c r="J1909" s="8">
        <f t="shared" si="62"/>
        <v>461.53846153846155</v>
      </c>
      <c r="M1909" s="9"/>
      <c r="N1909" s="9"/>
      <c r="O1909" s="9"/>
      <c r="P1909" s="9"/>
      <c r="Q1909" s="9"/>
    </row>
    <row r="1910" spans="1:17" ht="15.75" x14ac:dyDescent="0.25">
      <c r="A1910" s="6" t="s">
        <v>569</v>
      </c>
      <c r="B1910" s="6" t="s">
        <v>282</v>
      </c>
      <c r="C1910" s="6" t="s">
        <v>283</v>
      </c>
      <c r="D1910" s="7">
        <v>43831</v>
      </c>
      <c r="E1910" s="7">
        <v>44195</v>
      </c>
      <c r="F1910" s="8">
        <v>9900</v>
      </c>
      <c r="G1910" s="7">
        <v>43739</v>
      </c>
      <c r="H1910" s="7">
        <v>43830</v>
      </c>
      <c r="I1910" s="6">
        <f t="shared" si="63"/>
        <v>3</v>
      </c>
      <c r="J1910" s="8">
        <f t="shared" si="62"/>
        <v>3300</v>
      </c>
      <c r="M1910" s="9"/>
      <c r="N1910" s="9"/>
      <c r="O1910" s="9"/>
      <c r="P1910" s="9"/>
      <c r="Q1910" s="9"/>
    </row>
    <row r="1911" spans="1:17" ht="15.75" x14ac:dyDescent="0.25">
      <c r="A1911" s="6" t="s">
        <v>569</v>
      </c>
      <c r="B1911" s="6" t="s">
        <v>282</v>
      </c>
      <c r="C1911" s="6" t="s">
        <v>283</v>
      </c>
      <c r="D1911" s="7">
        <v>43921</v>
      </c>
      <c r="E1911" s="7">
        <v>44195</v>
      </c>
      <c r="F1911" s="8">
        <v>9900</v>
      </c>
      <c r="G1911" s="7">
        <v>43831</v>
      </c>
      <c r="H1911" s="7">
        <v>43920</v>
      </c>
      <c r="I1911" s="6">
        <f t="shared" si="63"/>
        <v>3</v>
      </c>
      <c r="J1911" s="8">
        <f t="shared" si="62"/>
        <v>3300</v>
      </c>
      <c r="M1911" s="9"/>
      <c r="N1911" s="9"/>
      <c r="O1911" s="9"/>
      <c r="P1911" s="9"/>
      <c r="Q1911" s="9"/>
    </row>
    <row r="1912" spans="1:17" ht="15.75" x14ac:dyDescent="0.25">
      <c r="A1912" s="6"/>
      <c r="B1912" s="6"/>
      <c r="C1912" s="6"/>
      <c r="D1912" s="7"/>
      <c r="E1912" s="7"/>
      <c r="F1912" s="8"/>
      <c r="G1912" s="7"/>
      <c r="H1912" s="7"/>
      <c r="I1912" s="6"/>
      <c r="J1912" s="8"/>
    </row>
    <row r="1913" spans="1:17" ht="15.75" x14ac:dyDescent="0.25">
      <c r="A1913" s="6"/>
      <c r="B1913" s="6"/>
      <c r="C1913" s="6"/>
      <c r="D1913" s="7"/>
      <c r="E1913" s="7"/>
      <c r="F1913" s="8"/>
      <c r="G1913" s="7"/>
      <c r="H1913" s="7"/>
      <c r="I1913" s="6"/>
      <c r="J1913" s="8"/>
    </row>
    <row r="1914" spans="1:17" ht="15.75" x14ac:dyDescent="0.25">
      <c r="A1914" s="6"/>
      <c r="B1914" s="6"/>
      <c r="C1914" s="6"/>
      <c r="D1914" s="7"/>
      <c r="E1914" s="7"/>
      <c r="F1914" s="8"/>
      <c r="G1914" s="7"/>
      <c r="H1914" s="7"/>
      <c r="I1914" s="6"/>
      <c r="J1914" s="8"/>
    </row>
    <row r="1915" spans="1:17" ht="15.75" x14ac:dyDescent="0.25">
      <c r="A1915" s="6"/>
      <c r="B1915" s="6"/>
      <c r="C1915" s="6"/>
      <c r="D1915" s="7"/>
      <c r="E1915" s="7"/>
      <c r="F1915" s="8"/>
      <c r="G1915" s="7"/>
      <c r="H1915" s="7"/>
      <c r="I1915" s="6"/>
      <c r="J1915" s="8"/>
    </row>
    <row r="1916" spans="1:17" ht="15.75" x14ac:dyDescent="0.25">
      <c r="A1916" s="6"/>
      <c r="B1916" s="6"/>
      <c r="C1916" s="6"/>
      <c r="D1916" s="7"/>
      <c r="E1916" s="7"/>
      <c r="F1916" s="8"/>
      <c r="G1916" s="7"/>
      <c r="H1916" s="7"/>
      <c r="I1916" s="6"/>
      <c r="J1916" s="8"/>
    </row>
    <row r="1917" spans="1:17" ht="15.75" x14ac:dyDescent="0.25">
      <c r="A1917" s="6"/>
      <c r="B1917" s="6"/>
      <c r="C1917" s="6"/>
      <c r="D1917" s="7"/>
      <c r="E1917" s="7"/>
      <c r="F1917" s="8"/>
      <c r="G1917" s="7"/>
      <c r="H1917" s="7"/>
      <c r="I1917" s="6"/>
      <c r="J1917" s="8"/>
    </row>
    <row r="1918" spans="1:17" ht="15.75" x14ac:dyDescent="0.25">
      <c r="A1918" s="6"/>
      <c r="B1918" s="6"/>
      <c r="C1918" s="6"/>
      <c r="D1918" s="7"/>
      <c r="E1918" s="7"/>
      <c r="F1918" s="8"/>
      <c r="G1918" s="7"/>
      <c r="H1918" s="7"/>
      <c r="I1918" s="6"/>
      <c r="J1918" s="8"/>
    </row>
    <row r="1919" spans="1:17" ht="15.75" x14ac:dyDescent="0.25">
      <c r="A1919" s="6"/>
      <c r="B1919" s="6"/>
      <c r="C1919" s="6"/>
      <c r="D1919" s="7"/>
      <c r="E1919" s="7"/>
      <c r="F1919" s="8"/>
      <c r="G1919" s="7"/>
      <c r="H1919" s="7"/>
      <c r="I1919" s="6"/>
      <c r="J1919" s="8"/>
    </row>
    <row r="1920" spans="1:17" ht="15.75" x14ac:dyDescent="0.25">
      <c r="A1920" s="6"/>
      <c r="B1920" s="6"/>
      <c r="C1920" s="6"/>
      <c r="D1920" s="7"/>
      <c r="E1920" s="7"/>
      <c r="F1920" s="8"/>
      <c r="G1920" s="7"/>
      <c r="H1920" s="7"/>
      <c r="I1920" s="6"/>
      <c r="J1920" s="8"/>
    </row>
    <row r="1921" spans="1:10" ht="15.75" x14ac:dyDescent="0.25">
      <c r="A1921" s="6"/>
      <c r="B1921" s="6"/>
      <c r="C1921" s="6"/>
      <c r="D1921" s="7"/>
      <c r="E1921" s="7"/>
      <c r="F1921" s="8"/>
      <c r="G1921" s="7"/>
      <c r="H1921" s="7"/>
      <c r="I1921" s="6"/>
      <c r="J1921" s="8"/>
    </row>
    <row r="1922" spans="1:10" ht="15.75" x14ac:dyDescent="0.25">
      <c r="A1922" s="6"/>
      <c r="B1922" s="6"/>
      <c r="C1922" s="6"/>
      <c r="D1922" s="7"/>
      <c r="E1922" s="7"/>
      <c r="F1922" s="8"/>
      <c r="G1922" s="7"/>
      <c r="H1922" s="7"/>
      <c r="I1922" s="6"/>
      <c r="J1922" s="8"/>
    </row>
    <row r="1923" spans="1:10" ht="15.75" x14ac:dyDescent="0.25">
      <c r="A1923" s="6"/>
      <c r="B1923" s="6"/>
      <c r="C1923" s="6"/>
      <c r="D1923" s="7"/>
      <c r="E1923" s="7"/>
      <c r="F1923" s="8"/>
      <c r="G1923" s="7"/>
      <c r="H1923" s="7"/>
      <c r="I1923" s="6"/>
      <c r="J1923" s="8"/>
    </row>
    <row r="1924" spans="1:10" ht="15.75" x14ac:dyDescent="0.25">
      <c r="A1924" s="6"/>
      <c r="B1924" s="6"/>
      <c r="C1924" s="6"/>
      <c r="D1924" s="7"/>
      <c r="E1924" s="7"/>
      <c r="F1924" s="8"/>
      <c r="G1924" s="7"/>
      <c r="H1924" s="7"/>
      <c r="I1924" s="6"/>
      <c r="J1924" s="8"/>
    </row>
    <row r="1926" spans="1:10" ht="15" customHeight="1" x14ac:dyDescent="0.25">
      <c r="F1926" s="8"/>
    </row>
  </sheetData>
  <autoFilter ref="A2:K1911" xr:uid="{D4743E87-021F-4B4C-BABC-3FE8096B71F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B318-7B5C-4721-B538-B7454621A263}">
  <sheetPr>
    <outlinePr summaryBelow="0" summaryRight="0"/>
  </sheetPr>
  <dimension ref="A1:Y1926"/>
  <sheetViews>
    <sheetView tabSelected="1" topLeftCell="A1892" zoomScaleNormal="100" workbookViewId="0">
      <selection activeCell="B1900" sqref="B1900"/>
    </sheetView>
  </sheetViews>
  <sheetFormatPr defaultColWidth="12.42578125" defaultRowHeight="15" customHeight="1" x14ac:dyDescent="0.25"/>
  <cols>
    <col min="1" max="1" width="21.7109375" style="14" customWidth="1"/>
    <col min="2" max="2" width="12.5703125" style="14" customWidth="1"/>
    <col min="3" max="3" width="11" style="5" customWidth="1"/>
    <col min="4" max="4" width="12.5703125" style="5" bestFit="1" customWidth="1"/>
    <col min="5" max="5" width="11.42578125" style="5" customWidth="1"/>
    <col min="6" max="6" width="10.140625" style="5" customWidth="1"/>
    <col min="7" max="8" width="11.42578125" style="5" customWidth="1"/>
    <col min="9" max="9" width="10.28515625" style="5" customWidth="1"/>
    <col min="10" max="10" width="12.85546875" style="5" customWidth="1"/>
    <col min="11" max="11" width="0" style="5" hidden="1" customWidth="1"/>
    <col min="12" max="13" width="12.42578125" style="5"/>
    <col min="14" max="14" width="12.7109375" style="5" bestFit="1" customWidth="1"/>
    <col min="15" max="16384" width="12.42578125" style="5"/>
  </cols>
  <sheetData>
    <row r="1" spans="1:25" ht="15" customHeight="1" x14ac:dyDescent="0.25">
      <c r="L1" s="16" t="s">
        <v>578</v>
      </c>
      <c r="M1" s="16"/>
      <c r="N1" s="16"/>
      <c r="O1" s="16"/>
      <c r="P1" s="16"/>
      <c r="U1" s="15" t="s">
        <v>577</v>
      </c>
      <c r="V1" s="15"/>
      <c r="W1" s="15"/>
      <c r="X1" s="15"/>
      <c r="Y1" s="15"/>
    </row>
    <row r="2" spans="1:25" ht="45" customHeight="1" x14ac:dyDescent="0.25">
      <c r="A2" s="3" t="s">
        <v>272</v>
      </c>
      <c r="B2" s="3" t="s">
        <v>267</v>
      </c>
      <c r="C2" s="3" t="s">
        <v>273</v>
      </c>
      <c r="D2" s="3" t="s">
        <v>274</v>
      </c>
      <c r="E2" s="3" t="s">
        <v>275</v>
      </c>
      <c r="F2" s="4" t="s">
        <v>270</v>
      </c>
      <c r="G2" s="3" t="s">
        <v>276</v>
      </c>
      <c r="H2" s="3" t="s">
        <v>277</v>
      </c>
      <c r="I2" s="3" t="s">
        <v>278</v>
      </c>
      <c r="J2" s="3" t="s">
        <v>279</v>
      </c>
      <c r="K2" s="3" t="s">
        <v>280</v>
      </c>
      <c r="L2" s="3" t="s">
        <v>570</v>
      </c>
      <c r="M2" s="3" t="s">
        <v>571</v>
      </c>
      <c r="N2" s="3" t="s">
        <v>270</v>
      </c>
      <c r="O2" s="3" t="s">
        <v>572</v>
      </c>
      <c r="P2" s="3" t="s">
        <v>573</v>
      </c>
      <c r="Q2" s="3" t="s">
        <v>574</v>
      </c>
      <c r="R2" s="3" t="s">
        <v>575</v>
      </c>
      <c r="S2" s="3" t="s">
        <v>576</v>
      </c>
      <c r="U2" s="3" t="s">
        <v>570</v>
      </c>
      <c r="V2" s="3" t="s">
        <v>571</v>
      </c>
      <c r="W2" s="3" t="s">
        <v>270</v>
      </c>
      <c r="X2" s="3" t="s">
        <v>572</v>
      </c>
      <c r="Y2" s="3" t="s">
        <v>573</v>
      </c>
    </row>
    <row r="3" spans="1:25" ht="15.75" x14ac:dyDescent="0.25">
      <c r="A3" s="17" t="s">
        <v>452</v>
      </c>
      <c r="B3" s="17" t="s">
        <v>292</v>
      </c>
      <c r="C3" s="17" t="s">
        <v>283</v>
      </c>
      <c r="D3" s="20">
        <v>43586</v>
      </c>
      <c r="E3" s="20">
        <v>43830</v>
      </c>
      <c r="F3" s="21">
        <v>1662.5</v>
      </c>
      <c r="G3" s="20">
        <v>43556</v>
      </c>
      <c r="H3" s="20">
        <v>43585</v>
      </c>
      <c r="I3" s="17">
        <f>IF((YEAR(H3)-YEAR(G3))=1, ((MONTH(H3)-MONTH(G3))+1)+12, (IF((YEAR(H3)-YEAR(G3))=2, ((MONTH(H3)-MONTH(G3))+1)+24, (IF((YEAR(H3)-YEAR(G3))=3, ((MONTH(H3)-MONTH(G3))+1)+36, (MONTH(H3)-MONTH(G3))+1)))))</f>
        <v>1</v>
      </c>
      <c r="J3" s="18">
        <f>F3/I3</f>
        <v>1662.5</v>
      </c>
      <c r="K3" s="19"/>
      <c r="L3" s="20">
        <v>43586</v>
      </c>
      <c r="M3" s="20">
        <v>43830</v>
      </c>
      <c r="N3" s="21">
        <v>1662.5</v>
      </c>
      <c r="O3" s="20">
        <v>43556</v>
      </c>
      <c r="P3" s="20">
        <v>43585</v>
      </c>
      <c r="Q3" s="19">
        <f>DAY(E3)</f>
        <v>31</v>
      </c>
      <c r="R3" s="19">
        <f>DAY(M3)</f>
        <v>31</v>
      </c>
      <c r="S3" s="19">
        <f>Q3-R3</f>
        <v>0</v>
      </c>
      <c r="T3" s="19"/>
      <c r="U3" s="20">
        <v>42491</v>
      </c>
      <c r="V3" s="20">
        <v>42735</v>
      </c>
      <c r="W3" s="21">
        <v>1662.5</v>
      </c>
      <c r="X3" s="20">
        <v>42461</v>
      </c>
      <c r="Y3" s="20">
        <v>42490</v>
      </c>
    </row>
    <row r="4" spans="1:25" ht="15.75" x14ac:dyDescent="0.25">
      <c r="A4" s="17" t="s">
        <v>452</v>
      </c>
      <c r="B4" s="17" t="s">
        <v>292</v>
      </c>
      <c r="C4" s="17" t="s">
        <v>283</v>
      </c>
      <c r="D4" s="20">
        <v>43609</v>
      </c>
      <c r="E4" s="20">
        <v>43830</v>
      </c>
      <c r="F4" s="21">
        <v>1662.5</v>
      </c>
      <c r="G4" s="20">
        <v>43586</v>
      </c>
      <c r="H4" s="20">
        <v>43616</v>
      </c>
      <c r="I4" s="17">
        <f>IF((YEAR(H4)-YEAR(G4))=1, ((MONTH(H4)-MONTH(G4))+1)+12, (IF((YEAR(H4)-YEAR(G4))=2, ((MONTH(H4)-MONTH(G4))+1)+24, (IF((YEAR(H4)-YEAR(G4))=3, ((MONTH(H4)-MONTH(G4))+1)+36, (MONTH(H4)-MONTH(G4))+1)))))</f>
        <v>1</v>
      </c>
      <c r="J4" s="18">
        <f>F4/I4</f>
        <v>1662.5</v>
      </c>
      <c r="K4" s="19"/>
      <c r="L4" s="20">
        <v>43609</v>
      </c>
      <c r="M4" s="20">
        <v>43830</v>
      </c>
      <c r="N4" s="21">
        <v>1662.5</v>
      </c>
      <c r="O4" s="20">
        <v>43586</v>
      </c>
      <c r="P4" s="20">
        <v>43616</v>
      </c>
      <c r="Q4" s="19">
        <f t="shared" ref="Q4:Q67" si="0">DAY(E4)</f>
        <v>31</v>
      </c>
      <c r="R4" s="19">
        <f t="shared" ref="R4:R67" si="1">DAY(M4)</f>
        <v>31</v>
      </c>
      <c r="S4" s="19">
        <f t="shared" ref="S4:S67" si="2">Q4-R4</f>
        <v>0</v>
      </c>
      <c r="T4" s="19"/>
      <c r="U4" s="20">
        <v>42514</v>
      </c>
      <c r="V4" s="20">
        <v>42735</v>
      </c>
      <c r="W4" s="21">
        <v>1662.5</v>
      </c>
      <c r="X4" s="20">
        <v>42491</v>
      </c>
      <c r="Y4" s="20">
        <v>42521</v>
      </c>
    </row>
    <row r="5" spans="1:25" ht="15.75" x14ac:dyDescent="0.25">
      <c r="A5" s="17" t="s">
        <v>452</v>
      </c>
      <c r="B5" s="17" t="s">
        <v>292</v>
      </c>
      <c r="C5" s="17" t="s">
        <v>283</v>
      </c>
      <c r="D5" s="20">
        <v>43617</v>
      </c>
      <c r="E5" s="20">
        <v>43830</v>
      </c>
      <c r="F5" s="21">
        <v>1662.5</v>
      </c>
      <c r="G5" s="20">
        <v>43617</v>
      </c>
      <c r="H5" s="20">
        <v>43646</v>
      </c>
      <c r="I5" s="17">
        <f>IF((YEAR(H5)-YEAR(G5))=1, ((MONTH(H5)-MONTH(G5))+1)+12, (IF((YEAR(H5)-YEAR(G5))=2, ((MONTH(H5)-MONTH(G5))+1)+24, (IF((YEAR(H5)-YEAR(G5))=3, ((MONTH(H5)-MONTH(G5))+1)+36, (MONTH(H5)-MONTH(G5))+1)))))</f>
        <v>1</v>
      </c>
      <c r="J5" s="18">
        <f>F5/I5</f>
        <v>1662.5</v>
      </c>
      <c r="K5" s="19"/>
      <c r="L5" s="20">
        <v>43617</v>
      </c>
      <c r="M5" s="20">
        <v>43830</v>
      </c>
      <c r="N5" s="21">
        <v>1662.5</v>
      </c>
      <c r="O5" s="20">
        <v>43617</v>
      </c>
      <c r="P5" s="20">
        <v>43646</v>
      </c>
      <c r="Q5" s="19">
        <f t="shared" si="0"/>
        <v>31</v>
      </c>
      <c r="R5" s="19">
        <f t="shared" si="1"/>
        <v>31</v>
      </c>
      <c r="S5" s="19">
        <f t="shared" si="2"/>
        <v>0</v>
      </c>
      <c r="T5" s="19"/>
      <c r="U5" s="20">
        <v>42522</v>
      </c>
      <c r="V5" s="20">
        <v>42735</v>
      </c>
      <c r="W5" s="21">
        <v>1662.5</v>
      </c>
      <c r="X5" s="20">
        <v>42522</v>
      </c>
      <c r="Y5" s="20">
        <v>42551</v>
      </c>
    </row>
    <row r="6" spans="1:25" ht="15.75" x14ac:dyDescent="0.25">
      <c r="A6" s="17" t="s">
        <v>379</v>
      </c>
      <c r="B6" s="17" t="s">
        <v>292</v>
      </c>
      <c r="C6" s="17" t="s">
        <v>283</v>
      </c>
      <c r="D6" s="20">
        <v>44089</v>
      </c>
      <c r="E6" s="20">
        <v>44572</v>
      </c>
      <c r="F6" s="21">
        <v>26250</v>
      </c>
      <c r="G6" s="20">
        <v>43466</v>
      </c>
      <c r="H6" s="20">
        <v>43677</v>
      </c>
      <c r="I6" s="17">
        <f>IF((YEAR(H6)-YEAR(G6))=1, ((MONTH(H6)-MONTH(G6))+1)+12, (IF((YEAR(H6)-YEAR(G6))=2, ((MONTH(H6)-MONTH(G6))+1)+24, (IF((YEAR(H6)-YEAR(G6))=3, ((MONTH(H6)-MONTH(G6))+1)+36, (MONTH(H6)-MONTH(G6))+1)))))</f>
        <v>7</v>
      </c>
      <c r="J6" s="18">
        <f>F6/I6</f>
        <v>3750</v>
      </c>
      <c r="K6" s="19"/>
      <c r="L6" s="20">
        <v>44089</v>
      </c>
      <c r="M6" s="20">
        <v>44572</v>
      </c>
      <c r="N6" s="21">
        <v>26250</v>
      </c>
      <c r="O6" s="20">
        <v>43466</v>
      </c>
      <c r="P6" s="20">
        <v>43677</v>
      </c>
      <c r="Q6" s="19">
        <f t="shared" si="0"/>
        <v>11</v>
      </c>
      <c r="R6" s="19">
        <f t="shared" si="1"/>
        <v>11</v>
      </c>
      <c r="S6" s="19">
        <f t="shared" si="2"/>
        <v>0</v>
      </c>
      <c r="T6" s="19"/>
      <c r="U6" s="20">
        <v>42993</v>
      </c>
      <c r="V6" s="20">
        <v>43476</v>
      </c>
      <c r="W6" s="21">
        <v>26250</v>
      </c>
      <c r="X6" s="20">
        <v>42370</v>
      </c>
      <c r="Y6" s="20">
        <v>42582</v>
      </c>
    </row>
    <row r="7" spans="1:25" ht="15.75" x14ac:dyDescent="0.25">
      <c r="A7" s="17" t="s">
        <v>452</v>
      </c>
      <c r="B7" s="17" t="s">
        <v>292</v>
      </c>
      <c r="C7" s="17" t="s">
        <v>283</v>
      </c>
      <c r="D7" s="20">
        <v>43654</v>
      </c>
      <c r="E7" s="20">
        <v>44561</v>
      </c>
      <c r="F7" s="21">
        <v>1662.5</v>
      </c>
      <c r="G7" s="20">
        <v>43647</v>
      </c>
      <c r="H7" s="20">
        <v>43677</v>
      </c>
      <c r="I7" s="17">
        <f>IF((YEAR(H7)-YEAR(G7))=1, ((MONTH(H7)-MONTH(G7))+1)+12, (IF((YEAR(H7)-YEAR(G7))=2, ((MONTH(H7)-MONTH(G7))+1)+24, (IF((YEAR(H7)-YEAR(G7))=3, ((MONTH(H7)-MONTH(G7))+1)+36, (MONTH(H7)-MONTH(G7))+1)))))</f>
        <v>1</v>
      </c>
      <c r="J7" s="18">
        <f>F7/I7</f>
        <v>1662.5</v>
      </c>
      <c r="K7" s="22"/>
      <c r="L7" s="20">
        <v>43654</v>
      </c>
      <c r="M7" s="20">
        <v>44561</v>
      </c>
      <c r="N7" s="21">
        <v>1662.5</v>
      </c>
      <c r="O7" s="20">
        <v>43647</v>
      </c>
      <c r="P7" s="20">
        <v>43677</v>
      </c>
      <c r="Q7" s="19">
        <f t="shared" si="0"/>
        <v>31</v>
      </c>
      <c r="R7" s="19">
        <f t="shared" si="1"/>
        <v>31</v>
      </c>
      <c r="S7" s="19">
        <f t="shared" si="2"/>
        <v>0</v>
      </c>
      <c r="T7" s="19"/>
      <c r="U7" s="20">
        <v>42559</v>
      </c>
      <c r="V7" s="20">
        <v>43465</v>
      </c>
      <c r="W7" s="21">
        <v>1662.5</v>
      </c>
      <c r="X7" s="20">
        <v>42552</v>
      </c>
      <c r="Y7" s="20">
        <v>42582</v>
      </c>
    </row>
    <row r="8" spans="1:25" ht="15.75" x14ac:dyDescent="0.25">
      <c r="A8" s="17" t="s">
        <v>452</v>
      </c>
      <c r="B8" s="17" t="s">
        <v>292</v>
      </c>
      <c r="C8" s="17" t="s">
        <v>283</v>
      </c>
      <c r="D8" s="20">
        <v>43709</v>
      </c>
      <c r="E8" s="20">
        <v>44561</v>
      </c>
      <c r="F8" s="21">
        <v>1662.5</v>
      </c>
      <c r="G8" s="20">
        <v>43678</v>
      </c>
      <c r="H8" s="20">
        <v>43708</v>
      </c>
      <c r="I8" s="17">
        <f>IF((YEAR(H8)-YEAR(G8))=1, ((MONTH(H8)-MONTH(G8))+1)+12, (IF((YEAR(H8)-YEAR(G8))=2, ((MONTH(H8)-MONTH(G8))+1)+24, (IF((YEAR(H8)-YEAR(G8))=3, ((MONTH(H8)-MONTH(G8))+1)+36, (MONTH(H8)-MONTH(G8))+1)))))</f>
        <v>1</v>
      </c>
      <c r="J8" s="18">
        <f>F8/I8</f>
        <v>1662.5</v>
      </c>
      <c r="K8" s="22"/>
      <c r="L8" s="20">
        <v>43709</v>
      </c>
      <c r="M8" s="20">
        <v>44561</v>
      </c>
      <c r="N8" s="21">
        <v>1662.5</v>
      </c>
      <c r="O8" s="20">
        <v>43678</v>
      </c>
      <c r="P8" s="20">
        <v>43708</v>
      </c>
      <c r="Q8" s="19">
        <f t="shared" si="0"/>
        <v>31</v>
      </c>
      <c r="R8" s="19">
        <f t="shared" si="1"/>
        <v>31</v>
      </c>
      <c r="S8" s="19">
        <f t="shared" si="2"/>
        <v>0</v>
      </c>
      <c r="T8" s="19"/>
      <c r="U8" s="20">
        <v>42614</v>
      </c>
      <c r="V8" s="20">
        <v>43465</v>
      </c>
      <c r="W8" s="21">
        <v>1662.5</v>
      </c>
      <c r="X8" s="20">
        <v>42583</v>
      </c>
      <c r="Y8" s="20">
        <v>42613</v>
      </c>
    </row>
    <row r="9" spans="1:25" ht="15.75" x14ac:dyDescent="0.25">
      <c r="A9" s="17" t="s">
        <v>452</v>
      </c>
      <c r="B9" s="17" t="s">
        <v>292</v>
      </c>
      <c r="C9" s="17" t="s">
        <v>283</v>
      </c>
      <c r="D9" s="20">
        <v>43739</v>
      </c>
      <c r="E9" s="20">
        <v>44561</v>
      </c>
      <c r="F9" s="21">
        <v>1662.5</v>
      </c>
      <c r="G9" s="20">
        <v>43709</v>
      </c>
      <c r="H9" s="20">
        <v>43738</v>
      </c>
      <c r="I9" s="17">
        <f>IF((YEAR(H9)-YEAR(G9))=1, ((MONTH(H9)-MONTH(G9))+1)+12, (IF((YEAR(H9)-YEAR(G9))=2, ((MONTH(H9)-MONTH(G9))+1)+24, (IF((YEAR(H9)-YEAR(G9))=3, ((MONTH(H9)-MONTH(G9))+1)+36, (MONTH(H9)-MONTH(G9))+1)))))</f>
        <v>1</v>
      </c>
      <c r="J9" s="18">
        <f>F9/I9</f>
        <v>1662.5</v>
      </c>
      <c r="K9" s="19"/>
      <c r="L9" s="20">
        <v>43739</v>
      </c>
      <c r="M9" s="20">
        <v>44561</v>
      </c>
      <c r="N9" s="21">
        <v>1662.5</v>
      </c>
      <c r="O9" s="20">
        <v>43709</v>
      </c>
      <c r="P9" s="20">
        <v>43738</v>
      </c>
      <c r="Q9" s="19">
        <f t="shared" si="0"/>
        <v>31</v>
      </c>
      <c r="R9" s="19">
        <f t="shared" si="1"/>
        <v>31</v>
      </c>
      <c r="S9" s="19">
        <f t="shared" si="2"/>
        <v>0</v>
      </c>
      <c r="T9" s="19"/>
      <c r="U9" s="20">
        <v>42644</v>
      </c>
      <c r="V9" s="20">
        <v>43465</v>
      </c>
      <c r="W9" s="21">
        <v>1662.5</v>
      </c>
      <c r="X9" s="20">
        <v>42614</v>
      </c>
      <c r="Y9" s="20">
        <v>42643</v>
      </c>
    </row>
    <row r="10" spans="1:25" ht="15.75" x14ac:dyDescent="0.25">
      <c r="A10" s="17" t="s">
        <v>452</v>
      </c>
      <c r="B10" s="17" t="s">
        <v>292</v>
      </c>
      <c r="C10" s="17" t="s">
        <v>283</v>
      </c>
      <c r="D10" s="20">
        <v>43770</v>
      </c>
      <c r="E10" s="20">
        <v>44561</v>
      </c>
      <c r="F10" s="21">
        <v>1662.5</v>
      </c>
      <c r="G10" s="20">
        <v>43739</v>
      </c>
      <c r="H10" s="20">
        <v>43769</v>
      </c>
      <c r="I10" s="17">
        <f>IF((YEAR(H10)-YEAR(G10))=1, ((MONTH(H10)-MONTH(G10))+1)+12, (IF((YEAR(H10)-YEAR(G10))=2, ((MONTH(H10)-MONTH(G10))+1)+24, (IF((YEAR(H10)-YEAR(G10))=3, ((MONTH(H10)-MONTH(G10))+1)+36, (MONTH(H10)-MONTH(G10))+1)))))</f>
        <v>1</v>
      </c>
      <c r="J10" s="18">
        <f>F10/I10</f>
        <v>1662.5</v>
      </c>
      <c r="K10" s="19"/>
      <c r="L10" s="20">
        <v>43770</v>
      </c>
      <c r="M10" s="20">
        <v>44561</v>
      </c>
      <c r="N10" s="21">
        <v>1662.5</v>
      </c>
      <c r="O10" s="20">
        <v>43739</v>
      </c>
      <c r="P10" s="20">
        <v>43769</v>
      </c>
      <c r="Q10" s="19">
        <f t="shared" si="0"/>
        <v>31</v>
      </c>
      <c r="R10" s="19">
        <f t="shared" si="1"/>
        <v>31</v>
      </c>
      <c r="S10" s="19">
        <f t="shared" si="2"/>
        <v>0</v>
      </c>
      <c r="T10" s="19"/>
      <c r="U10" s="20">
        <v>42675</v>
      </c>
      <c r="V10" s="20">
        <v>43465</v>
      </c>
      <c r="W10" s="21">
        <v>1662.5</v>
      </c>
      <c r="X10" s="20">
        <v>42644</v>
      </c>
      <c r="Y10" s="20">
        <v>42674</v>
      </c>
    </row>
    <row r="11" spans="1:25" ht="15.75" x14ac:dyDescent="0.25">
      <c r="A11" s="17" t="s">
        <v>311</v>
      </c>
      <c r="B11" s="17" t="s">
        <v>292</v>
      </c>
      <c r="C11" s="17" t="s">
        <v>283</v>
      </c>
      <c r="D11" s="20">
        <v>43831</v>
      </c>
      <c r="E11" s="20">
        <v>44561</v>
      </c>
      <c r="F11" s="21">
        <v>1542</v>
      </c>
      <c r="G11" s="20">
        <v>43770</v>
      </c>
      <c r="H11" s="20">
        <v>43799</v>
      </c>
      <c r="I11" s="17">
        <f>IF((YEAR(H11)-YEAR(G11))=1, ((MONTH(H11)-MONTH(G11))+1)+12, (IF((YEAR(H11)-YEAR(G11))=2, ((MONTH(H11)-MONTH(G11))+1)+24, (IF((YEAR(H11)-YEAR(G11))=3, ((MONTH(H11)-MONTH(G11))+1)+36, (MONTH(H11)-MONTH(G11))+1)))))</f>
        <v>1</v>
      </c>
      <c r="J11" s="18">
        <f>F11/I11</f>
        <v>1542</v>
      </c>
      <c r="K11" s="19"/>
      <c r="L11" s="20">
        <v>43831</v>
      </c>
      <c r="M11" s="20">
        <v>44561</v>
      </c>
      <c r="N11" s="21">
        <v>1542</v>
      </c>
      <c r="O11" s="20">
        <v>43770</v>
      </c>
      <c r="P11" s="20">
        <v>43799</v>
      </c>
      <c r="Q11" s="19">
        <f t="shared" si="0"/>
        <v>31</v>
      </c>
      <c r="R11" s="19">
        <f t="shared" si="1"/>
        <v>31</v>
      </c>
      <c r="S11" s="19">
        <f t="shared" si="2"/>
        <v>0</v>
      </c>
      <c r="T11" s="19"/>
      <c r="U11" s="20">
        <v>42736</v>
      </c>
      <c r="V11" s="20">
        <v>43465</v>
      </c>
      <c r="W11" s="21">
        <v>1542</v>
      </c>
      <c r="X11" s="20">
        <v>42675</v>
      </c>
      <c r="Y11" s="20">
        <v>42704</v>
      </c>
    </row>
    <row r="12" spans="1:25" ht="15.75" x14ac:dyDescent="0.25">
      <c r="A12" s="17" t="s">
        <v>452</v>
      </c>
      <c r="B12" s="17" t="s">
        <v>292</v>
      </c>
      <c r="C12" s="17" t="s">
        <v>283</v>
      </c>
      <c r="D12" s="20">
        <v>43800</v>
      </c>
      <c r="E12" s="20">
        <v>44196</v>
      </c>
      <c r="F12" s="21">
        <v>1662.5</v>
      </c>
      <c r="G12" s="20">
        <v>43770</v>
      </c>
      <c r="H12" s="20">
        <v>43799</v>
      </c>
      <c r="I12" s="17">
        <f>IF((YEAR(H12)-YEAR(G12))=1, ((MONTH(H12)-MONTH(G12))+1)+12, (IF((YEAR(H12)-YEAR(G12))=2, ((MONTH(H12)-MONTH(G12))+1)+24, (IF((YEAR(H12)-YEAR(G12))=3, ((MONTH(H12)-MONTH(G12))+1)+36, (MONTH(H12)-MONTH(G12))+1)))))</f>
        <v>1</v>
      </c>
      <c r="J12" s="18">
        <f>F12/I12</f>
        <v>1662.5</v>
      </c>
      <c r="K12" s="19"/>
      <c r="L12" s="20">
        <v>43800</v>
      </c>
      <c r="M12" s="20">
        <v>44196</v>
      </c>
      <c r="N12" s="21">
        <v>1662.5</v>
      </c>
      <c r="O12" s="20">
        <v>43770</v>
      </c>
      <c r="P12" s="20">
        <v>43799</v>
      </c>
      <c r="Q12" s="19">
        <f t="shared" si="0"/>
        <v>31</v>
      </c>
      <c r="R12" s="19">
        <f t="shared" si="1"/>
        <v>31</v>
      </c>
      <c r="S12" s="19">
        <f t="shared" si="2"/>
        <v>0</v>
      </c>
      <c r="T12" s="19"/>
      <c r="U12" s="20">
        <v>42705</v>
      </c>
      <c r="V12" s="20">
        <v>43100</v>
      </c>
      <c r="W12" s="21">
        <v>1662.5</v>
      </c>
      <c r="X12" s="20">
        <v>42675</v>
      </c>
      <c r="Y12" s="20">
        <v>42704</v>
      </c>
    </row>
    <row r="13" spans="1:25" ht="15.75" x14ac:dyDescent="0.25">
      <c r="A13" s="17" t="s">
        <v>489</v>
      </c>
      <c r="B13" s="17" t="s">
        <v>285</v>
      </c>
      <c r="C13" s="17" t="s">
        <v>283</v>
      </c>
      <c r="D13" s="20">
        <v>43685</v>
      </c>
      <c r="E13" s="20">
        <v>43830</v>
      </c>
      <c r="F13" s="21">
        <v>42500</v>
      </c>
      <c r="G13" s="20">
        <v>43647</v>
      </c>
      <c r="H13" s="20">
        <v>43830</v>
      </c>
      <c r="I13" s="17">
        <f>IF((YEAR(H13)-YEAR(G13))=1, ((MONTH(H13)-MONTH(G13))+1)+12, (IF((YEAR(H13)-YEAR(G13))=2, ((MONTH(H13)-MONTH(G13))+1)+24, (IF((YEAR(H13)-YEAR(G13))=3, ((MONTH(H13)-MONTH(G13))+1)+36, (MONTH(H13)-MONTH(G13))+1)))))</f>
        <v>6</v>
      </c>
      <c r="J13" s="18">
        <f>F13/I13</f>
        <v>7083.333333333333</v>
      </c>
      <c r="K13" s="22"/>
      <c r="L13" s="20">
        <v>43685</v>
      </c>
      <c r="M13" s="20">
        <v>43830</v>
      </c>
      <c r="N13" s="21">
        <v>42500</v>
      </c>
      <c r="O13" s="20">
        <v>43647</v>
      </c>
      <c r="P13" s="20">
        <v>43830</v>
      </c>
      <c r="Q13" s="19">
        <f t="shared" si="0"/>
        <v>31</v>
      </c>
      <c r="R13" s="19">
        <f t="shared" si="1"/>
        <v>31</v>
      </c>
      <c r="S13" s="19">
        <f t="shared" si="2"/>
        <v>0</v>
      </c>
      <c r="T13" s="19"/>
      <c r="U13" s="20">
        <v>42590</v>
      </c>
      <c r="V13" s="20">
        <v>42735</v>
      </c>
      <c r="W13" s="21">
        <v>42500</v>
      </c>
      <c r="X13" s="20">
        <v>42552</v>
      </c>
      <c r="Y13" s="20">
        <v>42735</v>
      </c>
    </row>
    <row r="14" spans="1:25" ht="15.75" x14ac:dyDescent="0.25">
      <c r="A14" s="17" t="s">
        <v>413</v>
      </c>
      <c r="B14" s="17" t="s">
        <v>282</v>
      </c>
      <c r="C14" s="17" t="s">
        <v>283</v>
      </c>
      <c r="D14" s="20">
        <v>44088</v>
      </c>
      <c r="E14" s="20">
        <v>44196</v>
      </c>
      <c r="F14" s="21">
        <v>2000</v>
      </c>
      <c r="G14" s="20">
        <v>43709</v>
      </c>
      <c r="H14" s="20">
        <v>43830</v>
      </c>
      <c r="I14" s="17">
        <f>IF((YEAR(H14)-YEAR(G14))=1, ((MONTH(H14)-MONTH(G14))+1)+12, (IF((YEAR(H14)-YEAR(G14))=2, ((MONTH(H14)-MONTH(G14))+1)+24, (IF((YEAR(H14)-YEAR(G14))=3, ((MONTH(H14)-MONTH(G14))+1)+36, (MONTH(H14)-MONTH(G14))+1)))))</f>
        <v>4</v>
      </c>
      <c r="J14" s="18">
        <f>F14/I14</f>
        <v>500</v>
      </c>
      <c r="K14" s="19"/>
      <c r="L14" s="20">
        <v>44088</v>
      </c>
      <c r="M14" s="20">
        <v>44196</v>
      </c>
      <c r="N14" s="21">
        <v>2000</v>
      </c>
      <c r="O14" s="20">
        <v>43709</v>
      </c>
      <c r="P14" s="20">
        <v>43830</v>
      </c>
      <c r="Q14" s="19">
        <f t="shared" si="0"/>
        <v>31</v>
      </c>
      <c r="R14" s="19">
        <f t="shared" si="1"/>
        <v>31</v>
      </c>
      <c r="S14" s="19">
        <f t="shared" si="2"/>
        <v>0</v>
      </c>
      <c r="T14" s="19"/>
      <c r="U14" s="20">
        <v>42992</v>
      </c>
      <c r="V14" s="20">
        <v>43100</v>
      </c>
      <c r="W14" s="21">
        <v>2000</v>
      </c>
      <c r="X14" s="20">
        <v>42614</v>
      </c>
      <c r="Y14" s="20">
        <v>42735</v>
      </c>
    </row>
    <row r="15" spans="1:25" ht="15.75" x14ac:dyDescent="0.25">
      <c r="A15" s="17" t="s">
        <v>539</v>
      </c>
      <c r="B15" s="17" t="s">
        <v>288</v>
      </c>
      <c r="C15" s="17" t="s">
        <v>283</v>
      </c>
      <c r="D15" s="20">
        <v>43843</v>
      </c>
      <c r="E15" s="20">
        <v>44196</v>
      </c>
      <c r="F15" s="21">
        <v>17000</v>
      </c>
      <c r="G15" s="20">
        <v>43739</v>
      </c>
      <c r="H15" s="20">
        <v>43830</v>
      </c>
      <c r="I15" s="17">
        <f>IF((YEAR(H15)-YEAR(G15))=1, ((MONTH(H15)-MONTH(G15))+1)+12, (IF((YEAR(H15)-YEAR(G15))=2, ((MONTH(H15)-MONTH(G15))+1)+24, (IF((YEAR(H15)-YEAR(G15))=3, ((MONTH(H15)-MONTH(G15))+1)+36, (MONTH(H15)-MONTH(G15))+1)))))</f>
        <v>3</v>
      </c>
      <c r="J15" s="18">
        <f>F15/I15</f>
        <v>5666.666666666667</v>
      </c>
      <c r="K15" s="19"/>
      <c r="L15" s="20">
        <v>43843</v>
      </c>
      <c r="M15" s="20">
        <v>44196</v>
      </c>
      <c r="N15" s="21">
        <v>17000</v>
      </c>
      <c r="O15" s="20">
        <v>43739</v>
      </c>
      <c r="P15" s="20">
        <v>43830</v>
      </c>
      <c r="Q15" s="19">
        <f t="shared" si="0"/>
        <v>31</v>
      </c>
      <c r="R15" s="19">
        <f t="shared" si="1"/>
        <v>31</v>
      </c>
      <c r="S15" s="19">
        <f t="shared" si="2"/>
        <v>0</v>
      </c>
      <c r="T15" s="19"/>
      <c r="U15" s="20">
        <v>42748</v>
      </c>
      <c r="V15" s="20">
        <v>43100</v>
      </c>
      <c r="W15" s="21">
        <v>17000</v>
      </c>
      <c r="X15" s="20">
        <v>42644</v>
      </c>
      <c r="Y15" s="20">
        <v>42735</v>
      </c>
    </row>
    <row r="16" spans="1:25" ht="15.75" x14ac:dyDescent="0.25">
      <c r="A16" s="17" t="s">
        <v>569</v>
      </c>
      <c r="B16" s="17" t="s">
        <v>282</v>
      </c>
      <c r="C16" s="17" t="s">
        <v>283</v>
      </c>
      <c r="D16" s="20">
        <v>43831</v>
      </c>
      <c r="E16" s="20">
        <v>44196</v>
      </c>
      <c r="F16" s="21">
        <v>9900</v>
      </c>
      <c r="G16" s="20">
        <v>43739</v>
      </c>
      <c r="H16" s="20">
        <v>43830</v>
      </c>
      <c r="I16" s="17">
        <f>IF((YEAR(H16)-YEAR(G16))=1, ((MONTH(H16)-MONTH(G16))+1)+12, (IF((YEAR(H16)-YEAR(G16))=2, ((MONTH(H16)-MONTH(G16))+1)+24, (IF((YEAR(H16)-YEAR(G16))=3, ((MONTH(H16)-MONTH(G16))+1)+36, (MONTH(H16)-MONTH(G16))+1)))))</f>
        <v>3</v>
      </c>
      <c r="J16" s="18">
        <f>F16/I16</f>
        <v>3300</v>
      </c>
      <c r="K16" s="19"/>
      <c r="L16" s="20">
        <v>43831</v>
      </c>
      <c r="M16" s="20">
        <v>44196</v>
      </c>
      <c r="N16" s="21">
        <v>9900</v>
      </c>
      <c r="O16" s="20">
        <v>43739</v>
      </c>
      <c r="P16" s="20">
        <v>43830</v>
      </c>
      <c r="Q16" s="19">
        <f t="shared" si="0"/>
        <v>31</v>
      </c>
      <c r="R16" s="19">
        <f t="shared" si="1"/>
        <v>31</v>
      </c>
      <c r="S16" s="19">
        <f t="shared" si="2"/>
        <v>0</v>
      </c>
      <c r="T16" s="19"/>
      <c r="U16" s="20">
        <v>42736</v>
      </c>
      <c r="V16" s="20">
        <v>43100</v>
      </c>
      <c r="W16" s="21">
        <v>9900</v>
      </c>
      <c r="X16" s="20">
        <v>42644</v>
      </c>
      <c r="Y16" s="20">
        <v>42735</v>
      </c>
    </row>
    <row r="17" spans="1:25" ht="15.75" x14ac:dyDescent="0.25">
      <c r="A17" s="17" t="s">
        <v>311</v>
      </c>
      <c r="B17" s="17" t="s">
        <v>292</v>
      </c>
      <c r="C17" s="17" t="s">
        <v>283</v>
      </c>
      <c r="D17" s="20">
        <v>43862</v>
      </c>
      <c r="E17" s="20">
        <v>44561</v>
      </c>
      <c r="F17" s="21">
        <v>1542</v>
      </c>
      <c r="G17" s="20">
        <v>43800</v>
      </c>
      <c r="H17" s="20">
        <v>43830</v>
      </c>
      <c r="I17" s="17">
        <f>IF((YEAR(H17)-YEAR(G17))=1, ((MONTH(H17)-MONTH(G17))+1)+12, (IF((YEAR(H17)-YEAR(G17))=2, ((MONTH(H17)-MONTH(G17))+1)+24, (IF((YEAR(H17)-YEAR(G17))=3, ((MONTH(H17)-MONTH(G17))+1)+36, (MONTH(H17)-MONTH(G17))+1)))))</f>
        <v>1</v>
      </c>
      <c r="J17" s="18">
        <f>F17/I17</f>
        <v>1542</v>
      </c>
      <c r="K17" s="19"/>
      <c r="L17" s="20">
        <v>43862</v>
      </c>
      <c r="M17" s="20">
        <v>44561</v>
      </c>
      <c r="N17" s="21">
        <v>1542</v>
      </c>
      <c r="O17" s="20">
        <v>43800</v>
      </c>
      <c r="P17" s="20">
        <v>43830</v>
      </c>
      <c r="Q17" s="19">
        <f t="shared" si="0"/>
        <v>31</v>
      </c>
      <c r="R17" s="19">
        <f t="shared" si="1"/>
        <v>31</v>
      </c>
      <c r="S17" s="19">
        <f t="shared" si="2"/>
        <v>0</v>
      </c>
      <c r="T17" s="19"/>
      <c r="U17" s="20">
        <v>42767</v>
      </c>
      <c r="V17" s="20">
        <v>43465</v>
      </c>
      <c r="W17" s="21">
        <v>1542</v>
      </c>
      <c r="X17" s="20">
        <v>42705</v>
      </c>
      <c r="Y17" s="20">
        <v>42735</v>
      </c>
    </row>
    <row r="18" spans="1:25" ht="15.75" x14ac:dyDescent="0.25">
      <c r="A18" s="17" t="s">
        <v>319</v>
      </c>
      <c r="B18" s="17" t="s">
        <v>296</v>
      </c>
      <c r="C18" s="17" t="s">
        <v>283</v>
      </c>
      <c r="D18" s="20">
        <v>43831</v>
      </c>
      <c r="E18" s="20">
        <v>44561</v>
      </c>
      <c r="F18" s="21">
        <v>1083.3399999999999</v>
      </c>
      <c r="G18" s="20">
        <v>43800</v>
      </c>
      <c r="H18" s="20">
        <v>43830</v>
      </c>
      <c r="I18" s="17">
        <f>IF((YEAR(H18)-YEAR(G18))=1, ((MONTH(H18)-MONTH(G18))+1)+12, (IF((YEAR(H18)-YEAR(G18))=2, ((MONTH(H18)-MONTH(G18))+1)+24, (IF((YEAR(H18)-YEAR(G18))=3, ((MONTH(H18)-MONTH(G18))+1)+36, (MONTH(H18)-MONTH(G18))+1)))))</f>
        <v>1</v>
      </c>
      <c r="J18" s="18">
        <f>F18/I18</f>
        <v>1083.3399999999999</v>
      </c>
      <c r="K18" s="19"/>
      <c r="L18" s="20">
        <v>43831</v>
      </c>
      <c r="M18" s="20">
        <v>44561</v>
      </c>
      <c r="N18" s="21">
        <v>1083.3399999999999</v>
      </c>
      <c r="O18" s="20">
        <v>43800</v>
      </c>
      <c r="P18" s="20">
        <v>43830</v>
      </c>
      <c r="Q18" s="19">
        <f t="shared" si="0"/>
        <v>31</v>
      </c>
      <c r="R18" s="19">
        <f t="shared" si="1"/>
        <v>31</v>
      </c>
      <c r="S18" s="19">
        <f t="shared" si="2"/>
        <v>0</v>
      </c>
      <c r="T18" s="19"/>
      <c r="U18" s="20">
        <v>42736</v>
      </c>
      <c r="V18" s="20">
        <v>43465</v>
      </c>
      <c r="W18" s="21">
        <v>1083.3399999999999</v>
      </c>
      <c r="X18" s="20">
        <v>42705</v>
      </c>
      <c r="Y18" s="20">
        <v>42735</v>
      </c>
    </row>
    <row r="19" spans="1:25" ht="15.75" x14ac:dyDescent="0.25">
      <c r="A19" s="17" t="s">
        <v>357</v>
      </c>
      <c r="B19" s="17" t="s">
        <v>288</v>
      </c>
      <c r="C19" s="17" t="s">
        <v>283</v>
      </c>
      <c r="D19" s="20">
        <v>43814</v>
      </c>
      <c r="E19" s="20">
        <v>43830</v>
      </c>
      <c r="F19" s="21">
        <v>-4975</v>
      </c>
      <c r="G19" s="20">
        <v>43800</v>
      </c>
      <c r="H19" s="20">
        <v>43830</v>
      </c>
      <c r="I19" s="17">
        <f>IF((YEAR(H19)-YEAR(G19))=1, ((MONTH(H19)-MONTH(G19))+1)+12, (IF((YEAR(H19)-YEAR(G19))=2, ((MONTH(H19)-MONTH(G19))+1)+24, (IF((YEAR(H19)-YEAR(G19))=3, ((MONTH(H19)-MONTH(G19))+1)+36, (MONTH(H19)-MONTH(G19))+1)))))</f>
        <v>1</v>
      </c>
      <c r="J19" s="18">
        <f>F19/I19</f>
        <v>-4975</v>
      </c>
      <c r="K19" s="19"/>
      <c r="L19" s="20">
        <v>43814</v>
      </c>
      <c r="M19" s="20">
        <v>43830</v>
      </c>
      <c r="N19" s="21">
        <v>-4975</v>
      </c>
      <c r="O19" s="20">
        <v>43800</v>
      </c>
      <c r="P19" s="20">
        <v>43830</v>
      </c>
      <c r="Q19" s="19">
        <f t="shared" si="0"/>
        <v>31</v>
      </c>
      <c r="R19" s="19">
        <f t="shared" si="1"/>
        <v>31</v>
      </c>
      <c r="S19" s="19">
        <f t="shared" si="2"/>
        <v>0</v>
      </c>
      <c r="T19" s="19"/>
      <c r="U19" s="20">
        <v>42719</v>
      </c>
      <c r="V19" s="20">
        <v>42735</v>
      </c>
      <c r="W19" s="21">
        <v>9025</v>
      </c>
      <c r="X19" s="20">
        <v>42705</v>
      </c>
      <c r="Y19" s="20">
        <v>42735</v>
      </c>
    </row>
    <row r="20" spans="1:25" ht="15.75" x14ac:dyDescent="0.25">
      <c r="A20" s="17" t="s">
        <v>443</v>
      </c>
      <c r="B20" s="17" t="s">
        <v>296</v>
      </c>
      <c r="C20" s="17" t="s">
        <v>283</v>
      </c>
      <c r="D20" s="20">
        <v>43824</v>
      </c>
      <c r="E20" s="20">
        <v>44196</v>
      </c>
      <c r="F20" s="21">
        <v>1000</v>
      </c>
      <c r="G20" s="20">
        <v>43800</v>
      </c>
      <c r="H20" s="20">
        <v>43830</v>
      </c>
      <c r="I20" s="17">
        <f>IF((YEAR(H20)-YEAR(G20))=1, ((MONTH(H20)-MONTH(G20))+1)+12, (IF((YEAR(H20)-YEAR(G20))=2, ((MONTH(H20)-MONTH(G20))+1)+24, (IF((YEAR(H20)-YEAR(G20))=3, ((MONTH(H20)-MONTH(G20))+1)+36, (MONTH(H20)-MONTH(G20))+1)))))</f>
        <v>1</v>
      </c>
      <c r="J20" s="18">
        <f>F20/I20</f>
        <v>1000</v>
      </c>
      <c r="K20" s="19"/>
      <c r="L20" s="20">
        <v>43824</v>
      </c>
      <c r="M20" s="20">
        <v>44196</v>
      </c>
      <c r="N20" s="21">
        <v>1000</v>
      </c>
      <c r="O20" s="20">
        <v>43800</v>
      </c>
      <c r="P20" s="20">
        <v>43830</v>
      </c>
      <c r="Q20" s="19">
        <f t="shared" si="0"/>
        <v>31</v>
      </c>
      <c r="R20" s="19">
        <f t="shared" si="1"/>
        <v>31</v>
      </c>
      <c r="S20" s="19">
        <f t="shared" si="2"/>
        <v>0</v>
      </c>
      <c r="T20" s="19"/>
      <c r="U20" s="20">
        <v>42729</v>
      </c>
      <c r="V20" s="20">
        <v>43100</v>
      </c>
      <c r="W20" s="21">
        <v>1000</v>
      </c>
      <c r="X20" s="20">
        <v>42705</v>
      </c>
      <c r="Y20" s="20">
        <v>42735</v>
      </c>
    </row>
    <row r="21" spans="1:25" ht="15.75" x14ac:dyDescent="0.25">
      <c r="A21" s="17" t="s">
        <v>452</v>
      </c>
      <c r="B21" s="17" t="s">
        <v>292</v>
      </c>
      <c r="C21" s="17" t="s">
        <v>283</v>
      </c>
      <c r="D21" s="20">
        <v>43831</v>
      </c>
      <c r="E21" s="20">
        <v>44196</v>
      </c>
      <c r="F21" s="21">
        <v>1662.5</v>
      </c>
      <c r="G21" s="20">
        <v>43800</v>
      </c>
      <c r="H21" s="20">
        <v>43830</v>
      </c>
      <c r="I21" s="17">
        <f>IF((YEAR(H21)-YEAR(G21))=1, ((MONTH(H21)-MONTH(G21))+1)+12, (IF((YEAR(H21)-YEAR(G21))=2, ((MONTH(H21)-MONTH(G21))+1)+24, (IF((YEAR(H21)-YEAR(G21))=3, ((MONTH(H21)-MONTH(G21))+1)+36, (MONTH(H21)-MONTH(G21))+1)))))</f>
        <v>1</v>
      </c>
      <c r="J21" s="18">
        <f>F21/I21</f>
        <v>1662.5</v>
      </c>
      <c r="K21" s="19"/>
      <c r="L21" s="20">
        <v>43831</v>
      </c>
      <c r="M21" s="20">
        <v>44196</v>
      </c>
      <c r="N21" s="21">
        <v>1662.5</v>
      </c>
      <c r="O21" s="20">
        <v>43800</v>
      </c>
      <c r="P21" s="20">
        <v>43830</v>
      </c>
      <c r="Q21" s="19">
        <f t="shared" si="0"/>
        <v>31</v>
      </c>
      <c r="R21" s="19">
        <f t="shared" si="1"/>
        <v>31</v>
      </c>
      <c r="S21" s="19">
        <f t="shared" si="2"/>
        <v>0</v>
      </c>
      <c r="T21" s="19"/>
      <c r="U21" s="20">
        <v>42736</v>
      </c>
      <c r="V21" s="20">
        <v>43100</v>
      </c>
      <c r="W21" s="21">
        <v>1662.5</v>
      </c>
      <c r="X21" s="20">
        <v>42705</v>
      </c>
      <c r="Y21" s="20">
        <v>42735</v>
      </c>
    </row>
    <row r="22" spans="1:25" ht="15.75" x14ac:dyDescent="0.25">
      <c r="A22" s="17" t="s">
        <v>453</v>
      </c>
      <c r="B22" s="17" t="s">
        <v>282</v>
      </c>
      <c r="C22" s="17" t="s">
        <v>283</v>
      </c>
      <c r="D22" s="20">
        <v>43831</v>
      </c>
      <c r="E22" s="20">
        <v>44196</v>
      </c>
      <c r="F22" s="21">
        <v>1375</v>
      </c>
      <c r="G22" s="20">
        <v>43800</v>
      </c>
      <c r="H22" s="20">
        <v>43830</v>
      </c>
      <c r="I22" s="17">
        <f>IF((YEAR(H22)-YEAR(G22))=1, ((MONTH(H22)-MONTH(G22))+1)+12, (IF((YEAR(H22)-YEAR(G22))=2, ((MONTH(H22)-MONTH(G22))+1)+24, (IF((YEAR(H22)-YEAR(G22))=3, ((MONTH(H22)-MONTH(G22))+1)+36, (MONTH(H22)-MONTH(G22))+1)))))</f>
        <v>1</v>
      </c>
      <c r="J22" s="18">
        <f>F22/I22</f>
        <v>1375</v>
      </c>
      <c r="K22" s="19"/>
      <c r="L22" s="20">
        <v>43831</v>
      </c>
      <c r="M22" s="20">
        <v>44196</v>
      </c>
      <c r="N22" s="21">
        <v>1375</v>
      </c>
      <c r="O22" s="20">
        <v>43800</v>
      </c>
      <c r="P22" s="20">
        <v>43830</v>
      </c>
      <c r="Q22" s="19">
        <f t="shared" si="0"/>
        <v>31</v>
      </c>
      <c r="R22" s="19">
        <f t="shared" si="1"/>
        <v>31</v>
      </c>
      <c r="S22" s="19">
        <f t="shared" si="2"/>
        <v>0</v>
      </c>
      <c r="T22" s="19"/>
      <c r="U22" s="20">
        <v>42736</v>
      </c>
      <c r="V22" s="20">
        <v>43100</v>
      </c>
      <c r="W22" s="21">
        <v>1375</v>
      </c>
      <c r="X22" s="20">
        <v>42705</v>
      </c>
      <c r="Y22" s="20">
        <v>42735</v>
      </c>
    </row>
    <row r="23" spans="1:25" ht="15.75" x14ac:dyDescent="0.25">
      <c r="A23" s="17" t="s">
        <v>552</v>
      </c>
      <c r="B23" s="17" t="s">
        <v>292</v>
      </c>
      <c r="C23" s="17" t="s">
        <v>283</v>
      </c>
      <c r="D23" s="20">
        <v>43827</v>
      </c>
      <c r="E23" s="20">
        <v>44196</v>
      </c>
      <c r="F23" s="21">
        <v>5888</v>
      </c>
      <c r="G23" s="20">
        <v>43800</v>
      </c>
      <c r="H23" s="20">
        <v>43830</v>
      </c>
      <c r="I23" s="17">
        <f>IF((YEAR(H23)-YEAR(G23))=1, ((MONTH(H23)-MONTH(G23))+1)+12, (IF((YEAR(H23)-YEAR(G23))=2, ((MONTH(H23)-MONTH(G23))+1)+24, (IF((YEAR(H23)-YEAR(G23))=3, ((MONTH(H23)-MONTH(G23))+1)+36, (MONTH(H23)-MONTH(G23))+1)))))</f>
        <v>1</v>
      </c>
      <c r="J23" s="18">
        <f>F23/I23</f>
        <v>5888</v>
      </c>
      <c r="K23" s="19"/>
      <c r="L23" s="20">
        <v>43827</v>
      </c>
      <c r="M23" s="20">
        <v>44196</v>
      </c>
      <c r="N23" s="21">
        <v>5888</v>
      </c>
      <c r="O23" s="20">
        <v>43800</v>
      </c>
      <c r="P23" s="20">
        <v>43830</v>
      </c>
      <c r="Q23" s="19">
        <f t="shared" si="0"/>
        <v>31</v>
      </c>
      <c r="R23" s="19">
        <f t="shared" si="1"/>
        <v>31</v>
      </c>
      <c r="S23" s="19">
        <f t="shared" si="2"/>
        <v>0</v>
      </c>
      <c r="T23" s="19"/>
      <c r="U23" s="20">
        <v>42732</v>
      </c>
      <c r="V23" s="20">
        <v>43100</v>
      </c>
      <c r="W23" s="21">
        <v>5888</v>
      </c>
      <c r="X23" s="20">
        <v>42705</v>
      </c>
      <c r="Y23" s="20">
        <v>42735</v>
      </c>
    </row>
    <row r="24" spans="1:25" ht="15.75" x14ac:dyDescent="0.25">
      <c r="A24" s="17" t="s">
        <v>521</v>
      </c>
      <c r="B24" s="17" t="s">
        <v>292</v>
      </c>
      <c r="C24" s="17" t="s">
        <v>283</v>
      </c>
      <c r="D24" s="20">
        <v>43499</v>
      </c>
      <c r="E24" s="20">
        <v>43830</v>
      </c>
      <c r="F24" s="21">
        <v>66000</v>
      </c>
      <c r="G24" s="20">
        <v>43497</v>
      </c>
      <c r="H24" s="20">
        <v>43861</v>
      </c>
      <c r="I24" s="17">
        <f>IF((YEAR(H24)-YEAR(G24))=1, ((MONTH(H24)-MONTH(G24))+1)+12, (IF((YEAR(H24)-YEAR(G24))=2, ((MONTH(H24)-MONTH(G24))+1)+24, (IF((YEAR(H24)-YEAR(G24))=3, ((MONTH(H24)-MONTH(G24))+1)+36, (MONTH(H24)-MONTH(G24))+1)))))</f>
        <v>12</v>
      </c>
      <c r="J24" s="18">
        <f>F24/I24</f>
        <v>5500</v>
      </c>
      <c r="K24" s="19"/>
      <c r="L24" s="20">
        <v>43499</v>
      </c>
      <c r="M24" s="20">
        <v>43830</v>
      </c>
      <c r="N24" s="21">
        <v>66000</v>
      </c>
      <c r="O24" s="20">
        <v>43497</v>
      </c>
      <c r="P24" s="20">
        <v>43861</v>
      </c>
      <c r="Q24" s="19">
        <f t="shared" si="0"/>
        <v>31</v>
      </c>
      <c r="R24" s="19">
        <f t="shared" si="1"/>
        <v>31</v>
      </c>
      <c r="S24" s="19">
        <f t="shared" si="2"/>
        <v>0</v>
      </c>
      <c r="T24" s="19"/>
      <c r="U24" s="20">
        <v>42403</v>
      </c>
      <c r="V24" s="20">
        <v>42735</v>
      </c>
      <c r="W24" s="21">
        <v>66000</v>
      </c>
      <c r="X24" s="20">
        <v>42401</v>
      </c>
      <c r="Y24" s="20">
        <v>42766</v>
      </c>
    </row>
    <row r="25" spans="1:25" ht="15.75" x14ac:dyDescent="0.25">
      <c r="A25" s="17" t="s">
        <v>550</v>
      </c>
      <c r="B25" s="17" t="s">
        <v>296</v>
      </c>
      <c r="C25" s="17" t="s">
        <v>283</v>
      </c>
      <c r="D25" s="20">
        <v>43524</v>
      </c>
      <c r="E25" s="20">
        <v>43830</v>
      </c>
      <c r="F25" s="21">
        <v>16000</v>
      </c>
      <c r="G25" s="20">
        <v>43497</v>
      </c>
      <c r="H25" s="20">
        <v>43861</v>
      </c>
      <c r="I25" s="17">
        <f>IF((YEAR(H25)-YEAR(G25))=1, ((MONTH(H25)-MONTH(G25))+1)+12, (IF((YEAR(H25)-YEAR(G25))=2, ((MONTH(H25)-MONTH(G25))+1)+24, (IF((YEAR(H25)-YEAR(G25))=3, ((MONTH(H25)-MONTH(G25))+1)+36, (MONTH(H25)-MONTH(G25))+1)))))</f>
        <v>12</v>
      </c>
      <c r="J25" s="18">
        <f>F25/I25</f>
        <v>1333.3333333333333</v>
      </c>
      <c r="K25" s="19"/>
      <c r="L25" s="20">
        <v>43524</v>
      </c>
      <c r="M25" s="20">
        <v>43830</v>
      </c>
      <c r="N25" s="21">
        <v>16000</v>
      </c>
      <c r="O25" s="20">
        <v>43497</v>
      </c>
      <c r="P25" s="20">
        <v>43861</v>
      </c>
      <c r="Q25" s="19">
        <f t="shared" si="0"/>
        <v>31</v>
      </c>
      <c r="R25" s="19">
        <f t="shared" si="1"/>
        <v>31</v>
      </c>
      <c r="S25" s="19">
        <f t="shared" si="2"/>
        <v>0</v>
      </c>
      <c r="T25" s="19"/>
      <c r="U25" s="20">
        <v>42429</v>
      </c>
      <c r="V25" s="20">
        <v>42735</v>
      </c>
      <c r="W25" s="21">
        <v>16000</v>
      </c>
      <c r="X25" s="20">
        <v>42401</v>
      </c>
      <c r="Y25" s="20">
        <v>42766</v>
      </c>
    </row>
    <row r="26" spans="1:25" ht="15.75" x14ac:dyDescent="0.25">
      <c r="A26" s="17" t="s">
        <v>395</v>
      </c>
      <c r="B26" s="17" t="s">
        <v>288</v>
      </c>
      <c r="C26" s="17" t="s">
        <v>283</v>
      </c>
      <c r="D26" s="20">
        <v>43647</v>
      </c>
      <c r="E26" s="20">
        <v>44926</v>
      </c>
      <c r="F26" s="21">
        <v>39900</v>
      </c>
      <c r="G26" s="20">
        <v>43678</v>
      </c>
      <c r="H26" s="20">
        <v>43861</v>
      </c>
      <c r="I26" s="17">
        <f>IF((YEAR(H26)-YEAR(G26))=1, ((MONTH(H26)-MONTH(G26))+1)+12, (IF((YEAR(H26)-YEAR(G26))=2, ((MONTH(H26)-MONTH(G26))+1)+24, (IF((YEAR(H26)-YEAR(G26))=3, ((MONTH(H26)-MONTH(G26))+1)+36, (MONTH(H26)-MONTH(G26))+1)))))</f>
        <v>6</v>
      </c>
      <c r="J26" s="18">
        <f>F26/I26</f>
        <v>6650</v>
      </c>
      <c r="K26" s="22"/>
      <c r="L26" s="20">
        <v>43647</v>
      </c>
      <c r="M26" s="20">
        <v>44926</v>
      </c>
      <c r="N26" s="21">
        <v>39900</v>
      </c>
      <c r="O26" s="20">
        <v>43678</v>
      </c>
      <c r="P26" s="20">
        <v>43861</v>
      </c>
      <c r="Q26" s="19">
        <f t="shared" si="0"/>
        <v>31</v>
      </c>
      <c r="R26" s="19">
        <f t="shared" si="1"/>
        <v>31</v>
      </c>
      <c r="S26" s="19">
        <f t="shared" si="2"/>
        <v>0</v>
      </c>
      <c r="T26" s="19"/>
      <c r="U26" s="20">
        <v>42552</v>
      </c>
      <c r="V26" s="20">
        <v>43830</v>
      </c>
      <c r="W26" s="21">
        <v>39900</v>
      </c>
      <c r="X26" s="20">
        <v>42583</v>
      </c>
      <c r="Y26" s="20">
        <v>42766</v>
      </c>
    </row>
    <row r="27" spans="1:25" ht="15.75" x14ac:dyDescent="0.25">
      <c r="A27" s="17" t="s">
        <v>530</v>
      </c>
      <c r="B27" s="17" t="s">
        <v>296</v>
      </c>
      <c r="C27" s="17" t="s">
        <v>283</v>
      </c>
      <c r="D27" s="20">
        <v>43770</v>
      </c>
      <c r="E27" s="20">
        <v>44196</v>
      </c>
      <c r="F27" s="21">
        <v>15750</v>
      </c>
      <c r="G27" s="20">
        <v>43770</v>
      </c>
      <c r="H27" s="20">
        <v>43861</v>
      </c>
      <c r="I27" s="17">
        <f>IF((YEAR(H27)-YEAR(G27))=1, ((MONTH(H27)-MONTH(G27))+1)+12, (IF((YEAR(H27)-YEAR(G27))=2, ((MONTH(H27)-MONTH(G27))+1)+24, (IF((YEAR(H27)-YEAR(G27))=3, ((MONTH(H27)-MONTH(G27))+1)+36, (MONTH(H27)-MONTH(G27))+1)))))</f>
        <v>3</v>
      </c>
      <c r="J27" s="18">
        <f>F27/I27</f>
        <v>5250</v>
      </c>
      <c r="K27" s="19"/>
      <c r="L27" s="20">
        <v>43770</v>
      </c>
      <c r="M27" s="20">
        <v>44196</v>
      </c>
      <c r="N27" s="21">
        <v>15750</v>
      </c>
      <c r="O27" s="20">
        <v>43770</v>
      </c>
      <c r="P27" s="20">
        <v>43861</v>
      </c>
      <c r="Q27" s="19">
        <f t="shared" si="0"/>
        <v>31</v>
      </c>
      <c r="R27" s="19">
        <f t="shared" si="1"/>
        <v>31</v>
      </c>
      <c r="S27" s="19">
        <f t="shared" si="2"/>
        <v>0</v>
      </c>
      <c r="T27" s="19"/>
      <c r="U27" s="20">
        <v>42675</v>
      </c>
      <c r="V27" s="20">
        <v>43100</v>
      </c>
      <c r="W27" s="21">
        <v>15750</v>
      </c>
      <c r="X27" s="20">
        <v>42675</v>
      </c>
      <c r="Y27" s="20">
        <v>42766</v>
      </c>
    </row>
    <row r="28" spans="1:25" ht="15.75" x14ac:dyDescent="0.25">
      <c r="A28" s="17" t="s">
        <v>315</v>
      </c>
      <c r="B28" s="17" t="s">
        <v>296</v>
      </c>
      <c r="C28" s="17" t="s">
        <v>283</v>
      </c>
      <c r="D28" s="20">
        <v>43833</v>
      </c>
      <c r="E28" s="20">
        <v>44196</v>
      </c>
      <c r="F28" s="21">
        <v>1000</v>
      </c>
      <c r="G28" s="20">
        <v>43831</v>
      </c>
      <c r="H28" s="20">
        <v>43861</v>
      </c>
      <c r="I28" s="17">
        <f>IF((YEAR(H28)-YEAR(G28))=1, ((MONTH(H28)-MONTH(G28))+1)+12, (IF((YEAR(H28)-YEAR(G28))=2, ((MONTH(H28)-MONTH(G28))+1)+24, (IF((YEAR(H28)-YEAR(G28))=3, ((MONTH(H28)-MONTH(G28))+1)+36, (MONTH(H28)-MONTH(G28))+1)))))</f>
        <v>1</v>
      </c>
      <c r="J28" s="18">
        <f>F28/I28</f>
        <v>1000</v>
      </c>
      <c r="K28" s="19"/>
      <c r="L28" s="20">
        <v>43833</v>
      </c>
      <c r="M28" s="20">
        <v>44196</v>
      </c>
      <c r="N28" s="21">
        <v>1000</v>
      </c>
      <c r="O28" s="20">
        <v>43831</v>
      </c>
      <c r="P28" s="20">
        <v>43861</v>
      </c>
      <c r="Q28" s="19">
        <f t="shared" si="0"/>
        <v>31</v>
      </c>
      <c r="R28" s="19">
        <f t="shared" si="1"/>
        <v>31</v>
      </c>
      <c r="S28" s="19">
        <f t="shared" si="2"/>
        <v>0</v>
      </c>
      <c r="T28" s="19"/>
      <c r="U28" s="20">
        <v>42738</v>
      </c>
      <c r="V28" s="20">
        <v>43100</v>
      </c>
      <c r="W28" s="21">
        <v>1000</v>
      </c>
      <c r="X28" s="20">
        <v>42736</v>
      </c>
      <c r="Y28" s="20">
        <v>42766</v>
      </c>
    </row>
    <row r="29" spans="1:25" ht="15.75" x14ac:dyDescent="0.25">
      <c r="A29" s="17" t="s">
        <v>319</v>
      </c>
      <c r="B29" s="17" t="s">
        <v>296</v>
      </c>
      <c r="C29" s="17" t="s">
        <v>283</v>
      </c>
      <c r="D29" s="20">
        <v>43862</v>
      </c>
      <c r="E29" s="20">
        <v>44561</v>
      </c>
      <c r="F29" s="21">
        <v>1083.3399999999999</v>
      </c>
      <c r="G29" s="20">
        <v>43831</v>
      </c>
      <c r="H29" s="20">
        <v>43861</v>
      </c>
      <c r="I29" s="17">
        <f>IF((YEAR(H29)-YEAR(G29))=1, ((MONTH(H29)-MONTH(G29))+1)+12, (IF((YEAR(H29)-YEAR(G29))=2, ((MONTH(H29)-MONTH(G29))+1)+24, (IF((YEAR(H29)-YEAR(G29))=3, ((MONTH(H29)-MONTH(G29))+1)+36, (MONTH(H29)-MONTH(G29))+1)))))</f>
        <v>1</v>
      </c>
      <c r="J29" s="18">
        <f>F29/I29</f>
        <v>1083.3399999999999</v>
      </c>
      <c r="K29" s="19"/>
      <c r="L29" s="20">
        <v>43862</v>
      </c>
      <c r="M29" s="20">
        <v>44561</v>
      </c>
      <c r="N29" s="21">
        <v>1083.3399999999999</v>
      </c>
      <c r="O29" s="20">
        <v>43831</v>
      </c>
      <c r="P29" s="20">
        <v>43861</v>
      </c>
      <c r="Q29" s="19">
        <f t="shared" si="0"/>
        <v>31</v>
      </c>
      <c r="R29" s="19">
        <f t="shared" si="1"/>
        <v>31</v>
      </c>
      <c r="S29" s="19">
        <f t="shared" si="2"/>
        <v>0</v>
      </c>
      <c r="T29" s="19"/>
      <c r="U29" s="20">
        <v>42767</v>
      </c>
      <c r="V29" s="20">
        <v>43465</v>
      </c>
      <c r="W29" s="21">
        <v>1083.3399999999999</v>
      </c>
      <c r="X29" s="20">
        <v>42736</v>
      </c>
      <c r="Y29" s="20">
        <v>42766</v>
      </c>
    </row>
    <row r="30" spans="1:25" ht="15.75" x14ac:dyDescent="0.25">
      <c r="A30" s="17" t="s">
        <v>321</v>
      </c>
      <c r="B30" s="17" t="s">
        <v>285</v>
      </c>
      <c r="C30" s="17" t="s">
        <v>283</v>
      </c>
      <c r="D30" s="20">
        <v>43831</v>
      </c>
      <c r="E30" s="20">
        <v>44196</v>
      </c>
      <c r="F30" s="21">
        <v>5000</v>
      </c>
      <c r="G30" s="20">
        <v>43831</v>
      </c>
      <c r="H30" s="20">
        <v>43861</v>
      </c>
      <c r="I30" s="17">
        <f>IF((YEAR(H30)-YEAR(G30))=1, ((MONTH(H30)-MONTH(G30))+1)+12, (IF((YEAR(H30)-YEAR(G30))=2, ((MONTH(H30)-MONTH(G30))+1)+24, (IF((YEAR(H30)-YEAR(G30))=3, ((MONTH(H30)-MONTH(G30))+1)+36, (MONTH(H30)-MONTH(G30))+1)))))</f>
        <v>1</v>
      </c>
      <c r="J30" s="18">
        <f>F30/I30</f>
        <v>5000</v>
      </c>
      <c r="K30" s="19"/>
      <c r="L30" s="20">
        <v>43831</v>
      </c>
      <c r="M30" s="20">
        <v>44196</v>
      </c>
      <c r="N30" s="21">
        <v>5000</v>
      </c>
      <c r="O30" s="20">
        <v>43831</v>
      </c>
      <c r="P30" s="20">
        <v>43861</v>
      </c>
      <c r="Q30" s="19">
        <f t="shared" si="0"/>
        <v>31</v>
      </c>
      <c r="R30" s="19">
        <f t="shared" si="1"/>
        <v>31</v>
      </c>
      <c r="S30" s="19">
        <f t="shared" si="2"/>
        <v>0</v>
      </c>
      <c r="T30" s="19"/>
      <c r="U30" s="20">
        <v>42736</v>
      </c>
      <c r="V30" s="20">
        <v>43100</v>
      </c>
      <c r="W30" s="21">
        <v>5000</v>
      </c>
      <c r="X30" s="20">
        <v>42736</v>
      </c>
      <c r="Y30" s="20">
        <v>42766</v>
      </c>
    </row>
    <row r="31" spans="1:25" ht="15.75" x14ac:dyDescent="0.25">
      <c r="A31" s="17" t="s">
        <v>354</v>
      </c>
      <c r="B31" s="17" t="s">
        <v>292</v>
      </c>
      <c r="C31" s="17" t="s">
        <v>283</v>
      </c>
      <c r="D31" s="20">
        <v>43848</v>
      </c>
      <c r="E31" s="20">
        <v>44196</v>
      </c>
      <c r="F31" s="21">
        <v>3000</v>
      </c>
      <c r="G31" s="20">
        <v>43831</v>
      </c>
      <c r="H31" s="20">
        <v>43861</v>
      </c>
      <c r="I31" s="17">
        <f>IF((YEAR(H31)-YEAR(G31))=1, ((MONTH(H31)-MONTH(G31))+1)+12, (IF((YEAR(H31)-YEAR(G31))=2, ((MONTH(H31)-MONTH(G31))+1)+24, (IF((YEAR(H31)-YEAR(G31))=3, ((MONTH(H31)-MONTH(G31))+1)+36, (MONTH(H31)-MONTH(G31))+1)))))</f>
        <v>1</v>
      </c>
      <c r="J31" s="18">
        <f>F31/I31</f>
        <v>3000</v>
      </c>
      <c r="K31" s="19"/>
      <c r="L31" s="20">
        <v>43848</v>
      </c>
      <c r="M31" s="20">
        <v>44196</v>
      </c>
      <c r="N31" s="21">
        <v>3000</v>
      </c>
      <c r="O31" s="20">
        <v>43831</v>
      </c>
      <c r="P31" s="20">
        <v>43861</v>
      </c>
      <c r="Q31" s="19">
        <f t="shared" si="0"/>
        <v>31</v>
      </c>
      <c r="R31" s="19">
        <f t="shared" si="1"/>
        <v>31</v>
      </c>
      <c r="S31" s="19">
        <f t="shared" si="2"/>
        <v>0</v>
      </c>
      <c r="T31" s="19"/>
      <c r="U31" s="20">
        <v>42753</v>
      </c>
      <c r="V31" s="20">
        <v>43100</v>
      </c>
      <c r="W31" s="21">
        <v>3000</v>
      </c>
      <c r="X31" s="20">
        <v>42736</v>
      </c>
      <c r="Y31" s="20">
        <v>42766</v>
      </c>
    </row>
    <row r="32" spans="1:25" ht="15.75" x14ac:dyDescent="0.25">
      <c r="A32" s="17" t="s">
        <v>355</v>
      </c>
      <c r="B32" s="17" t="s">
        <v>296</v>
      </c>
      <c r="C32" s="17" t="s">
        <v>283</v>
      </c>
      <c r="D32" s="20">
        <v>43845</v>
      </c>
      <c r="E32" s="20">
        <v>44196</v>
      </c>
      <c r="F32" s="21">
        <v>1500</v>
      </c>
      <c r="G32" s="20">
        <v>43831</v>
      </c>
      <c r="H32" s="20">
        <v>43861</v>
      </c>
      <c r="I32" s="17">
        <f>IF((YEAR(H32)-YEAR(G32))=1, ((MONTH(H32)-MONTH(G32))+1)+12, (IF((YEAR(H32)-YEAR(G32))=2, ((MONTH(H32)-MONTH(G32))+1)+24, (IF((YEAR(H32)-YEAR(G32))=3, ((MONTH(H32)-MONTH(G32))+1)+36, (MONTH(H32)-MONTH(G32))+1)))))</f>
        <v>1</v>
      </c>
      <c r="J32" s="18">
        <f>F32/I32</f>
        <v>1500</v>
      </c>
      <c r="K32" s="19"/>
      <c r="L32" s="20">
        <v>43845</v>
      </c>
      <c r="M32" s="20">
        <v>44196</v>
      </c>
      <c r="N32" s="21">
        <v>1500</v>
      </c>
      <c r="O32" s="20">
        <v>43831</v>
      </c>
      <c r="P32" s="20">
        <v>43861</v>
      </c>
      <c r="Q32" s="19">
        <f t="shared" si="0"/>
        <v>31</v>
      </c>
      <c r="R32" s="19">
        <f t="shared" si="1"/>
        <v>31</v>
      </c>
      <c r="S32" s="19">
        <f t="shared" si="2"/>
        <v>0</v>
      </c>
      <c r="T32" s="19"/>
      <c r="U32" s="20">
        <v>42750</v>
      </c>
      <c r="V32" s="20">
        <v>43100</v>
      </c>
      <c r="W32" s="21">
        <v>1500</v>
      </c>
      <c r="X32" s="20">
        <v>42736</v>
      </c>
      <c r="Y32" s="20">
        <v>42766</v>
      </c>
    </row>
    <row r="33" spans="1:25" ht="15.75" x14ac:dyDescent="0.25">
      <c r="A33" s="17" t="s">
        <v>375</v>
      </c>
      <c r="B33" s="17" t="s">
        <v>288</v>
      </c>
      <c r="C33" s="17" t="s">
        <v>283</v>
      </c>
      <c r="D33" s="20">
        <v>43831</v>
      </c>
      <c r="E33" s="20">
        <v>44196</v>
      </c>
      <c r="F33" s="21">
        <v>3000</v>
      </c>
      <c r="G33" s="20">
        <v>43831</v>
      </c>
      <c r="H33" s="20">
        <v>43861</v>
      </c>
      <c r="I33" s="17">
        <f>IF((YEAR(H33)-YEAR(G33))=1, ((MONTH(H33)-MONTH(G33))+1)+12, (IF((YEAR(H33)-YEAR(G33))=2, ((MONTH(H33)-MONTH(G33))+1)+24, (IF((YEAR(H33)-YEAR(G33))=3, ((MONTH(H33)-MONTH(G33))+1)+36, (MONTH(H33)-MONTH(G33))+1)))))</f>
        <v>1</v>
      </c>
      <c r="J33" s="18">
        <f>F33/I33</f>
        <v>3000</v>
      </c>
      <c r="K33" s="19"/>
      <c r="L33" s="20">
        <v>43831</v>
      </c>
      <c r="M33" s="20">
        <v>44196</v>
      </c>
      <c r="N33" s="21">
        <v>3000</v>
      </c>
      <c r="O33" s="20">
        <v>43831</v>
      </c>
      <c r="P33" s="20">
        <v>43861</v>
      </c>
      <c r="Q33" s="19">
        <f t="shared" si="0"/>
        <v>31</v>
      </c>
      <c r="R33" s="19">
        <f t="shared" si="1"/>
        <v>31</v>
      </c>
      <c r="S33" s="19">
        <f t="shared" si="2"/>
        <v>0</v>
      </c>
      <c r="T33" s="19"/>
      <c r="U33" s="20">
        <v>42736</v>
      </c>
      <c r="V33" s="20">
        <v>43100</v>
      </c>
      <c r="W33" s="21">
        <v>3000</v>
      </c>
      <c r="X33" s="20">
        <v>42736</v>
      </c>
      <c r="Y33" s="20">
        <v>42766</v>
      </c>
    </row>
    <row r="34" spans="1:25" ht="15.75" x14ac:dyDescent="0.25">
      <c r="A34" s="17" t="s">
        <v>376</v>
      </c>
      <c r="B34" s="17" t="s">
        <v>292</v>
      </c>
      <c r="C34" s="17" t="s">
        <v>283</v>
      </c>
      <c r="D34" s="20">
        <v>43831</v>
      </c>
      <c r="E34" s="20">
        <v>44196</v>
      </c>
      <c r="F34" s="21">
        <v>2500</v>
      </c>
      <c r="G34" s="20">
        <v>43831</v>
      </c>
      <c r="H34" s="20">
        <v>43861</v>
      </c>
      <c r="I34" s="17">
        <f>IF((YEAR(H34)-YEAR(G34))=1, ((MONTH(H34)-MONTH(G34))+1)+12, (IF((YEAR(H34)-YEAR(G34))=2, ((MONTH(H34)-MONTH(G34))+1)+24, (IF((YEAR(H34)-YEAR(G34))=3, ((MONTH(H34)-MONTH(G34))+1)+36, (MONTH(H34)-MONTH(G34))+1)))))</f>
        <v>1</v>
      </c>
      <c r="J34" s="18">
        <f>F34/I34</f>
        <v>2500</v>
      </c>
      <c r="K34" s="19"/>
      <c r="L34" s="20">
        <v>43831</v>
      </c>
      <c r="M34" s="20">
        <v>44196</v>
      </c>
      <c r="N34" s="21">
        <v>2500</v>
      </c>
      <c r="O34" s="20">
        <v>43831</v>
      </c>
      <c r="P34" s="20">
        <v>43861</v>
      </c>
      <c r="Q34" s="19">
        <f t="shared" si="0"/>
        <v>31</v>
      </c>
      <c r="R34" s="19">
        <f t="shared" si="1"/>
        <v>31</v>
      </c>
      <c r="S34" s="19">
        <f t="shared" si="2"/>
        <v>0</v>
      </c>
      <c r="T34" s="19"/>
      <c r="U34" s="20">
        <v>42736</v>
      </c>
      <c r="V34" s="20">
        <v>43100</v>
      </c>
      <c r="W34" s="21">
        <v>2500</v>
      </c>
      <c r="X34" s="20">
        <v>42736</v>
      </c>
      <c r="Y34" s="20">
        <v>42766</v>
      </c>
    </row>
    <row r="35" spans="1:25" ht="15.75" x14ac:dyDescent="0.25">
      <c r="A35" s="17" t="s">
        <v>401</v>
      </c>
      <c r="B35" s="17" t="s">
        <v>285</v>
      </c>
      <c r="C35" s="17" t="s">
        <v>283</v>
      </c>
      <c r="D35" s="20">
        <v>43831</v>
      </c>
      <c r="E35" s="20">
        <v>44196</v>
      </c>
      <c r="F35" s="21">
        <v>2000</v>
      </c>
      <c r="G35" s="20">
        <v>43831</v>
      </c>
      <c r="H35" s="20">
        <v>43861</v>
      </c>
      <c r="I35" s="17">
        <f>IF((YEAR(H35)-YEAR(G35))=1, ((MONTH(H35)-MONTH(G35))+1)+12, (IF((YEAR(H35)-YEAR(G35))=2, ((MONTH(H35)-MONTH(G35))+1)+24, (IF((YEAR(H35)-YEAR(G35))=3, ((MONTH(H35)-MONTH(G35))+1)+36, (MONTH(H35)-MONTH(G35))+1)))))</f>
        <v>1</v>
      </c>
      <c r="J35" s="18">
        <f>F35/I35</f>
        <v>2000</v>
      </c>
      <c r="K35" s="19"/>
      <c r="L35" s="20">
        <v>43831</v>
      </c>
      <c r="M35" s="20">
        <v>44196</v>
      </c>
      <c r="N35" s="21">
        <v>2000</v>
      </c>
      <c r="O35" s="20">
        <v>43831</v>
      </c>
      <c r="P35" s="20">
        <v>43861</v>
      </c>
      <c r="Q35" s="19">
        <f t="shared" si="0"/>
        <v>31</v>
      </c>
      <c r="R35" s="19">
        <f t="shared" si="1"/>
        <v>31</v>
      </c>
      <c r="S35" s="19">
        <f t="shared" si="2"/>
        <v>0</v>
      </c>
      <c r="T35" s="19"/>
      <c r="U35" s="20">
        <v>42736</v>
      </c>
      <c r="V35" s="20">
        <v>43100</v>
      </c>
      <c r="W35" s="21">
        <v>2000</v>
      </c>
      <c r="X35" s="20">
        <v>42736</v>
      </c>
      <c r="Y35" s="20">
        <v>42766</v>
      </c>
    </row>
    <row r="36" spans="1:25" ht="15.75" x14ac:dyDescent="0.25">
      <c r="A36" s="17" t="s">
        <v>413</v>
      </c>
      <c r="B36" s="17" t="s">
        <v>282</v>
      </c>
      <c r="C36" s="17" t="s">
        <v>283</v>
      </c>
      <c r="D36" s="20">
        <v>43831</v>
      </c>
      <c r="E36" s="20">
        <v>44196</v>
      </c>
      <c r="F36" s="21">
        <v>500</v>
      </c>
      <c r="G36" s="20">
        <v>43831</v>
      </c>
      <c r="H36" s="20">
        <v>43861</v>
      </c>
      <c r="I36" s="17">
        <f>IF((YEAR(H36)-YEAR(G36))=1, ((MONTH(H36)-MONTH(G36))+1)+12, (IF((YEAR(H36)-YEAR(G36))=2, ((MONTH(H36)-MONTH(G36))+1)+24, (IF((YEAR(H36)-YEAR(G36))=3, ((MONTH(H36)-MONTH(G36))+1)+36, (MONTH(H36)-MONTH(G36))+1)))))</f>
        <v>1</v>
      </c>
      <c r="J36" s="18">
        <f>F36/I36</f>
        <v>500</v>
      </c>
      <c r="K36" s="19"/>
      <c r="L36" s="20">
        <v>43831</v>
      </c>
      <c r="M36" s="20">
        <v>44196</v>
      </c>
      <c r="N36" s="21">
        <v>500</v>
      </c>
      <c r="O36" s="20">
        <v>43831</v>
      </c>
      <c r="P36" s="20">
        <v>43861</v>
      </c>
      <c r="Q36" s="19">
        <f t="shared" si="0"/>
        <v>31</v>
      </c>
      <c r="R36" s="19">
        <f t="shared" si="1"/>
        <v>31</v>
      </c>
      <c r="S36" s="19">
        <f t="shared" si="2"/>
        <v>0</v>
      </c>
      <c r="T36" s="19"/>
      <c r="U36" s="20">
        <v>42736</v>
      </c>
      <c r="V36" s="20">
        <v>43100</v>
      </c>
      <c r="W36" s="21">
        <v>500</v>
      </c>
      <c r="X36" s="20">
        <v>42736</v>
      </c>
      <c r="Y36" s="20">
        <v>42766</v>
      </c>
    </row>
    <row r="37" spans="1:25" ht="15.75" x14ac:dyDescent="0.25">
      <c r="A37" s="17" t="s">
        <v>426</v>
      </c>
      <c r="B37" s="17" t="s">
        <v>282</v>
      </c>
      <c r="C37" s="17" t="s">
        <v>283</v>
      </c>
      <c r="D37" s="20">
        <v>43831</v>
      </c>
      <c r="E37" s="20">
        <v>44196</v>
      </c>
      <c r="F37" s="21">
        <v>700</v>
      </c>
      <c r="G37" s="20">
        <v>43831</v>
      </c>
      <c r="H37" s="20">
        <v>43861</v>
      </c>
      <c r="I37" s="17">
        <f>IF((YEAR(H37)-YEAR(G37))=1, ((MONTH(H37)-MONTH(G37))+1)+12, (IF((YEAR(H37)-YEAR(G37))=2, ((MONTH(H37)-MONTH(G37))+1)+24, (IF((YEAR(H37)-YEAR(G37))=3, ((MONTH(H37)-MONTH(G37))+1)+36, (MONTH(H37)-MONTH(G37))+1)))))</f>
        <v>1</v>
      </c>
      <c r="J37" s="18">
        <f>F37/I37</f>
        <v>700</v>
      </c>
      <c r="K37" s="19"/>
      <c r="L37" s="20">
        <v>43831</v>
      </c>
      <c r="M37" s="20">
        <v>44196</v>
      </c>
      <c r="N37" s="21">
        <v>700</v>
      </c>
      <c r="O37" s="20">
        <v>43831</v>
      </c>
      <c r="P37" s="20">
        <v>43861</v>
      </c>
      <c r="Q37" s="19">
        <f t="shared" si="0"/>
        <v>31</v>
      </c>
      <c r="R37" s="19">
        <f t="shared" si="1"/>
        <v>31</v>
      </c>
      <c r="S37" s="19">
        <f t="shared" si="2"/>
        <v>0</v>
      </c>
      <c r="T37" s="19"/>
      <c r="U37" s="20">
        <v>42736</v>
      </c>
      <c r="V37" s="20">
        <v>43100</v>
      </c>
      <c r="W37" s="21">
        <v>700</v>
      </c>
      <c r="X37" s="20">
        <v>42736</v>
      </c>
      <c r="Y37" s="20">
        <v>42766</v>
      </c>
    </row>
    <row r="38" spans="1:25" ht="15.75" x14ac:dyDescent="0.25">
      <c r="A38" s="17" t="s">
        <v>427</v>
      </c>
      <c r="B38" s="17" t="s">
        <v>292</v>
      </c>
      <c r="C38" s="17" t="s">
        <v>283</v>
      </c>
      <c r="D38" s="20">
        <v>43831</v>
      </c>
      <c r="E38" s="20">
        <v>44196</v>
      </c>
      <c r="F38" s="21">
        <v>2000</v>
      </c>
      <c r="G38" s="20">
        <v>43831</v>
      </c>
      <c r="H38" s="20">
        <v>43861</v>
      </c>
      <c r="I38" s="17">
        <f>IF((YEAR(H38)-YEAR(G38))=1, ((MONTH(H38)-MONTH(G38))+1)+12, (IF((YEAR(H38)-YEAR(G38))=2, ((MONTH(H38)-MONTH(G38))+1)+24, (IF((YEAR(H38)-YEAR(G38))=3, ((MONTH(H38)-MONTH(G38))+1)+36, (MONTH(H38)-MONTH(G38))+1)))))</f>
        <v>1</v>
      </c>
      <c r="J38" s="18">
        <f>F38/I38</f>
        <v>2000</v>
      </c>
      <c r="K38" s="19"/>
      <c r="L38" s="20">
        <v>43831</v>
      </c>
      <c r="M38" s="20">
        <v>44196</v>
      </c>
      <c r="N38" s="21">
        <v>2000</v>
      </c>
      <c r="O38" s="20">
        <v>43831</v>
      </c>
      <c r="P38" s="20">
        <v>43861</v>
      </c>
      <c r="Q38" s="19">
        <f t="shared" si="0"/>
        <v>31</v>
      </c>
      <c r="R38" s="19">
        <f t="shared" si="1"/>
        <v>31</v>
      </c>
      <c r="S38" s="19">
        <f t="shared" si="2"/>
        <v>0</v>
      </c>
      <c r="T38" s="19"/>
      <c r="U38" s="20">
        <v>42736</v>
      </c>
      <c r="V38" s="20">
        <v>43100</v>
      </c>
      <c r="W38" s="21">
        <v>2000</v>
      </c>
      <c r="X38" s="20">
        <v>42736</v>
      </c>
      <c r="Y38" s="20">
        <v>42766</v>
      </c>
    </row>
    <row r="39" spans="1:25" ht="15.75" x14ac:dyDescent="0.25">
      <c r="A39" s="17" t="s">
        <v>441</v>
      </c>
      <c r="B39" s="17" t="s">
        <v>285</v>
      </c>
      <c r="C39" s="17" t="s">
        <v>283</v>
      </c>
      <c r="D39" s="20">
        <v>43848</v>
      </c>
      <c r="E39" s="20">
        <v>44196</v>
      </c>
      <c r="F39" s="21">
        <v>4000</v>
      </c>
      <c r="G39" s="20">
        <v>43831</v>
      </c>
      <c r="H39" s="20">
        <v>43861</v>
      </c>
      <c r="I39" s="17">
        <f>IF((YEAR(H39)-YEAR(G39))=1, ((MONTH(H39)-MONTH(G39))+1)+12, (IF((YEAR(H39)-YEAR(G39))=2, ((MONTH(H39)-MONTH(G39))+1)+24, (IF((YEAR(H39)-YEAR(G39))=3, ((MONTH(H39)-MONTH(G39))+1)+36, (MONTH(H39)-MONTH(G39))+1)))))</f>
        <v>1</v>
      </c>
      <c r="J39" s="18">
        <f>F39/I39</f>
        <v>4000</v>
      </c>
      <c r="K39" s="19"/>
      <c r="L39" s="20">
        <v>43848</v>
      </c>
      <c r="M39" s="20">
        <v>44196</v>
      </c>
      <c r="N39" s="21">
        <v>4000</v>
      </c>
      <c r="O39" s="20">
        <v>43831</v>
      </c>
      <c r="P39" s="20">
        <v>43861</v>
      </c>
      <c r="Q39" s="19">
        <f t="shared" si="0"/>
        <v>31</v>
      </c>
      <c r="R39" s="19">
        <f t="shared" si="1"/>
        <v>31</v>
      </c>
      <c r="S39" s="19">
        <f t="shared" si="2"/>
        <v>0</v>
      </c>
      <c r="T39" s="19"/>
      <c r="U39" s="20">
        <v>42753</v>
      </c>
      <c r="V39" s="20">
        <v>43100</v>
      </c>
      <c r="W39" s="21">
        <v>4000</v>
      </c>
      <c r="X39" s="20">
        <v>42736</v>
      </c>
      <c r="Y39" s="20">
        <v>42766</v>
      </c>
    </row>
    <row r="40" spans="1:25" ht="15.75" x14ac:dyDescent="0.25">
      <c r="A40" s="17" t="s">
        <v>443</v>
      </c>
      <c r="B40" s="17" t="s">
        <v>296</v>
      </c>
      <c r="C40" s="17" t="s">
        <v>283</v>
      </c>
      <c r="D40" s="20">
        <v>43855</v>
      </c>
      <c r="E40" s="20">
        <v>44196</v>
      </c>
      <c r="F40" s="21">
        <v>1000</v>
      </c>
      <c r="G40" s="20">
        <v>43831</v>
      </c>
      <c r="H40" s="20">
        <v>43861</v>
      </c>
      <c r="I40" s="17">
        <f>IF((YEAR(H40)-YEAR(G40))=1, ((MONTH(H40)-MONTH(G40))+1)+12, (IF((YEAR(H40)-YEAR(G40))=2, ((MONTH(H40)-MONTH(G40))+1)+24, (IF((YEAR(H40)-YEAR(G40))=3, ((MONTH(H40)-MONTH(G40))+1)+36, (MONTH(H40)-MONTH(G40))+1)))))</f>
        <v>1</v>
      </c>
      <c r="J40" s="18">
        <f>F40/I40</f>
        <v>1000</v>
      </c>
      <c r="K40" s="19"/>
      <c r="L40" s="20">
        <v>43855</v>
      </c>
      <c r="M40" s="20">
        <v>44196</v>
      </c>
      <c r="N40" s="21">
        <v>1000</v>
      </c>
      <c r="O40" s="20">
        <v>43831</v>
      </c>
      <c r="P40" s="20">
        <v>43861</v>
      </c>
      <c r="Q40" s="19">
        <f t="shared" si="0"/>
        <v>31</v>
      </c>
      <c r="R40" s="19">
        <f t="shared" si="1"/>
        <v>31</v>
      </c>
      <c r="S40" s="19">
        <f t="shared" si="2"/>
        <v>0</v>
      </c>
      <c r="T40" s="19"/>
      <c r="U40" s="20">
        <v>42760</v>
      </c>
      <c r="V40" s="20">
        <v>43100</v>
      </c>
      <c r="W40" s="21">
        <v>1000</v>
      </c>
      <c r="X40" s="20">
        <v>42736</v>
      </c>
      <c r="Y40" s="20">
        <v>42766</v>
      </c>
    </row>
    <row r="41" spans="1:25" ht="15.75" x14ac:dyDescent="0.25">
      <c r="A41" s="17" t="s">
        <v>446</v>
      </c>
      <c r="B41" s="17" t="s">
        <v>285</v>
      </c>
      <c r="C41" s="17" t="s">
        <v>283</v>
      </c>
      <c r="D41" s="20">
        <v>43853</v>
      </c>
      <c r="E41" s="20">
        <v>44196</v>
      </c>
      <c r="F41" s="21">
        <v>1500</v>
      </c>
      <c r="G41" s="20">
        <v>43831</v>
      </c>
      <c r="H41" s="20">
        <v>43861</v>
      </c>
      <c r="I41" s="17">
        <f>IF((YEAR(H41)-YEAR(G41))=1, ((MONTH(H41)-MONTH(G41))+1)+12, (IF((YEAR(H41)-YEAR(G41))=2, ((MONTH(H41)-MONTH(G41))+1)+24, (IF((YEAR(H41)-YEAR(G41))=3, ((MONTH(H41)-MONTH(G41))+1)+36, (MONTH(H41)-MONTH(G41))+1)))))</f>
        <v>1</v>
      </c>
      <c r="J41" s="18">
        <f>F41/I41</f>
        <v>1500</v>
      </c>
      <c r="K41" s="19"/>
      <c r="L41" s="20">
        <v>43853</v>
      </c>
      <c r="M41" s="20">
        <v>44196</v>
      </c>
      <c r="N41" s="21">
        <v>1500</v>
      </c>
      <c r="O41" s="20">
        <v>43831</v>
      </c>
      <c r="P41" s="20">
        <v>43861</v>
      </c>
      <c r="Q41" s="19">
        <f t="shared" si="0"/>
        <v>31</v>
      </c>
      <c r="R41" s="19">
        <f t="shared" si="1"/>
        <v>31</v>
      </c>
      <c r="S41" s="19">
        <f t="shared" si="2"/>
        <v>0</v>
      </c>
      <c r="T41" s="19"/>
      <c r="U41" s="20">
        <v>42758</v>
      </c>
      <c r="V41" s="20">
        <v>43100</v>
      </c>
      <c r="W41" s="21">
        <v>1500</v>
      </c>
      <c r="X41" s="20">
        <v>42736</v>
      </c>
      <c r="Y41" s="20">
        <v>42766</v>
      </c>
    </row>
    <row r="42" spans="1:25" ht="15.75" x14ac:dyDescent="0.25">
      <c r="A42" s="17" t="s">
        <v>449</v>
      </c>
      <c r="B42" s="17" t="s">
        <v>296</v>
      </c>
      <c r="C42" s="17" t="s">
        <v>283</v>
      </c>
      <c r="D42" s="20">
        <v>43831</v>
      </c>
      <c r="E42" s="20">
        <v>44196</v>
      </c>
      <c r="F42" s="21">
        <v>1662.5</v>
      </c>
      <c r="G42" s="20">
        <v>43831</v>
      </c>
      <c r="H42" s="20">
        <v>43861</v>
      </c>
      <c r="I42" s="17">
        <f>IF((YEAR(H42)-YEAR(G42))=1, ((MONTH(H42)-MONTH(G42))+1)+12, (IF((YEAR(H42)-YEAR(G42))=2, ((MONTH(H42)-MONTH(G42))+1)+24, (IF((YEAR(H42)-YEAR(G42))=3, ((MONTH(H42)-MONTH(G42))+1)+36, (MONTH(H42)-MONTH(G42))+1)))))</f>
        <v>1</v>
      </c>
      <c r="J42" s="18">
        <f>F42/I42</f>
        <v>1662.5</v>
      </c>
      <c r="K42" s="19"/>
      <c r="L42" s="20">
        <v>43831</v>
      </c>
      <c r="M42" s="20">
        <v>44196</v>
      </c>
      <c r="N42" s="21">
        <v>1662.5</v>
      </c>
      <c r="O42" s="20">
        <v>43831</v>
      </c>
      <c r="P42" s="20">
        <v>43861</v>
      </c>
      <c r="Q42" s="19">
        <f t="shared" si="0"/>
        <v>31</v>
      </c>
      <c r="R42" s="19">
        <f t="shared" si="1"/>
        <v>31</v>
      </c>
      <c r="S42" s="19">
        <f t="shared" si="2"/>
        <v>0</v>
      </c>
      <c r="T42" s="19"/>
      <c r="U42" s="20">
        <v>42736</v>
      </c>
      <c r="V42" s="20">
        <v>43100</v>
      </c>
      <c r="W42" s="21">
        <v>1662.5</v>
      </c>
      <c r="X42" s="20">
        <v>42736</v>
      </c>
      <c r="Y42" s="20">
        <v>42766</v>
      </c>
    </row>
    <row r="43" spans="1:25" s="10" customFormat="1" ht="15.75" x14ac:dyDescent="0.25">
      <c r="A43" s="17" t="s">
        <v>450</v>
      </c>
      <c r="B43" s="17" t="s">
        <v>288</v>
      </c>
      <c r="C43" s="17" t="s">
        <v>283</v>
      </c>
      <c r="D43" s="20">
        <v>43831</v>
      </c>
      <c r="E43" s="20">
        <v>44196</v>
      </c>
      <c r="F43" s="21">
        <v>3500</v>
      </c>
      <c r="G43" s="20">
        <v>43831</v>
      </c>
      <c r="H43" s="20">
        <v>43861</v>
      </c>
      <c r="I43" s="17">
        <f>IF((YEAR(H43)-YEAR(G43))=1, ((MONTH(H43)-MONTH(G43))+1)+12, (IF((YEAR(H43)-YEAR(G43))=2, ((MONTH(H43)-MONTH(G43))+1)+24, (IF((YEAR(H43)-YEAR(G43))=3, ((MONTH(H43)-MONTH(G43))+1)+36, (MONTH(H43)-MONTH(G43))+1)))))</f>
        <v>1</v>
      </c>
      <c r="J43" s="18">
        <f>F43/I43</f>
        <v>3500</v>
      </c>
      <c r="K43" s="19"/>
      <c r="L43" s="20">
        <v>43831</v>
      </c>
      <c r="M43" s="20">
        <v>44196</v>
      </c>
      <c r="N43" s="21">
        <v>3500</v>
      </c>
      <c r="O43" s="20">
        <v>43831</v>
      </c>
      <c r="P43" s="20">
        <v>43861</v>
      </c>
      <c r="Q43" s="19">
        <f t="shared" si="0"/>
        <v>31</v>
      </c>
      <c r="R43" s="19">
        <f t="shared" si="1"/>
        <v>31</v>
      </c>
      <c r="S43" s="19">
        <f t="shared" si="2"/>
        <v>0</v>
      </c>
      <c r="T43" s="22"/>
      <c r="U43" s="20">
        <v>42736</v>
      </c>
      <c r="V43" s="20">
        <v>43100</v>
      </c>
      <c r="W43" s="21">
        <v>3500</v>
      </c>
      <c r="X43" s="20">
        <v>42736</v>
      </c>
      <c r="Y43" s="20">
        <v>42766</v>
      </c>
    </row>
    <row r="44" spans="1:25" s="10" customFormat="1" ht="15.75" x14ac:dyDescent="0.25">
      <c r="A44" s="17" t="s">
        <v>451</v>
      </c>
      <c r="B44" s="17" t="s">
        <v>282</v>
      </c>
      <c r="C44" s="17" t="s">
        <v>283</v>
      </c>
      <c r="D44" s="20">
        <v>43831</v>
      </c>
      <c r="E44" s="20">
        <v>44196</v>
      </c>
      <c r="F44" s="21">
        <v>2500</v>
      </c>
      <c r="G44" s="20">
        <v>43831</v>
      </c>
      <c r="H44" s="20">
        <v>43861</v>
      </c>
      <c r="I44" s="17">
        <f>IF((YEAR(H44)-YEAR(G44))=1, ((MONTH(H44)-MONTH(G44))+1)+12, (IF((YEAR(H44)-YEAR(G44))=2, ((MONTH(H44)-MONTH(G44))+1)+24, (IF((YEAR(H44)-YEAR(G44))=3, ((MONTH(H44)-MONTH(G44))+1)+36, (MONTH(H44)-MONTH(G44))+1)))))</f>
        <v>1</v>
      </c>
      <c r="J44" s="18">
        <f>F44/I44</f>
        <v>2500</v>
      </c>
      <c r="K44" s="19"/>
      <c r="L44" s="20">
        <v>43831</v>
      </c>
      <c r="M44" s="20">
        <v>44196</v>
      </c>
      <c r="N44" s="21">
        <v>2500</v>
      </c>
      <c r="O44" s="20">
        <v>43831</v>
      </c>
      <c r="P44" s="20">
        <v>43861</v>
      </c>
      <c r="Q44" s="19">
        <f t="shared" si="0"/>
        <v>31</v>
      </c>
      <c r="R44" s="19">
        <f t="shared" si="1"/>
        <v>31</v>
      </c>
      <c r="S44" s="19">
        <f t="shared" si="2"/>
        <v>0</v>
      </c>
      <c r="T44" s="22"/>
      <c r="U44" s="20">
        <v>42736</v>
      </c>
      <c r="V44" s="20">
        <v>43100</v>
      </c>
      <c r="W44" s="21">
        <v>2500</v>
      </c>
      <c r="X44" s="20">
        <v>42736</v>
      </c>
      <c r="Y44" s="20">
        <v>42766</v>
      </c>
    </row>
    <row r="45" spans="1:25" s="10" customFormat="1" ht="15.75" x14ac:dyDescent="0.25">
      <c r="A45" s="17" t="s">
        <v>453</v>
      </c>
      <c r="B45" s="17" t="s">
        <v>282</v>
      </c>
      <c r="C45" s="17" t="s">
        <v>283</v>
      </c>
      <c r="D45" s="20">
        <v>43862</v>
      </c>
      <c r="E45" s="20">
        <v>44196</v>
      </c>
      <c r="F45" s="21">
        <v>1375</v>
      </c>
      <c r="G45" s="20">
        <v>43831</v>
      </c>
      <c r="H45" s="20">
        <v>43861</v>
      </c>
      <c r="I45" s="17">
        <f>IF((YEAR(H45)-YEAR(G45))=1, ((MONTH(H45)-MONTH(G45))+1)+12, (IF((YEAR(H45)-YEAR(G45))=2, ((MONTH(H45)-MONTH(G45))+1)+24, (IF((YEAR(H45)-YEAR(G45))=3, ((MONTH(H45)-MONTH(G45))+1)+36, (MONTH(H45)-MONTH(G45))+1)))))</f>
        <v>1</v>
      </c>
      <c r="J45" s="18">
        <f>F45/I45</f>
        <v>1375</v>
      </c>
      <c r="K45" s="19"/>
      <c r="L45" s="20">
        <v>43862</v>
      </c>
      <c r="M45" s="20">
        <v>44196</v>
      </c>
      <c r="N45" s="21">
        <v>1375</v>
      </c>
      <c r="O45" s="20">
        <v>43831</v>
      </c>
      <c r="P45" s="20">
        <v>43861</v>
      </c>
      <c r="Q45" s="19">
        <f t="shared" si="0"/>
        <v>31</v>
      </c>
      <c r="R45" s="19">
        <f t="shared" si="1"/>
        <v>31</v>
      </c>
      <c r="S45" s="19">
        <f t="shared" si="2"/>
        <v>0</v>
      </c>
      <c r="T45" s="22"/>
      <c r="U45" s="20">
        <v>42767</v>
      </c>
      <c r="V45" s="20">
        <v>43100</v>
      </c>
      <c r="W45" s="21">
        <v>1375</v>
      </c>
      <c r="X45" s="20">
        <v>42736</v>
      </c>
      <c r="Y45" s="20">
        <v>42766</v>
      </c>
    </row>
    <row r="46" spans="1:25" s="10" customFormat="1" ht="15.75" x14ac:dyDescent="0.25">
      <c r="A46" s="17" t="s">
        <v>455</v>
      </c>
      <c r="B46" s="17" t="s">
        <v>292</v>
      </c>
      <c r="C46" s="17" t="s">
        <v>283</v>
      </c>
      <c r="D46" s="20">
        <v>43831</v>
      </c>
      <c r="E46" s="20">
        <v>44196</v>
      </c>
      <c r="F46" s="21">
        <v>10000</v>
      </c>
      <c r="G46" s="20">
        <v>43831</v>
      </c>
      <c r="H46" s="20">
        <v>43861</v>
      </c>
      <c r="I46" s="17">
        <f>IF((YEAR(H46)-YEAR(G46))=1, ((MONTH(H46)-MONTH(G46))+1)+12, (IF((YEAR(H46)-YEAR(G46))=2, ((MONTH(H46)-MONTH(G46))+1)+24, (IF((YEAR(H46)-YEAR(G46))=3, ((MONTH(H46)-MONTH(G46))+1)+36, (MONTH(H46)-MONTH(G46))+1)))))</f>
        <v>1</v>
      </c>
      <c r="J46" s="18">
        <f>F46/I46</f>
        <v>10000</v>
      </c>
      <c r="K46" s="19"/>
      <c r="L46" s="20">
        <v>43831</v>
      </c>
      <c r="M46" s="20">
        <v>44196</v>
      </c>
      <c r="N46" s="21">
        <v>10000</v>
      </c>
      <c r="O46" s="20">
        <v>43831</v>
      </c>
      <c r="P46" s="20">
        <v>43861</v>
      </c>
      <c r="Q46" s="19">
        <f t="shared" si="0"/>
        <v>31</v>
      </c>
      <c r="R46" s="19">
        <f t="shared" si="1"/>
        <v>31</v>
      </c>
      <c r="S46" s="19">
        <f t="shared" si="2"/>
        <v>0</v>
      </c>
      <c r="T46" s="22"/>
      <c r="U46" s="20">
        <v>42736</v>
      </c>
      <c r="V46" s="20">
        <v>43100</v>
      </c>
      <c r="W46" s="21">
        <v>10000</v>
      </c>
      <c r="X46" s="20">
        <v>42736</v>
      </c>
      <c r="Y46" s="20">
        <v>42766</v>
      </c>
    </row>
    <row r="47" spans="1:25" s="10" customFormat="1" ht="15.75" x14ac:dyDescent="0.25">
      <c r="A47" s="17" t="s">
        <v>478</v>
      </c>
      <c r="B47" s="17" t="s">
        <v>285</v>
      </c>
      <c r="C47" s="17" t="s">
        <v>283</v>
      </c>
      <c r="D47" s="20">
        <v>43845</v>
      </c>
      <c r="E47" s="20">
        <v>44196</v>
      </c>
      <c r="F47" s="21">
        <v>1500</v>
      </c>
      <c r="G47" s="20">
        <v>43831</v>
      </c>
      <c r="H47" s="20">
        <v>43861</v>
      </c>
      <c r="I47" s="17">
        <f>IF((YEAR(H47)-YEAR(G47))=1, ((MONTH(H47)-MONTH(G47))+1)+12, (IF((YEAR(H47)-YEAR(G47))=2, ((MONTH(H47)-MONTH(G47))+1)+24, (IF((YEAR(H47)-YEAR(G47))=3, ((MONTH(H47)-MONTH(G47))+1)+36, (MONTH(H47)-MONTH(G47))+1)))))</f>
        <v>1</v>
      </c>
      <c r="J47" s="18">
        <f>F47/I47</f>
        <v>1500</v>
      </c>
      <c r="K47" s="19"/>
      <c r="L47" s="20">
        <v>43845</v>
      </c>
      <c r="M47" s="20">
        <v>44196</v>
      </c>
      <c r="N47" s="21">
        <v>1500</v>
      </c>
      <c r="O47" s="20">
        <v>43831</v>
      </c>
      <c r="P47" s="20">
        <v>43861</v>
      </c>
      <c r="Q47" s="19">
        <f t="shared" si="0"/>
        <v>31</v>
      </c>
      <c r="R47" s="19">
        <f t="shared" si="1"/>
        <v>31</v>
      </c>
      <c r="S47" s="19">
        <f t="shared" si="2"/>
        <v>0</v>
      </c>
      <c r="T47" s="22"/>
      <c r="U47" s="20">
        <v>42750</v>
      </c>
      <c r="V47" s="20">
        <v>43100</v>
      </c>
      <c r="W47" s="21">
        <v>1500</v>
      </c>
      <c r="X47" s="20">
        <v>42736</v>
      </c>
      <c r="Y47" s="20">
        <v>42766</v>
      </c>
    </row>
    <row r="48" spans="1:25" s="10" customFormat="1" ht="15.75" x14ac:dyDescent="0.25">
      <c r="A48" s="17" t="s">
        <v>482</v>
      </c>
      <c r="B48" s="17" t="s">
        <v>282</v>
      </c>
      <c r="C48" s="17" t="s">
        <v>283</v>
      </c>
      <c r="D48" s="20">
        <v>43840</v>
      </c>
      <c r="E48" s="20">
        <v>44196</v>
      </c>
      <c r="F48" s="21">
        <v>2500</v>
      </c>
      <c r="G48" s="20">
        <v>43831</v>
      </c>
      <c r="H48" s="20">
        <v>43861</v>
      </c>
      <c r="I48" s="17">
        <f>IF((YEAR(H48)-YEAR(G48))=1, ((MONTH(H48)-MONTH(G48))+1)+12, (IF((YEAR(H48)-YEAR(G48))=2, ((MONTH(H48)-MONTH(G48))+1)+24, (IF((YEAR(H48)-YEAR(G48))=3, ((MONTH(H48)-MONTH(G48))+1)+36, (MONTH(H48)-MONTH(G48))+1)))))</f>
        <v>1</v>
      </c>
      <c r="J48" s="18">
        <f>F48/I48</f>
        <v>2500</v>
      </c>
      <c r="K48" s="19"/>
      <c r="L48" s="20">
        <v>43840</v>
      </c>
      <c r="M48" s="20">
        <v>44196</v>
      </c>
      <c r="N48" s="21">
        <v>2500</v>
      </c>
      <c r="O48" s="20">
        <v>43831</v>
      </c>
      <c r="P48" s="20">
        <v>43861</v>
      </c>
      <c r="Q48" s="19">
        <f t="shared" si="0"/>
        <v>31</v>
      </c>
      <c r="R48" s="19">
        <f t="shared" si="1"/>
        <v>31</v>
      </c>
      <c r="S48" s="19">
        <f t="shared" si="2"/>
        <v>0</v>
      </c>
      <c r="T48" s="22"/>
      <c r="U48" s="20">
        <v>42745</v>
      </c>
      <c r="V48" s="20">
        <v>43100</v>
      </c>
      <c r="W48" s="21">
        <v>2500</v>
      </c>
      <c r="X48" s="20">
        <v>42736</v>
      </c>
      <c r="Y48" s="20">
        <v>42766</v>
      </c>
    </row>
    <row r="49" spans="1:25" s="10" customFormat="1" ht="15.75" x14ac:dyDescent="0.25">
      <c r="A49" s="17" t="s">
        <v>485</v>
      </c>
      <c r="B49" s="17" t="s">
        <v>282</v>
      </c>
      <c r="C49" s="17" t="s">
        <v>283</v>
      </c>
      <c r="D49" s="20">
        <v>43855</v>
      </c>
      <c r="E49" s="20">
        <v>44196</v>
      </c>
      <c r="F49" s="21">
        <v>600</v>
      </c>
      <c r="G49" s="20">
        <v>43831</v>
      </c>
      <c r="H49" s="20">
        <v>43861</v>
      </c>
      <c r="I49" s="17">
        <f>IF((YEAR(H49)-YEAR(G49))=1, ((MONTH(H49)-MONTH(G49))+1)+12, (IF((YEAR(H49)-YEAR(G49))=2, ((MONTH(H49)-MONTH(G49))+1)+24, (IF((YEAR(H49)-YEAR(G49))=3, ((MONTH(H49)-MONTH(G49))+1)+36, (MONTH(H49)-MONTH(G49))+1)))))</f>
        <v>1</v>
      </c>
      <c r="J49" s="18">
        <f>F49/I49</f>
        <v>600</v>
      </c>
      <c r="K49" s="19"/>
      <c r="L49" s="20">
        <v>43855</v>
      </c>
      <c r="M49" s="20">
        <v>44196</v>
      </c>
      <c r="N49" s="21">
        <v>600</v>
      </c>
      <c r="O49" s="20">
        <v>43831</v>
      </c>
      <c r="P49" s="20">
        <v>43861</v>
      </c>
      <c r="Q49" s="19">
        <f t="shared" si="0"/>
        <v>31</v>
      </c>
      <c r="R49" s="19">
        <f t="shared" si="1"/>
        <v>31</v>
      </c>
      <c r="S49" s="19">
        <f t="shared" si="2"/>
        <v>0</v>
      </c>
      <c r="T49" s="22"/>
      <c r="U49" s="20">
        <v>42760</v>
      </c>
      <c r="V49" s="20">
        <v>43100</v>
      </c>
      <c r="W49" s="21">
        <v>600</v>
      </c>
      <c r="X49" s="20">
        <v>42736</v>
      </c>
      <c r="Y49" s="20">
        <v>42766</v>
      </c>
    </row>
    <row r="50" spans="1:25" s="10" customFormat="1" ht="15.75" x14ac:dyDescent="0.25">
      <c r="A50" s="17" t="s">
        <v>507</v>
      </c>
      <c r="B50" s="17" t="s">
        <v>285</v>
      </c>
      <c r="C50" s="17" t="s">
        <v>283</v>
      </c>
      <c r="D50" s="20">
        <v>43831</v>
      </c>
      <c r="E50" s="20">
        <v>44196</v>
      </c>
      <c r="F50" s="21">
        <v>1750</v>
      </c>
      <c r="G50" s="20">
        <v>43831</v>
      </c>
      <c r="H50" s="20">
        <v>43861</v>
      </c>
      <c r="I50" s="17">
        <f>IF((YEAR(H50)-YEAR(G50))=1, ((MONTH(H50)-MONTH(G50))+1)+12, (IF((YEAR(H50)-YEAR(G50))=2, ((MONTH(H50)-MONTH(G50))+1)+24, (IF((YEAR(H50)-YEAR(G50))=3, ((MONTH(H50)-MONTH(G50))+1)+36, (MONTH(H50)-MONTH(G50))+1)))))</f>
        <v>1</v>
      </c>
      <c r="J50" s="18">
        <f>F50/I50</f>
        <v>1750</v>
      </c>
      <c r="K50" s="19"/>
      <c r="L50" s="20">
        <v>43831</v>
      </c>
      <c r="M50" s="20">
        <v>44196</v>
      </c>
      <c r="N50" s="21">
        <v>1750</v>
      </c>
      <c r="O50" s="20">
        <v>43831</v>
      </c>
      <c r="P50" s="20">
        <v>43861</v>
      </c>
      <c r="Q50" s="19">
        <f t="shared" si="0"/>
        <v>31</v>
      </c>
      <c r="R50" s="19">
        <f t="shared" si="1"/>
        <v>31</v>
      </c>
      <c r="S50" s="19">
        <f t="shared" si="2"/>
        <v>0</v>
      </c>
      <c r="T50" s="22"/>
      <c r="U50" s="20">
        <v>42736</v>
      </c>
      <c r="V50" s="20">
        <v>43100</v>
      </c>
      <c r="W50" s="21">
        <v>1750</v>
      </c>
      <c r="X50" s="20">
        <v>42736</v>
      </c>
      <c r="Y50" s="20">
        <v>42766</v>
      </c>
    </row>
    <row r="51" spans="1:25" s="10" customFormat="1" ht="15.75" x14ac:dyDescent="0.25">
      <c r="A51" s="17" t="s">
        <v>510</v>
      </c>
      <c r="B51" s="17" t="s">
        <v>285</v>
      </c>
      <c r="C51" s="17" t="s">
        <v>283</v>
      </c>
      <c r="D51" s="20">
        <v>43861</v>
      </c>
      <c r="E51" s="20">
        <v>44196</v>
      </c>
      <c r="F51" s="21">
        <v>1500</v>
      </c>
      <c r="G51" s="20">
        <v>43831</v>
      </c>
      <c r="H51" s="20">
        <v>43861</v>
      </c>
      <c r="I51" s="17">
        <f>IF((YEAR(H51)-YEAR(G51))=1, ((MONTH(H51)-MONTH(G51))+1)+12, (IF((YEAR(H51)-YEAR(G51))=2, ((MONTH(H51)-MONTH(G51))+1)+24, (IF((YEAR(H51)-YEAR(G51))=3, ((MONTH(H51)-MONTH(G51))+1)+36, (MONTH(H51)-MONTH(G51))+1)))))</f>
        <v>1</v>
      </c>
      <c r="J51" s="18">
        <f>F51/I51</f>
        <v>1500</v>
      </c>
      <c r="K51" s="19"/>
      <c r="L51" s="20">
        <v>43861</v>
      </c>
      <c r="M51" s="20">
        <v>44196</v>
      </c>
      <c r="N51" s="21">
        <v>1500</v>
      </c>
      <c r="O51" s="20">
        <v>43831</v>
      </c>
      <c r="P51" s="20">
        <v>43861</v>
      </c>
      <c r="Q51" s="19">
        <f t="shared" si="0"/>
        <v>31</v>
      </c>
      <c r="R51" s="19">
        <f t="shared" si="1"/>
        <v>31</v>
      </c>
      <c r="S51" s="19">
        <f t="shared" si="2"/>
        <v>0</v>
      </c>
      <c r="T51" s="22"/>
      <c r="U51" s="20">
        <v>42766</v>
      </c>
      <c r="V51" s="20">
        <v>43100</v>
      </c>
      <c r="W51" s="21">
        <v>1500</v>
      </c>
      <c r="X51" s="20">
        <v>42736</v>
      </c>
      <c r="Y51" s="20">
        <v>42766</v>
      </c>
    </row>
    <row r="52" spans="1:25" s="10" customFormat="1" ht="15.75" x14ac:dyDescent="0.25">
      <c r="A52" s="17" t="s">
        <v>511</v>
      </c>
      <c r="B52" s="17" t="s">
        <v>292</v>
      </c>
      <c r="C52" s="17" t="s">
        <v>283</v>
      </c>
      <c r="D52" s="20">
        <v>43831</v>
      </c>
      <c r="E52" s="20">
        <v>44196</v>
      </c>
      <c r="F52" s="21">
        <v>1200</v>
      </c>
      <c r="G52" s="20">
        <v>43831</v>
      </c>
      <c r="H52" s="20">
        <v>43861</v>
      </c>
      <c r="I52" s="17">
        <f>IF((YEAR(H52)-YEAR(G52))=1, ((MONTH(H52)-MONTH(G52))+1)+12, (IF((YEAR(H52)-YEAR(G52))=2, ((MONTH(H52)-MONTH(G52))+1)+24, (IF((YEAR(H52)-YEAR(G52))=3, ((MONTH(H52)-MONTH(G52))+1)+36, (MONTH(H52)-MONTH(G52))+1)))))</f>
        <v>1</v>
      </c>
      <c r="J52" s="18">
        <f>F52/I52</f>
        <v>1200</v>
      </c>
      <c r="K52" s="19"/>
      <c r="L52" s="20">
        <v>43831</v>
      </c>
      <c r="M52" s="20">
        <v>44196</v>
      </c>
      <c r="N52" s="21">
        <v>1200</v>
      </c>
      <c r="O52" s="20">
        <v>43831</v>
      </c>
      <c r="P52" s="20">
        <v>43861</v>
      </c>
      <c r="Q52" s="19">
        <f t="shared" si="0"/>
        <v>31</v>
      </c>
      <c r="R52" s="19">
        <f t="shared" si="1"/>
        <v>31</v>
      </c>
      <c r="S52" s="19">
        <f t="shared" si="2"/>
        <v>0</v>
      </c>
      <c r="T52" s="22"/>
      <c r="U52" s="20">
        <v>42736</v>
      </c>
      <c r="V52" s="20">
        <v>43100</v>
      </c>
      <c r="W52" s="21">
        <v>1200</v>
      </c>
      <c r="X52" s="20">
        <v>42736</v>
      </c>
      <c r="Y52" s="20">
        <v>42766</v>
      </c>
    </row>
    <row r="53" spans="1:25" s="10" customFormat="1" ht="15.75" x14ac:dyDescent="0.25">
      <c r="A53" s="17" t="s">
        <v>519</v>
      </c>
      <c r="B53" s="17" t="s">
        <v>282</v>
      </c>
      <c r="C53" s="17" t="s">
        <v>283</v>
      </c>
      <c r="D53" s="20">
        <v>43831</v>
      </c>
      <c r="E53" s="20">
        <v>44196</v>
      </c>
      <c r="F53" s="21">
        <v>2446.25</v>
      </c>
      <c r="G53" s="20">
        <v>43831</v>
      </c>
      <c r="H53" s="20">
        <v>43861</v>
      </c>
      <c r="I53" s="17">
        <f>IF((YEAR(H53)-YEAR(G53))=1, ((MONTH(H53)-MONTH(G53))+1)+12, (IF((YEAR(H53)-YEAR(G53))=2, ((MONTH(H53)-MONTH(G53))+1)+24, (IF((YEAR(H53)-YEAR(G53))=3, ((MONTH(H53)-MONTH(G53))+1)+36, (MONTH(H53)-MONTH(G53))+1)))))</f>
        <v>1</v>
      </c>
      <c r="J53" s="18">
        <f>F53/I53</f>
        <v>2446.25</v>
      </c>
      <c r="K53" s="19"/>
      <c r="L53" s="20">
        <v>43831</v>
      </c>
      <c r="M53" s="20">
        <v>44196</v>
      </c>
      <c r="N53" s="21">
        <v>2446.25</v>
      </c>
      <c r="O53" s="20">
        <v>43831</v>
      </c>
      <c r="P53" s="20">
        <v>43861</v>
      </c>
      <c r="Q53" s="19">
        <f t="shared" si="0"/>
        <v>31</v>
      </c>
      <c r="R53" s="19">
        <f t="shared" si="1"/>
        <v>31</v>
      </c>
      <c r="S53" s="19">
        <f t="shared" si="2"/>
        <v>0</v>
      </c>
      <c r="T53" s="22"/>
      <c r="U53" s="20">
        <v>42736</v>
      </c>
      <c r="V53" s="20">
        <v>43100</v>
      </c>
      <c r="W53" s="21">
        <v>2446.25</v>
      </c>
      <c r="X53" s="20">
        <v>42736</v>
      </c>
      <c r="Y53" s="20">
        <v>42766</v>
      </c>
    </row>
    <row r="54" spans="1:25" s="10" customFormat="1" ht="15.75" x14ac:dyDescent="0.25">
      <c r="A54" s="17" t="s">
        <v>530</v>
      </c>
      <c r="B54" s="17" t="s">
        <v>296</v>
      </c>
      <c r="C54" s="17" t="s">
        <v>283</v>
      </c>
      <c r="D54" s="20">
        <v>43831</v>
      </c>
      <c r="E54" s="20">
        <v>44196</v>
      </c>
      <c r="F54" s="21">
        <v>5416.67</v>
      </c>
      <c r="G54" s="20">
        <v>43831</v>
      </c>
      <c r="H54" s="20">
        <v>43861</v>
      </c>
      <c r="I54" s="17">
        <f>IF((YEAR(H54)-YEAR(G54))=1, ((MONTH(H54)-MONTH(G54))+1)+12, (IF((YEAR(H54)-YEAR(G54))=2, ((MONTH(H54)-MONTH(G54))+1)+24, (IF((YEAR(H54)-YEAR(G54))=3, ((MONTH(H54)-MONTH(G54))+1)+36, (MONTH(H54)-MONTH(G54))+1)))))</f>
        <v>1</v>
      </c>
      <c r="J54" s="18">
        <f>F54/I54</f>
        <v>5416.67</v>
      </c>
      <c r="K54" s="19"/>
      <c r="L54" s="20">
        <v>43831</v>
      </c>
      <c r="M54" s="20">
        <v>44196</v>
      </c>
      <c r="N54" s="21">
        <v>5416.67</v>
      </c>
      <c r="O54" s="20">
        <v>43831</v>
      </c>
      <c r="P54" s="20">
        <v>43861</v>
      </c>
      <c r="Q54" s="19">
        <f t="shared" si="0"/>
        <v>31</v>
      </c>
      <c r="R54" s="19">
        <f t="shared" si="1"/>
        <v>31</v>
      </c>
      <c r="S54" s="19">
        <f t="shared" si="2"/>
        <v>0</v>
      </c>
      <c r="T54" s="22"/>
      <c r="U54" s="20">
        <v>42736</v>
      </c>
      <c r="V54" s="20">
        <v>43100</v>
      </c>
      <c r="W54" s="21">
        <v>5416.67</v>
      </c>
      <c r="X54" s="20">
        <v>42736</v>
      </c>
      <c r="Y54" s="20">
        <v>42766</v>
      </c>
    </row>
    <row r="55" spans="1:25" s="10" customFormat="1" ht="15.75" x14ac:dyDescent="0.25">
      <c r="A55" s="17" t="s">
        <v>530</v>
      </c>
      <c r="B55" s="17" t="s">
        <v>296</v>
      </c>
      <c r="C55" s="17" t="s">
        <v>283</v>
      </c>
      <c r="D55" s="20">
        <v>43831</v>
      </c>
      <c r="E55" s="20">
        <v>44196</v>
      </c>
      <c r="F55" s="21">
        <v>4500</v>
      </c>
      <c r="G55" s="20">
        <v>43831</v>
      </c>
      <c r="H55" s="20">
        <v>43861</v>
      </c>
      <c r="I55" s="17">
        <f>IF((YEAR(H55)-YEAR(G55))=1, ((MONTH(H55)-MONTH(G55))+1)+12, (IF((YEAR(H55)-YEAR(G55))=2, ((MONTH(H55)-MONTH(G55))+1)+24, (IF((YEAR(H55)-YEAR(G55))=3, ((MONTH(H55)-MONTH(G55))+1)+36, (MONTH(H55)-MONTH(G55))+1)))))</f>
        <v>1</v>
      </c>
      <c r="J55" s="18">
        <f>F55/I55</f>
        <v>4500</v>
      </c>
      <c r="K55" s="19"/>
      <c r="L55" s="20">
        <v>43831</v>
      </c>
      <c r="M55" s="20">
        <v>44196</v>
      </c>
      <c r="N55" s="21">
        <v>4500</v>
      </c>
      <c r="O55" s="20">
        <v>43831</v>
      </c>
      <c r="P55" s="20">
        <v>43861</v>
      </c>
      <c r="Q55" s="19">
        <f t="shared" si="0"/>
        <v>31</v>
      </c>
      <c r="R55" s="19">
        <f t="shared" si="1"/>
        <v>31</v>
      </c>
      <c r="S55" s="19">
        <f t="shared" si="2"/>
        <v>0</v>
      </c>
      <c r="T55" s="22"/>
      <c r="U55" s="20">
        <v>42736</v>
      </c>
      <c r="V55" s="20">
        <v>43100</v>
      </c>
      <c r="W55" s="21">
        <v>4500</v>
      </c>
      <c r="X55" s="20">
        <v>42736</v>
      </c>
      <c r="Y55" s="20">
        <v>42766</v>
      </c>
    </row>
    <row r="56" spans="1:25" ht="15.75" x14ac:dyDescent="0.25">
      <c r="A56" s="17" t="s">
        <v>552</v>
      </c>
      <c r="B56" s="17" t="s">
        <v>292</v>
      </c>
      <c r="C56" s="17" t="s">
        <v>283</v>
      </c>
      <c r="D56" s="20">
        <v>43922</v>
      </c>
      <c r="E56" s="20">
        <v>44561</v>
      </c>
      <c r="F56" s="21">
        <v>6000</v>
      </c>
      <c r="G56" s="20">
        <v>43831</v>
      </c>
      <c r="H56" s="20">
        <v>43861</v>
      </c>
      <c r="I56" s="17">
        <f>IF((YEAR(H56)-YEAR(G56))=1, ((MONTH(H56)-MONTH(G56))+1)+12, (IF((YEAR(H56)-YEAR(G56))=2, ((MONTH(H56)-MONTH(G56))+1)+24, (IF((YEAR(H56)-YEAR(G56))=3, ((MONTH(H56)-MONTH(G56))+1)+36, (MONTH(H56)-MONTH(G56))+1)))))</f>
        <v>1</v>
      </c>
      <c r="J56" s="18">
        <f>F56/I56</f>
        <v>6000</v>
      </c>
      <c r="K56" s="19"/>
      <c r="L56" s="20">
        <v>43922</v>
      </c>
      <c r="M56" s="20">
        <v>44561</v>
      </c>
      <c r="N56" s="21">
        <v>6000</v>
      </c>
      <c r="O56" s="20">
        <v>43831</v>
      </c>
      <c r="P56" s="20">
        <v>43861</v>
      </c>
      <c r="Q56" s="19">
        <f t="shared" si="0"/>
        <v>31</v>
      </c>
      <c r="R56" s="19">
        <f t="shared" si="1"/>
        <v>31</v>
      </c>
      <c r="S56" s="19">
        <f t="shared" si="2"/>
        <v>0</v>
      </c>
      <c r="T56" s="19"/>
      <c r="U56" s="20">
        <v>42826</v>
      </c>
      <c r="V56" s="20">
        <v>43465</v>
      </c>
      <c r="W56" s="21">
        <v>6000</v>
      </c>
      <c r="X56" s="20">
        <v>42736</v>
      </c>
      <c r="Y56" s="20">
        <v>42766</v>
      </c>
    </row>
    <row r="57" spans="1:25" ht="15.75" x14ac:dyDescent="0.25">
      <c r="A57" s="17" t="s">
        <v>564</v>
      </c>
      <c r="B57" s="17" t="s">
        <v>282</v>
      </c>
      <c r="C57" s="17" t="s">
        <v>283</v>
      </c>
      <c r="D57" s="20">
        <v>43861</v>
      </c>
      <c r="E57" s="20">
        <v>44196</v>
      </c>
      <c r="F57" s="21">
        <v>1292</v>
      </c>
      <c r="G57" s="20">
        <v>43831</v>
      </c>
      <c r="H57" s="20">
        <v>43861</v>
      </c>
      <c r="I57" s="17">
        <f>IF((YEAR(H57)-YEAR(G57))=1, ((MONTH(H57)-MONTH(G57))+1)+12, (IF((YEAR(H57)-YEAR(G57))=2, ((MONTH(H57)-MONTH(G57))+1)+24, (IF((YEAR(H57)-YEAR(G57))=3, ((MONTH(H57)-MONTH(G57))+1)+36, (MONTH(H57)-MONTH(G57))+1)))))</f>
        <v>1</v>
      </c>
      <c r="J57" s="18">
        <f>F57/I57</f>
        <v>1292</v>
      </c>
      <c r="K57" s="19"/>
      <c r="L57" s="20">
        <v>43861</v>
      </c>
      <c r="M57" s="20">
        <v>44196</v>
      </c>
      <c r="N57" s="21">
        <v>1292</v>
      </c>
      <c r="O57" s="20">
        <v>43831</v>
      </c>
      <c r="P57" s="20">
        <v>43861</v>
      </c>
      <c r="Q57" s="19">
        <f t="shared" si="0"/>
        <v>31</v>
      </c>
      <c r="R57" s="19">
        <f t="shared" si="1"/>
        <v>31</v>
      </c>
      <c r="S57" s="19">
        <f t="shared" si="2"/>
        <v>0</v>
      </c>
      <c r="T57" s="19"/>
      <c r="U57" s="20">
        <v>42766</v>
      </c>
      <c r="V57" s="20">
        <v>43100</v>
      </c>
      <c r="W57" s="21">
        <v>1292</v>
      </c>
      <c r="X57" s="20">
        <v>42736</v>
      </c>
      <c r="Y57" s="20">
        <v>42766</v>
      </c>
    </row>
    <row r="58" spans="1:25" ht="15.75" x14ac:dyDescent="0.25">
      <c r="A58" s="17" t="s">
        <v>284</v>
      </c>
      <c r="B58" s="17" t="s">
        <v>285</v>
      </c>
      <c r="C58" s="17" t="s">
        <v>283</v>
      </c>
      <c r="D58" s="20">
        <v>43524</v>
      </c>
      <c r="E58" s="20">
        <v>43830</v>
      </c>
      <c r="F58" s="21">
        <v>50000</v>
      </c>
      <c r="G58" s="20">
        <v>43525</v>
      </c>
      <c r="H58" s="20">
        <v>43890</v>
      </c>
      <c r="I58" s="17">
        <f>IF((YEAR(H58)-YEAR(G58))=1, ((MONTH(H58)-MONTH(G58))+1)+12, (IF((YEAR(H58)-YEAR(G58))=2, ((MONTH(H58)-MONTH(G58))+1)+24, (IF((YEAR(H58)-YEAR(G58))=3, ((MONTH(H58)-MONTH(G58))+1)+36, (MONTH(H58)-MONTH(G58))+1)))))</f>
        <v>12</v>
      </c>
      <c r="J58" s="18">
        <f>F58/I58</f>
        <v>4166.666666666667</v>
      </c>
      <c r="K58" s="19"/>
      <c r="L58" s="20">
        <v>43524</v>
      </c>
      <c r="M58" s="20">
        <v>43830</v>
      </c>
      <c r="N58" s="21">
        <v>50000</v>
      </c>
      <c r="O58" s="20">
        <v>43525</v>
      </c>
      <c r="P58" s="20">
        <v>43890</v>
      </c>
      <c r="Q58" s="19">
        <f t="shared" si="0"/>
        <v>31</v>
      </c>
      <c r="R58" s="19">
        <f t="shared" si="1"/>
        <v>31</v>
      </c>
      <c r="S58" s="19">
        <f t="shared" si="2"/>
        <v>0</v>
      </c>
      <c r="T58" s="19"/>
      <c r="U58" s="20">
        <v>42429</v>
      </c>
      <c r="V58" s="20">
        <v>42735</v>
      </c>
      <c r="W58" s="21">
        <v>50000</v>
      </c>
      <c r="X58" s="20">
        <v>42430</v>
      </c>
      <c r="Y58" s="20">
        <v>42794</v>
      </c>
    </row>
    <row r="59" spans="1:25" ht="15.75" x14ac:dyDescent="0.25">
      <c r="A59" s="17" t="s">
        <v>286</v>
      </c>
      <c r="B59" s="17" t="s">
        <v>282</v>
      </c>
      <c r="C59" s="17" t="s">
        <v>283</v>
      </c>
      <c r="D59" s="20">
        <v>43519</v>
      </c>
      <c r="E59" s="20">
        <v>43830</v>
      </c>
      <c r="F59" s="21">
        <v>14400</v>
      </c>
      <c r="G59" s="20">
        <v>43525</v>
      </c>
      <c r="H59" s="20">
        <v>43890</v>
      </c>
      <c r="I59" s="17">
        <f>IF((YEAR(H59)-YEAR(G59))=1, ((MONTH(H59)-MONTH(G59))+1)+12, (IF((YEAR(H59)-YEAR(G59))=2, ((MONTH(H59)-MONTH(G59))+1)+24, (IF((YEAR(H59)-YEAR(G59))=3, ((MONTH(H59)-MONTH(G59))+1)+36, (MONTH(H59)-MONTH(G59))+1)))))</f>
        <v>12</v>
      </c>
      <c r="J59" s="18">
        <f>F59/I59</f>
        <v>1200</v>
      </c>
      <c r="K59" s="19"/>
      <c r="L59" s="20">
        <v>43519</v>
      </c>
      <c r="M59" s="20">
        <v>43830</v>
      </c>
      <c r="N59" s="21">
        <v>14400</v>
      </c>
      <c r="O59" s="20">
        <v>43525</v>
      </c>
      <c r="P59" s="20">
        <v>43890</v>
      </c>
      <c r="Q59" s="19">
        <f t="shared" si="0"/>
        <v>31</v>
      </c>
      <c r="R59" s="19">
        <f t="shared" si="1"/>
        <v>31</v>
      </c>
      <c r="S59" s="19">
        <f t="shared" si="2"/>
        <v>0</v>
      </c>
      <c r="T59" s="19"/>
      <c r="U59" s="20">
        <v>42423</v>
      </c>
      <c r="V59" s="20">
        <v>42735</v>
      </c>
      <c r="W59" s="21">
        <v>14400</v>
      </c>
      <c r="X59" s="20">
        <v>42430</v>
      </c>
      <c r="Y59" s="20">
        <v>42794</v>
      </c>
    </row>
    <row r="60" spans="1:25" ht="15.75" x14ac:dyDescent="0.25">
      <c r="A60" s="17" t="s">
        <v>360</v>
      </c>
      <c r="B60" s="17" t="s">
        <v>296</v>
      </c>
      <c r="C60" s="17" t="s">
        <v>283</v>
      </c>
      <c r="D60" s="20">
        <v>43549</v>
      </c>
      <c r="E60" s="20">
        <v>43830</v>
      </c>
      <c r="F60" s="21">
        <v>25000</v>
      </c>
      <c r="G60" s="20">
        <v>43525</v>
      </c>
      <c r="H60" s="20">
        <v>43890</v>
      </c>
      <c r="I60" s="17">
        <f>IF((YEAR(H60)-YEAR(G60))=1, ((MONTH(H60)-MONTH(G60))+1)+12, (IF((YEAR(H60)-YEAR(G60))=2, ((MONTH(H60)-MONTH(G60))+1)+24, (IF((YEAR(H60)-YEAR(G60))=3, ((MONTH(H60)-MONTH(G60))+1)+36, (MONTH(H60)-MONTH(G60))+1)))))</f>
        <v>12</v>
      </c>
      <c r="J60" s="18">
        <f>F60/I60</f>
        <v>2083.3333333333335</v>
      </c>
      <c r="K60" s="19"/>
      <c r="L60" s="20">
        <v>43549</v>
      </c>
      <c r="M60" s="20">
        <v>43830</v>
      </c>
      <c r="N60" s="21">
        <v>25000</v>
      </c>
      <c r="O60" s="20">
        <v>43525</v>
      </c>
      <c r="P60" s="20">
        <v>43890</v>
      </c>
      <c r="Q60" s="19">
        <f t="shared" si="0"/>
        <v>31</v>
      </c>
      <c r="R60" s="19">
        <f t="shared" si="1"/>
        <v>31</v>
      </c>
      <c r="S60" s="19">
        <f t="shared" si="2"/>
        <v>0</v>
      </c>
      <c r="T60" s="19"/>
      <c r="U60" s="20">
        <v>42454</v>
      </c>
      <c r="V60" s="20">
        <v>42735</v>
      </c>
      <c r="W60" s="21">
        <v>25000</v>
      </c>
      <c r="X60" s="20">
        <v>42430</v>
      </c>
      <c r="Y60" s="20">
        <v>42794</v>
      </c>
    </row>
    <row r="61" spans="1:25" ht="15.75" x14ac:dyDescent="0.25">
      <c r="A61" s="17" t="s">
        <v>382</v>
      </c>
      <c r="B61" s="17" t="s">
        <v>282</v>
      </c>
      <c r="C61" s="17" t="s">
        <v>283</v>
      </c>
      <c r="D61" s="20">
        <v>43611</v>
      </c>
      <c r="E61" s="20">
        <v>43830</v>
      </c>
      <c r="F61" s="21">
        <v>31578.95</v>
      </c>
      <c r="G61" s="20">
        <v>43525</v>
      </c>
      <c r="H61" s="20">
        <v>43890</v>
      </c>
      <c r="I61" s="17">
        <f>IF((YEAR(H61)-YEAR(G61))=1, ((MONTH(H61)-MONTH(G61))+1)+12, (IF((YEAR(H61)-YEAR(G61))=2, ((MONTH(H61)-MONTH(G61))+1)+24, (IF((YEAR(H61)-YEAR(G61))=3, ((MONTH(H61)-MONTH(G61))+1)+36, (MONTH(H61)-MONTH(G61))+1)))))</f>
        <v>12</v>
      </c>
      <c r="J61" s="18">
        <f>F61/I61</f>
        <v>2631.5791666666669</v>
      </c>
      <c r="K61" s="19"/>
      <c r="L61" s="20">
        <v>43611</v>
      </c>
      <c r="M61" s="20">
        <v>43830</v>
      </c>
      <c r="N61" s="21">
        <v>31578.95</v>
      </c>
      <c r="O61" s="20">
        <v>43525</v>
      </c>
      <c r="P61" s="20">
        <v>43890</v>
      </c>
      <c r="Q61" s="19">
        <f t="shared" si="0"/>
        <v>31</v>
      </c>
      <c r="R61" s="19">
        <f t="shared" si="1"/>
        <v>31</v>
      </c>
      <c r="S61" s="19">
        <f t="shared" si="2"/>
        <v>0</v>
      </c>
      <c r="T61" s="19"/>
      <c r="U61" s="20">
        <v>42516</v>
      </c>
      <c r="V61" s="20">
        <v>42735</v>
      </c>
      <c r="W61" s="21">
        <v>31578.95</v>
      </c>
      <c r="X61" s="20">
        <v>42430</v>
      </c>
      <c r="Y61" s="20">
        <v>42794</v>
      </c>
    </row>
    <row r="62" spans="1:25" ht="15.75" x14ac:dyDescent="0.25">
      <c r="A62" s="17" t="s">
        <v>389</v>
      </c>
      <c r="B62" s="17" t="s">
        <v>285</v>
      </c>
      <c r="C62" s="17" t="s">
        <v>283</v>
      </c>
      <c r="D62" s="20">
        <v>43544</v>
      </c>
      <c r="E62" s="20">
        <v>44561</v>
      </c>
      <c r="F62" s="21">
        <v>5000</v>
      </c>
      <c r="G62" s="20">
        <v>43525</v>
      </c>
      <c r="H62" s="20">
        <v>43890</v>
      </c>
      <c r="I62" s="17">
        <f>IF((YEAR(H62)-YEAR(G62))=1, ((MONTH(H62)-MONTH(G62))+1)+12, (IF((YEAR(H62)-YEAR(G62))=2, ((MONTH(H62)-MONTH(G62))+1)+24, (IF((YEAR(H62)-YEAR(G62))=3, ((MONTH(H62)-MONTH(G62))+1)+36, (MONTH(H62)-MONTH(G62))+1)))))</f>
        <v>12</v>
      </c>
      <c r="J62" s="18">
        <f>F62/I62</f>
        <v>416.66666666666669</v>
      </c>
      <c r="K62" s="19"/>
      <c r="L62" s="20">
        <v>43544</v>
      </c>
      <c r="M62" s="20">
        <v>44561</v>
      </c>
      <c r="N62" s="21">
        <v>5000</v>
      </c>
      <c r="O62" s="20">
        <v>43525</v>
      </c>
      <c r="P62" s="20">
        <v>43890</v>
      </c>
      <c r="Q62" s="19">
        <f t="shared" si="0"/>
        <v>31</v>
      </c>
      <c r="R62" s="19">
        <f t="shared" si="1"/>
        <v>31</v>
      </c>
      <c r="S62" s="19">
        <f t="shared" si="2"/>
        <v>0</v>
      </c>
      <c r="T62" s="19"/>
      <c r="U62" s="20">
        <v>42449</v>
      </c>
      <c r="V62" s="20">
        <v>43465</v>
      </c>
      <c r="W62" s="21">
        <v>5000</v>
      </c>
      <c r="X62" s="20">
        <v>42430</v>
      </c>
      <c r="Y62" s="20">
        <v>42794</v>
      </c>
    </row>
    <row r="63" spans="1:25" ht="15.75" x14ac:dyDescent="0.25">
      <c r="A63" s="17" t="s">
        <v>485</v>
      </c>
      <c r="B63" s="17" t="s">
        <v>282</v>
      </c>
      <c r="C63" s="17" t="s">
        <v>283</v>
      </c>
      <c r="D63" s="20">
        <v>43547</v>
      </c>
      <c r="E63" s="20">
        <v>43830</v>
      </c>
      <c r="F63" s="21">
        <v>198000</v>
      </c>
      <c r="G63" s="20">
        <v>43525</v>
      </c>
      <c r="H63" s="20">
        <v>43890</v>
      </c>
      <c r="I63" s="17">
        <f>IF((YEAR(H63)-YEAR(G63))=1, ((MONTH(H63)-MONTH(G63))+1)+12, (IF((YEAR(H63)-YEAR(G63))=2, ((MONTH(H63)-MONTH(G63))+1)+24, (IF((YEAR(H63)-YEAR(G63))=3, ((MONTH(H63)-MONTH(G63))+1)+36, (MONTH(H63)-MONTH(G63))+1)))))</f>
        <v>12</v>
      </c>
      <c r="J63" s="18">
        <f>F63/I63</f>
        <v>16500</v>
      </c>
      <c r="K63" s="19"/>
      <c r="L63" s="20">
        <v>43547</v>
      </c>
      <c r="M63" s="20">
        <v>43830</v>
      </c>
      <c r="N63" s="21">
        <v>198000</v>
      </c>
      <c r="O63" s="20">
        <v>43525</v>
      </c>
      <c r="P63" s="20">
        <v>43890</v>
      </c>
      <c r="Q63" s="19">
        <f t="shared" si="0"/>
        <v>31</v>
      </c>
      <c r="R63" s="19">
        <f t="shared" si="1"/>
        <v>31</v>
      </c>
      <c r="S63" s="19">
        <f t="shared" si="2"/>
        <v>0</v>
      </c>
      <c r="T63" s="19"/>
      <c r="U63" s="20">
        <v>42452</v>
      </c>
      <c r="V63" s="20">
        <v>42735</v>
      </c>
      <c r="W63" s="21">
        <v>198000</v>
      </c>
      <c r="X63" s="20">
        <v>42430</v>
      </c>
      <c r="Y63" s="20">
        <v>42794</v>
      </c>
    </row>
    <row r="64" spans="1:25" ht="15.75" x14ac:dyDescent="0.25">
      <c r="A64" s="17" t="s">
        <v>501</v>
      </c>
      <c r="B64" s="17" t="s">
        <v>288</v>
      </c>
      <c r="C64" s="17" t="s">
        <v>283</v>
      </c>
      <c r="D64" s="20">
        <v>43555</v>
      </c>
      <c r="E64" s="20">
        <v>43830</v>
      </c>
      <c r="F64" s="21">
        <v>100000</v>
      </c>
      <c r="G64" s="20">
        <v>43525</v>
      </c>
      <c r="H64" s="20">
        <v>43890</v>
      </c>
      <c r="I64" s="17">
        <f>IF((YEAR(H64)-YEAR(G64))=1, ((MONTH(H64)-MONTH(G64))+1)+12, (IF((YEAR(H64)-YEAR(G64))=2, ((MONTH(H64)-MONTH(G64))+1)+24, (IF((YEAR(H64)-YEAR(G64))=3, ((MONTH(H64)-MONTH(G64))+1)+36, (MONTH(H64)-MONTH(G64))+1)))))</f>
        <v>12</v>
      </c>
      <c r="J64" s="18">
        <f>F64/I64</f>
        <v>8333.3333333333339</v>
      </c>
      <c r="K64" s="19"/>
      <c r="L64" s="20">
        <v>43555</v>
      </c>
      <c r="M64" s="20">
        <v>43830</v>
      </c>
      <c r="N64" s="21">
        <v>100000</v>
      </c>
      <c r="O64" s="20">
        <v>43525</v>
      </c>
      <c r="P64" s="20">
        <v>43890</v>
      </c>
      <c r="Q64" s="19">
        <f t="shared" si="0"/>
        <v>31</v>
      </c>
      <c r="R64" s="19">
        <f t="shared" si="1"/>
        <v>31</v>
      </c>
      <c r="S64" s="19">
        <f t="shared" si="2"/>
        <v>0</v>
      </c>
      <c r="T64" s="19"/>
      <c r="U64" s="20">
        <v>42460</v>
      </c>
      <c r="V64" s="20">
        <v>42735</v>
      </c>
      <c r="W64" s="21">
        <v>100000</v>
      </c>
      <c r="X64" s="20">
        <v>42430</v>
      </c>
      <c r="Y64" s="20">
        <v>42794</v>
      </c>
    </row>
    <row r="65" spans="1:25" ht="15.75" x14ac:dyDescent="0.25">
      <c r="A65" s="17" t="s">
        <v>518</v>
      </c>
      <c r="B65" s="17" t="s">
        <v>292</v>
      </c>
      <c r="C65" s="17" t="s">
        <v>283</v>
      </c>
      <c r="D65" s="20">
        <v>43535</v>
      </c>
      <c r="E65" s="20">
        <v>43830</v>
      </c>
      <c r="F65" s="21">
        <v>40000</v>
      </c>
      <c r="G65" s="20">
        <v>43525</v>
      </c>
      <c r="H65" s="20">
        <v>43890</v>
      </c>
      <c r="I65" s="17">
        <f>IF((YEAR(H65)-YEAR(G65))=1, ((MONTH(H65)-MONTH(G65))+1)+12, (IF((YEAR(H65)-YEAR(G65))=2, ((MONTH(H65)-MONTH(G65))+1)+24, (IF((YEAR(H65)-YEAR(G65))=3, ((MONTH(H65)-MONTH(G65))+1)+36, (MONTH(H65)-MONTH(G65))+1)))))</f>
        <v>12</v>
      </c>
      <c r="J65" s="18">
        <f>F65/I65</f>
        <v>3333.3333333333335</v>
      </c>
      <c r="K65" s="19"/>
      <c r="L65" s="20">
        <v>43535</v>
      </c>
      <c r="M65" s="20">
        <v>43830</v>
      </c>
      <c r="N65" s="21">
        <v>40000</v>
      </c>
      <c r="O65" s="20">
        <v>43525</v>
      </c>
      <c r="P65" s="20">
        <v>43890</v>
      </c>
      <c r="Q65" s="19">
        <f t="shared" si="0"/>
        <v>31</v>
      </c>
      <c r="R65" s="19">
        <f t="shared" si="1"/>
        <v>31</v>
      </c>
      <c r="S65" s="19">
        <f t="shared" si="2"/>
        <v>0</v>
      </c>
      <c r="T65" s="19"/>
      <c r="U65" s="20">
        <v>42440</v>
      </c>
      <c r="V65" s="20">
        <v>42735</v>
      </c>
      <c r="W65" s="21">
        <v>40000</v>
      </c>
      <c r="X65" s="20">
        <v>42430</v>
      </c>
      <c r="Y65" s="20">
        <v>42794</v>
      </c>
    </row>
    <row r="66" spans="1:25" ht="15.75" x14ac:dyDescent="0.25">
      <c r="A66" s="17" t="s">
        <v>479</v>
      </c>
      <c r="B66" s="17" t="s">
        <v>288</v>
      </c>
      <c r="C66" s="17" t="s">
        <v>283</v>
      </c>
      <c r="D66" s="20">
        <v>43708</v>
      </c>
      <c r="E66" s="20">
        <v>43830</v>
      </c>
      <c r="F66" s="21">
        <v>9000</v>
      </c>
      <c r="G66" s="20">
        <v>43709</v>
      </c>
      <c r="H66" s="20">
        <v>43890</v>
      </c>
      <c r="I66" s="17">
        <f>IF((YEAR(H66)-YEAR(G66))=1, ((MONTH(H66)-MONTH(G66))+1)+12, (IF((YEAR(H66)-YEAR(G66))=2, ((MONTH(H66)-MONTH(G66))+1)+24, (IF((YEAR(H66)-YEAR(G66))=3, ((MONTH(H66)-MONTH(G66))+1)+36, (MONTH(H66)-MONTH(G66))+1)))))</f>
        <v>6</v>
      </c>
      <c r="J66" s="18">
        <f>F66/I66</f>
        <v>1500</v>
      </c>
      <c r="K66" s="19"/>
      <c r="L66" s="20">
        <v>43708</v>
      </c>
      <c r="M66" s="20">
        <v>43830</v>
      </c>
      <c r="N66" s="21">
        <v>9000</v>
      </c>
      <c r="O66" s="20">
        <v>43709</v>
      </c>
      <c r="P66" s="20">
        <v>43890</v>
      </c>
      <c r="Q66" s="19">
        <f t="shared" si="0"/>
        <v>31</v>
      </c>
      <c r="R66" s="19">
        <f t="shared" si="1"/>
        <v>31</v>
      </c>
      <c r="S66" s="19">
        <f t="shared" si="2"/>
        <v>0</v>
      </c>
      <c r="T66" s="19"/>
      <c r="U66" s="20">
        <v>42613</v>
      </c>
      <c r="V66" s="20">
        <v>42735</v>
      </c>
      <c r="W66" s="21">
        <v>9000</v>
      </c>
      <c r="X66" s="20">
        <v>42614</v>
      </c>
      <c r="Y66" s="20">
        <v>42794</v>
      </c>
    </row>
    <row r="67" spans="1:25" ht="15.75" x14ac:dyDescent="0.25">
      <c r="A67" s="17" t="s">
        <v>561</v>
      </c>
      <c r="B67" s="17" t="s">
        <v>282</v>
      </c>
      <c r="C67" s="17" t="s">
        <v>283</v>
      </c>
      <c r="D67" s="20">
        <v>43912</v>
      </c>
      <c r="E67" s="20">
        <v>44926</v>
      </c>
      <c r="F67" s="21">
        <v>6000</v>
      </c>
      <c r="G67" s="20">
        <v>43770</v>
      </c>
      <c r="H67" s="20">
        <v>43890</v>
      </c>
      <c r="I67" s="17">
        <f>IF((YEAR(H67)-YEAR(G67))=1, ((MONTH(H67)-MONTH(G67))+1)+12, (IF((YEAR(H67)-YEAR(G67))=2, ((MONTH(H67)-MONTH(G67))+1)+24, (IF((YEAR(H67)-YEAR(G67))=3, ((MONTH(H67)-MONTH(G67))+1)+36, (MONTH(H67)-MONTH(G67))+1)))))</f>
        <v>4</v>
      </c>
      <c r="J67" s="18">
        <f>F67/I67</f>
        <v>1500</v>
      </c>
      <c r="K67" s="19"/>
      <c r="L67" s="20">
        <v>43912</v>
      </c>
      <c r="M67" s="20">
        <v>44926</v>
      </c>
      <c r="N67" s="21">
        <v>6000</v>
      </c>
      <c r="O67" s="20">
        <v>43770</v>
      </c>
      <c r="P67" s="20">
        <v>43890</v>
      </c>
      <c r="Q67" s="19">
        <f t="shared" si="0"/>
        <v>31</v>
      </c>
      <c r="R67" s="19">
        <f t="shared" si="1"/>
        <v>31</v>
      </c>
      <c r="S67" s="19">
        <f t="shared" si="2"/>
        <v>0</v>
      </c>
      <c r="T67" s="19"/>
      <c r="U67" s="20">
        <v>42816</v>
      </c>
      <c r="V67" s="20">
        <v>43830</v>
      </c>
      <c r="W67" s="21">
        <v>6000</v>
      </c>
      <c r="X67" s="20">
        <v>42675</v>
      </c>
      <c r="Y67" s="20">
        <v>42794</v>
      </c>
    </row>
    <row r="68" spans="1:25" ht="15.75" x14ac:dyDescent="0.25">
      <c r="A68" s="17" t="s">
        <v>483</v>
      </c>
      <c r="B68" s="17" t="s">
        <v>288</v>
      </c>
      <c r="C68" s="17" t="s">
        <v>283</v>
      </c>
      <c r="D68" s="20">
        <v>43830</v>
      </c>
      <c r="E68" s="20">
        <v>44196</v>
      </c>
      <c r="F68" s="21">
        <v>27500</v>
      </c>
      <c r="G68" s="20">
        <v>43800</v>
      </c>
      <c r="H68" s="20">
        <v>43890</v>
      </c>
      <c r="I68" s="17">
        <f>IF((YEAR(H68)-YEAR(G68))=1, ((MONTH(H68)-MONTH(G68))+1)+12, (IF((YEAR(H68)-YEAR(G68))=2, ((MONTH(H68)-MONTH(G68))+1)+24, (IF((YEAR(H68)-YEAR(G68))=3, ((MONTH(H68)-MONTH(G68))+1)+36, (MONTH(H68)-MONTH(G68))+1)))))</f>
        <v>3</v>
      </c>
      <c r="J68" s="18">
        <f>F68/I68</f>
        <v>9166.6666666666661</v>
      </c>
      <c r="K68" s="19"/>
      <c r="L68" s="20">
        <v>43830</v>
      </c>
      <c r="M68" s="20">
        <v>44196</v>
      </c>
      <c r="N68" s="21">
        <v>27500</v>
      </c>
      <c r="O68" s="20">
        <v>43800</v>
      </c>
      <c r="P68" s="20">
        <v>43890</v>
      </c>
      <c r="Q68" s="19">
        <f t="shared" ref="Q68:Q131" si="3">DAY(E68)</f>
        <v>31</v>
      </c>
      <c r="R68" s="19">
        <f t="shared" ref="R68:R131" si="4">DAY(M68)</f>
        <v>31</v>
      </c>
      <c r="S68" s="19">
        <f t="shared" ref="S68:S131" si="5">Q68-R68</f>
        <v>0</v>
      </c>
      <c r="T68" s="19"/>
      <c r="U68" s="20">
        <v>42735</v>
      </c>
      <c r="V68" s="20">
        <v>43100</v>
      </c>
      <c r="W68" s="21">
        <v>27500</v>
      </c>
      <c r="X68" s="20">
        <v>42705</v>
      </c>
      <c r="Y68" s="20">
        <v>42794</v>
      </c>
    </row>
    <row r="69" spans="1:25" ht="15.75" x14ac:dyDescent="0.25">
      <c r="A69" s="17" t="s">
        <v>557</v>
      </c>
      <c r="B69" s="17" t="s">
        <v>288</v>
      </c>
      <c r="C69" s="17" t="s">
        <v>283</v>
      </c>
      <c r="D69" s="20">
        <v>43889</v>
      </c>
      <c r="E69" s="20">
        <v>44196</v>
      </c>
      <c r="F69" s="21">
        <v>14275.75</v>
      </c>
      <c r="G69" s="20">
        <v>43800</v>
      </c>
      <c r="H69" s="20">
        <v>43890</v>
      </c>
      <c r="I69" s="17">
        <f>IF((YEAR(H69)-YEAR(G69))=1, ((MONTH(H69)-MONTH(G69))+1)+12, (IF((YEAR(H69)-YEAR(G69))=2, ((MONTH(H69)-MONTH(G69))+1)+24, (IF((YEAR(H69)-YEAR(G69))=3, ((MONTH(H69)-MONTH(G69))+1)+36, (MONTH(H69)-MONTH(G69))+1)))))</f>
        <v>3</v>
      </c>
      <c r="J69" s="18">
        <f>F69/I69</f>
        <v>4758.583333333333</v>
      </c>
      <c r="K69" s="19"/>
      <c r="L69" s="20">
        <v>43889</v>
      </c>
      <c r="M69" s="20">
        <v>44196</v>
      </c>
      <c r="N69" s="21">
        <v>14275.75</v>
      </c>
      <c r="O69" s="20">
        <v>43800</v>
      </c>
      <c r="P69" s="20">
        <v>43890</v>
      </c>
      <c r="Q69" s="19">
        <f t="shared" si="3"/>
        <v>31</v>
      </c>
      <c r="R69" s="19">
        <f t="shared" si="4"/>
        <v>31</v>
      </c>
      <c r="S69" s="19">
        <f t="shared" si="5"/>
        <v>0</v>
      </c>
      <c r="T69" s="19"/>
      <c r="U69" s="20">
        <v>42794</v>
      </c>
      <c r="V69" s="20">
        <v>43100</v>
      </c>
      <c r="W69" s="21">
        <v>14275.75</v>
      </c>
      <c r="X69" s="20">
        <v>42705</v>
      </c>
      <c r="Y69" s="20">
        <v>42794</v>
      </c>
    </row>
    <row r="70" spans="1:25" ht="15.75" x14ac:dyDescent="0.25">
      <c r="A70" s="17" t="s">
        <v>557</v>
      </c>
      <c r="B70" s="17" t="s">
        <v>288</v>
      </c>
      <c r="C70" s="17" t="s">
        <v>283</v>
      </c>
      <c r="D70" s="20">
        <v>43982</v>
      </c>
      <c r="E70" s="20">
        <v>44196</v>
      </c>
      <c r="F70" s="21">
        <v>41.75</v>
      </c>
      <c r="G70" s="20">
        <v>43800</v>
      </c>
      <c r="H70" s="20">
        <v>43890</v>
      </c>
      <c r="I70" s="17">
        <f>IF((YEAR(H70)-YEAR(G70))=1, ((MONTH(H70)-MONTH(G70))+1)+12, (IF((YEAR(H70)-YEAR(G70))=2, ((MONTH(H70)-MONTH(G70))+1)+24, (IF((YEAR(H70)-YEAR(G70))=3, ((MONTH(H70)-MONTH(G70))+1)+36, (MONTH(H70)-MONTH(G70))+1)))))</f>
        <v>3</v>
      </c>
      <c r="J70" s="18">
        <f>F70/I70</f>
        <v>13.916666666666666</v>
      </c>
      <c r="K70" s="19"/>
      <c r="L70" s="20">
        <v>43982</v>
      </c>
      <c r="M70" s="20">
        <v>44196</v>
      </c>
      <c r="N70" s="21">
        <v>41.75</v>
      </c>
      <c r="O70" s="20">
        <v>43800</v>
      </c>
      <c r="P70" s="20">
        <v>43890</v>
      </c>
      <c r="Q70" s="19">
        <f t="shared" si="3"/>
        <v>31</v>
      </c>
      <c r="R70" s="19">
        <f t="shared" si="4"/>
        <v>31</v>
      </c>
      <c r="S70" s="19">
        <f t="shared" si="5"/>
        <v>0</v>
      </c>
      <c r="T70" s="19"/>
      <c r="U70" s="20">
        <v>42886</v>
      </c>
      <c r="V70" s="20">
        <v>43100</v>
      </c>
      <c r="W70" s="21">
        <v>41.75</v>
      </c>
      <c r="X70" s="20">
        <v>42705</v>
      </c>
      <c r="Y70" s="20">
        <v>42794</v>
      </c>
    </row>
    <row r="71" spans="1:25" ht="15.75" x14ac:dyDescent="0.25">
      <c r="A71" s="17" t="s">
        <v>357</v>
      </c>
      <c r="B71" s="17" t="s">
        <v>288</v>
      </c>
      <c r="C71" s="17" t="s">
        <v>283</v>
      </c>
      <c r="D71" s="20">
        <v>43814</v>
      </c>
      <c r="E71" s="20">
        <v>43830</v>
      </c>
      <c r="F71" s="21">
        <v>7350</v>
      </c>
      <c r="G71" s="20">
        <v>43831</v>
      </c>
      <c r="H71" s="20">
        <v>43890</v>
      </c>
      <c r="I71" s="17">
        <f>IF((YEAR(H71)-YEAR(G71))=1, ((MONTH(H71)-MONTH(G71))+1)+12, (IF((YEAR(H71)-YEAR(G71))=2, ((MONTH(H71)-MONTH(G71))+1)+24, (IF((YEAR(H71)-YEAR(G71))=3, ((MONTH(H71)-MONTH(G71))+1)+36, (MONTH(H71)-MONTH(G71))+1)))))</f>
        <v>2</v>
      </c>
      <c r="J71" s="18">
        <f>F71/I71</f>
        <v>3675</v>
      </c>
      <c r="K71" s="19"/>
      <c r="L71" s="20">
        <v>43814</v>
      </c>
      <c r="M71" s="20">
        <v>43830</v>
      </c>
      <c r="N71" s="21">
        <v>7350</v>
      </c>
      <c r="O71" s="20">
        <v>43831</v>
      </c>
      <c r="P71" s="20">
        <v>43890</v>
      </c>
      <c r="Q71" s="19">
        <f t="shared" si="3"/>
        <v>31</v>
      </c>
      <c r="R71" s="19">
        <f t="shared" si="4"/>
        <v>31</v>
      </c>
      <c r="S71" s="19">
        <f t="shared" si="5"/>
        <v>0</v>
      </c>
      <c r="T71" s="19"/>
      <c r="U71" s="20">
        <v>42719</v>
      </c>
      <c r="V71" s="20">
        <v>42735</v>
      </c>
      <c r="W71" s="21">
        <v>7350</v>
      </c>
      <c r="X71" s="20">
        <v>42736</v>
      </c>
      <c r="Y71" s="20">
        <v>42794</v>
      </c>
    </row>
    <row r="72" spans="1:25" ht="15.75" x14ac:dyDescent="0.25">
      <c r="A72" s="17" t="s">
        <v>438</v>
      </c>
      <c r="B72" s="17" t="s">
        <v>285</v>
      </c>
      <c r="C72" s="17" t="s">
        <v>283</v>
      </c>
      <c r="D72" s="20">
        <v>43896</v>
      </c>
      <c r="E72" s="20">
        <v>44196</v>
      </c>
      <c r="F72" s="21">
        <v>4000</v>
      </c>
      <c r="G72" s="20">
        <v>43831</v>
      </c>
      <c r="H72" s="20">
        <v>43890</v>
      </c>
      <c r="I72" s="17">
        <f>IF((YEAR(H72)-YEAR(G72))=1, ((MONTH(H72)-MONTH(G72))+1)+12, (IF((YEAR(H72)-YEAR(G72))=2, ((MONTH(H72)-MONTH(G72))+1)+24, (IF((YEAR(H72)-YEAR(G72))=3, ((MONTH(H72)-MONTH(G72))+1)+36, (MONTH(H72)-MONTH(G72))+1)))))</f>
        <v>2</v>
      </c>
      <c r="J72" s="18">
        <f>F72/I72</f>
        <v>2000</v>
      </c>
      <c r="K72" s="19"/>
      <c r="L72" s="20">
        <v>43896</v>
      </c>
      <c r="M72" s="20">
        <v>44196</v>
      </c>
      <c r="N72" s="21">
        <v>4000</v>
      </c>
      <c r="O72" s="20">
        <v>43831</v>
      </c>
      <c r="P72" s="20">
        <v>43890</v>
      </c>
      <c r="Q72" s="19">
        <f t="shared" si="3"/>
        <v>31</v>
      </c>
      <c r="R72" s="19">
        <f t="shared" si="4"/>
        <v>31</v>
      </c>
      <c r="S72" s="19">
        <f t="shared" si="5"/>
        <v>0</v>
      </c>
      <c r="T72" s="19"/>
      <c r="U72" s="20">
        <v>42800</v>
      </c>
      <c r="V72" s="20">
        <v>43100</v>
      </c>
      <c r="W72" s="21">
        <v>4000</v>
      </c>
      <c r="X72" s="20">
        <v>42736</v>
      </c>
      <c r="Y72" s="20">
        <v>42794</v>
      </c>
    </row>
    <row r="73" spans="1:25" ht="15.75" x14ac:dyDescent="0.25">
      <c r="A73" s="17" t="s">
        <v>315</v>
      </c>
      <c r="B73" s="17" t="s">
        <v>296</v>
      </c>
      <c r="C73" s="17" t="s">
        <v>283</v>
      </c>
      <c r="D73" s="20">
        <v>43864</v>
      </c>
      <c r="E73" s="20">
        <v>44196</v>
      </c>
      <c r="F73" s="21">
        <v>1000</v>
      </c>
      <c r="G73" s="20">
        <v>43862</v>
      </c>
      <c r="H73" s="20">
        <v>43890</v>
      </c>
      <c r="I73" s="17">
        <f>IF((YEAR(H73)-YEAR(G73))=1, ((MONTH(H73)-MONTH(G73))+1)+12, (IF((YEAR(H73)-YEAR(G73))=2, ((MONTH(H73)-MONTH(G73))+1)+24, (IF((YEAR(H73)-YEAR(G73))=3, ((MONTH(H73)-MONTH(G73))+1)+36, (MONTH(H73)-MONTH(G73))+1)))))</f>
        <v>1</v>
      </c>
      <c r="J73" s="18">
        <f>F73/I73</f>
        <v>1000</v>
      </c>
      <c r="K73" s="19"/>
      <c r="L73" s="20">
        <v>43864</v>
      </c>
      <c r="M73" s="20">
        <v>44196</v>
      </c>
      <c r="N73" s="21">
        <v>1000</v>
      </c>
      <c r="O73" s="20">
        <v>43862</v>
      </c>
      <c r="P73" s="20">
        <v>43890</v>
      </c>
      <c r="Q73" s="19">
        <f t="shared" si="3"/>
        <v>31</v>
      </c>
      <c r="R73" s="19">
        <f t="shared" si="4"/>
        <v>31</v>
      </c>
      <c r="S73" s="19">
        <f t="shared" si="5"/>
        <v>0</v>
      </c>
      <c r="T73" s="19"/>
      <c r="U73" s="20">
        <v>42769</v>
      </c>
      <c r="V73" s="20">
        <v>43100</v>
      </c>
      <c r="W73" s="21">
        <v>1000</v>
      </c>
      <c r="X73" s="20">
        <v>42767</v>
      </c>
      <c r="Y73" s="20">
        <v>42794</v>
      </c>
    </row>
    <row r="74" spans="1:25" ht="15.75" x14ac:dyDescent="0.25">
      <c r="A74" s="17" t="s">
        <v>319</v>
      </c>
      <c r="B74" s="17" t="s">
        <v>296</v>
      </c>
      <c r="C74" s="17" t="s">
        <v>283</v>
      </c>
      <c r="D74" s="20">
        <v>43891</v>
      </c>
      <c r="E74" s="20">
        <v>44561</v>
      </c>
      <c r="F74" s="21">
        <v>1083.3399999999999</v>
      </c>
      <c r="G74" s="20">
        <v>43862</v>
      </c>
      <c r="H74" s="20">
        <v>43890</v>
      </c>
      <c r="I74" s="17">
        <f>IF((YEAR(H74)-YEAR(G74))=1, ((MONTH(H74)-MONTH(G74))+1)+12, (IF((YEAR(H74)-YEAR(G74))=2, ((MONTH(H74)-MONTH(G74))+1)+24, (IF((YEAR(H74)-YEAR(G74))=3, ((MONTH(H74)-MONTH(G74))+1)+36, (MONTH(H74)-MONTH(G74))+1)))))</f>
        <v>1</v>
      </c>
      <c r="J74" s="18">
        <f>F74/I74</f>
        <v>1083.3399999999999</v>
      </c>
      <c r="K74" s="19"/>
      <c r="L74" s="20">
        <v>43891</v>
      </c>
      <c r="M74" s="20">
        <v>44561</v>
      </c>
      <c r="N74" s="21">
        <v>1083.3399999999999</v>
      </c>
      <c r="O74" s="20">
        <v>43862</v>
      </c>
      <c r="P74" s="20">
        <v>43890</v>
      </c>
      <c r="Q74" s="19">
        <f t="shared" si="3"/>
        <v>31</v>
      </c>
      <c r="R74" s="19">
        <f t="shared" si="4"/>
        <v>31</v>
      </c>
      <c r="S74" s="19">
        <f t="shared" si="5"/>
        <v>0</v>
      </c>
      <c r="T74" s="19"/>
      <c r="U74" s="20">
        <v>42795</v>
      </c>
      <c r="V74" s="20">
        <v>43465</v>
      </c>
      <c r="W74" s="21">
        <v>1083.3399999999999</v>
      </c>
      <c r="X74" s="20">
        <v>42767</v>
      </c>
      <c r="Y74" s="20">
        <v>42794</v>
      </c>
    </row>
    <row r="75" spans="1:25" ht="15.75" x14ac:dyDescent="0.25">
      <c r="A75" s="17" t="s">
        <v>321</v>
      </c>
      <c r="B75" s="17" t="s">
        <v>285</v>
      </c>
      <c r="C75" s="17" t="s">
        <v>283</v>
      </c>
      <c r="D75" s="20">
        <v>43862</v>
      </c>
      <c r="E75" s="20">
        <v>44196</v>
      </c>
      <c r="F75" s="21">
        <v>5000</v>
      </c>
      <c r="G75" s="20">
        <v>43862</v>
      </c>
      <c r="H75" s="20">
        <v>43890</v>
      </c>
      <c r="I75" s="17">
        <f>IF((YEAR(H75)-YEAR(G75))=1, ((MONTH(H75)-MONTH(G75))+1)+12, (IF((YEAR(H75)-YEAR(G75))=2, ((MONTH(H75)-MONTH(G75))+1)+24, (IF((YEAR(H75)-YEAR(G75))=3, ((MONTH(H75)-MONTH(G75))+1)+36, (MONTH(H75)-MONTH(G75))+1)))))</f>
        <v>1</v>
      </c>
      <c r="J75" s="18">
        <f>F75/I75</f>
        <v>5000</v>
      </c>
      <c r="K75" s="19"/>
      <c r="L75" s="20">
        <v>43862</v>
      </c>
      <c r="M75" s="20">
        <v>44196</v>
      </c>
      <c r="N75" s="21">
        <v>5000</v>
      </c>
      <c r="O75" s="20">
        <v>43862</v>
      </c>
      <c r="P75" s="20">
        <v>43890</v>
      </c>
      <c r="Q75" s="19">
        <f t="shared" si="3"/>
        <v>31</v>
      </c>
      <c r="R75" s="19">
        <f t="shared" si="4"/>
        <v>31</v>
      </c>
      <c r="S75" s="19">
        <f t="shared" si="5"/>
        <v>0</v>
      </c>
      <c r="T75" s="19"/>
      <c r="U75" s="20">
        <v>42767</v>
      </c>
      <c r="V75" s="20">
        <v>43100</v>
      </c>
      <c r="W75" s="21">
        <v>5000</v>
      </c>
      <c r="X75" s="20">
        <v>42767</v>
      </c>
      <c r="Y75" s="20">
        <v>42794</v>
      </c>
    </row>
    <row r="76" spans="1:25" ht="15.75" x14ac:dyDescent="0.25">
      <c r="A76" s="17" t="s">
        <v>354</v>
      </c>
      <c r="B76" s="17" t="s">
        <v>292</v>
      </c>
      <c r="C76" s="17" t="s">
        <v>283</v>
      </c>
      <c r="D76" s="20">
        <v>43879</v>
      </c>
      <c r="E76" s="20">
        <v>44196</v>
      </c>
      <c r="F76" s="21">
        <v>3000</v>
      </c>
      <c r="G76" s="20">
        <v>43862</v>
      </c>
      <c r="H76" s="20">
        <v>43890</v>
      </c>
      <c r="I76" s="17">
        <f>IF((YEAR(H76)-YEAR(G76))=1, ((MONTH(H76)-MONTH(G76))+1)+12, (IF((YEAR(H76)-YEAR(G76))=2, ((MONTH(H76)-MONTH(G76))+1)+24, (IF((YEAR(H76)-YEAR(G76))=3, ((MONTH(H76)-MONTH(G76))+1)+36, (MONTH(H76)-MONTH(G76))+1)))))</f>
        <v>1</v>
      </c>
      <c r="J76" s="18">
        <f>F76/I76</f>
        <v>3000</v>
      </c>
      <c r="K76" s="19"/>
      <c r="L76" s="20">
        <v>43879</v>
      </c>
      <c r="M76" s="20">
        <v>44196</v>
      </c>
      <c r="N76" s="21">
        <v>3000</v>
      </c>
      <c r="O76" s="20">
        <v>43862</v>
      </c>
      <c r="P76" s="20">
        <v>43890</v>
      </c>
      <c r="Q76" s="19">
        <f t="shared" si="3"/>
        <v>31</v>
      </c>
      <c r="R76" s="19">
        <f t="shared" si="4"/>
        <v>31</v>
      </c>
      <c r="S76" s="19">
        <f t="shared" si="5"/>
        <v>0</v>
      </c>
      <c r="T76" s="19"/>
      <c r="U76" s="20">
        <v>42784</v>
      </c>
      <c r="V76" s="20">
        <v>43100</v>
      </c>
      <c r="W76" s="21">
        <v>3000</v>
      </c>
      <c r="X76" s="20">
        <v>42767</v>
      </c>
      <c r="Y76" s="20">
        <v>42794</v>
      </c>
    </row>
    <row r="77" spans="1:25" ht="15.75" x14ac:dyDescent="0.25">
      <c r="A77" s="17" t="s">
        <v>355</v>
      </c>
      <c r="B77" s="17" t="s">
        <v>296</v>
      </c>
      <c r="C77" s="17" t="s">
        <v>283</v>
      </c>
      <c r="D77" s="20">
        <v>43876</v>
      </c>
      <c r="E77" s="20">
        <v>44196</v>
      </c>
      <c r="F77" s="21">
        <v>1500</v>
      </c>
      <c r="G77" s="20">
        <v>43862</v>
      </c>
      <c r="H77" s="20">
        <v>43890</v>
      </c>
      <c r="I77" s="17">
        <f>IF((YEAR(H77)-YEAR(G77))=1, ((MONTH(H77)-MONTH(G77))+1)+12, (IF((YEAR(H77)-YEAR(G77))=2, ((MONTH(H77)-MONTH(G77))+1)+24, (IF((YEAR(H77)-YEAR(G77))=3, ((MONTH(H77)-MONTH(G77))+1)+36, (MONTH(H77)-MONTH(G77))+1)))))</f>
        <v>1</v>
      </c>
      <c r="J77" s="18">
        <f>F77/I77</f>
        <v>1500</v>
      </c>
      <c r="K77" s="19"/>
      <c r="L77" s="20">
        <v>43876</v>
      </c>
      <c r="M77" s="20">
        <v>44196</v>
      </c>
      <c r="N77" s="21">
        <v>1500</v>
      </c>
      <c r="O77" s="20">
        <v>43862</v>
      </c>
      <c r="P77" s="20">
        <v>43890</v>
      </c>
      <c r="Q77" s="19">
        <f t="shared" si="3"/>
        <v>31</v>
      </c>
      <c r="R77" s="19">
        <f t="shared" si="4"/>
        <v>31</v>
      </c>
      <c r="S77" s="19">
        <f t="shared" si="5"/>
        <v>0</v>
      </c>
      <c r="T77" s="19"/>
      <c r="U77" s="20">
        <v>42781</v>
      </c>
      <c r="V77" s="20">
        <v>43100</v>
      </c>
      <c r="W77" s="21">
        <v>1500</v>
      </c>
      <c r="X77" s="20">
        <v>42767</v>
      </c>
      <c r="Y77" s="20">
        <v>42794</v>
      </c>
    </row>
    <row r="78" spans="1:25" ht="15.75" x14ac:dyDescent="0.25">
      <c r="A78" s="17" t="s">
        <v>375</v>
      </c>
      <c r="B78" s="17" t="s">
        <v>288</v>
      </c>
      <c r="C78" s="17" t="s">
        <v>283</v>
      </c>
      <c r="D78" s="20">
        <v>43862</v>
      </c>
      <c r="E78" s="20">
        <v>44196</v>
      </c>
      <c r="F78" s="21">
        <v>3000</v>
      </c>
      <c r="G78" s="20">
        <v>43862</v>
      </c>
      <c r="H78" s="20">
        <v>43890</v>
      </c>
      <c r="I78" s="17">
        <f>IF((YEAR(H78)-YEAR(G78))=1, ((MONTH(H78)-MONTH(G78))+1)+12, (IF((YEAR(H78)-YEAR(G78))=2, ((MONTH(H78)-MONTH(G78))+1)+24, (IF((YEAR(H78)-YEAR(G78))=3, ((MONTH(H78)-MONTH(G78))+1)+36, (MONTH(H78)-MONTH(G78))+1)))))</f>
        <v>1</v>
      </c>
      <c r="J78" s="18">
        <f>F78/I78</f>
        <v>3000</v>
      </c>
      <c r="K78" s="19"/>
      <c r="L78" s="20">
        <v>43862</v>
      </c>
      <c r="M78" s="20">
        <v>44196</v>
      </c>
      <c r="N78" s="21">
        <v>3000</v>
      </c>
      <c r="O78" s="20">
        <v>43862</v>
      </c>
      <c r="P78" s="20">
        <v>43890</v>
      </c>
      <c r="Q78" s="19">
        <f t="shared" si="3"/>
        <v>31</v>
      </c>
      <c r="R78" s="19">
        <f t="shared" si="4"/>
        <v>31</v>
      </c>
      <c r="S78" s="19">
        <f t="shared" si="5"/>
        <v>0</v>
      </c>
      <c r="T78" s="19"/>
      <c r="U78" s="20">
        <v>42767</v>
      </c>
      <c r="V78" s="20">
        <v>43100</v>
      </c>
      <c r="W78" s="21">
        <v>3000</v>
      </c>
      <c r="X78" s="20">
        <v>42767</v>
      </c>
      <c r="Y78" s="20">
        <v>42794</v>
      </c>
    </row>
    <row r="79" spans="1:25" ht="15.75" x14ac:dyDescent="0.25">
      <c r="A79" s="17" t="s">
        <v>376</v>
      </c>
      <c r="B79" s="17" t="s">
        <v>292</v>
      </c>
      <c r="C79" s="17" t="s">
        <v>283</v>
      </c>
      <c r="D79" s="20">
        <v>43862</v>
      </c>
      <c r="E79" s="20">
        <v>44196</v>
      </c>
      <c r="F79" s="21">
        <v>2500</v>
      </c>
      <c r="G79" s="20">
        <v>43862</v>
      </c>
      <c r="H79" s="20">
        <v>43890</v>
      </c>
      <c r="I79" s="17">
        <f>IF((YEAR(H79)-YEAR(G79))=1, ((MONTH(H79)-MONTH(G79))+1)+12, (IF((YEAR(H79)-YEAR(G79))=2, ((MONTH(H79)-MONTH(G79))+1)+24, (IF((YEAR(H79)-YEAR(G79))=3, ((MONTH(H79)-MONTH(G79))+1)+36, (MONTH(H79)-MONTH(G79))+1)))))</f>
        <v>1</v>
      </c>
      <c r="J79" s="18">
        <f>F79/I79</f>
        <v>2500</v>
      </c>
      <c r="K79" s="19"/>
      <c r="L79" s="20">
        <v>43862</v>
      </c>
      <c r="M79" s="20">
        <v>44196</v>
      </c>
      <c r="N79" s="21">
        <v>2500</v>
      </c>
      <c r="O79" s="20">
        <v>43862</v>
      </c>
      <c r="P79" s="20">
        <v>43890</v>
      </c>
      <c r="Q79" s="19">
        <f t="shared" si="3"/>
        <v>31</v>
      </c>
      <c r="R79" s="19">
        <f t="shared" si="4"/>
        <v>31</v>
      </c>
      <c r="S79" s="19">
        <f t="shared" si="5"/>
        <v>0</v>
      </c>
      <c r="T79" s="19"/>
      <c r="U79" s="20">
        <v>42767</v>
      </c>
      <c r="V79" s="20">
        <v>43100</v>
      </c>
      <c r="W79" s="21">
        <v>2500</v>
      </c>
      <c r="X79" s="20">
        <v>42767</v>
      </c>
      <c r="Y79" s="20">
        <v>42794</v>
      </c>
    </row>
    <row r="80" spans="1:25" ht="15.75" x14ac:dyDescent="0.25">
      <c r="A80" s="17" t="s">
        <v>401</v>
      </c>
      <c r="B80" s="17" t="s">
        <v>285</v>
      </c>
      <c r="C80" s="17" t="s">
        <v>283</v>
      </c>
      <c r="D80" s="20">
        <v>43862</v>
      </c>
      <c r="E80" s="20">
        <v>44196</v>
      </c>
      <c r="F80" s="21">
        <v>2000</v>
      </c>
      <c r="G80" s="20">
        <v>43862</v>
      </c>
      <c r="H80" s="20">
        <v>43890</v>
      </c>
      <c r="I80" s="17">
        <f>IF((YEAR(H80)-YEAR(G80))=1, ((MONTH(H80)-MONTH(G80))+1)+12, (IF((YEAR(H80)-YEAR(G80))=2, ((MONTH(H80)-MONTH(G80))+1)+24, (IF((YEAR(H80)-YEAR(G80))=3, ((MONTH(H80)-MONTH(G80))+1)+36, (MONTH(H80)-MONTH(G80))+1)))))</f>
        <v>1</v>
      </c>
      <c r="J80" s="18">
        <f>F80/I80</f>
        <v>2000</v>
      </c>
      <c r="K80" s="19"/>
      <c r="L80" s="20">
        <v>43862</v>
      </c>
      <c r="M80" s="20">
        <v>44196</v>
      </c>
      <c r="N80" s="21">
        <v>2000</v>
      </c>
      <c r="O80" s="20">
        <v>43862</v>
      </c>
      <c r="P80" s="20">
        <v>43890</v>
      </c>
      <c r="Q80" s="19">
        <f t="shared" si="3"/>
        <v>31</v>
      </c>
      <c r="R80" s="19">
        <f t="shared" si="4"/>
        <v>31</v>
      </c>
      <c r="S80" s="19">
        <f t="shared" si="5"/>
        <v>0</v>
      </c>
      <c r="T80" s="19"/>
      <c r="U80" s="20">
        <v>42767</v>
      </c>
      <c r="V80" s="20">
        <v>43100</v>
      </c>
      <c r="W80" s="21">
        <v>2000</v>
      </c>
      <c r="X80" s="20">
        <v>42767</v>
      </c>
      <c r="Y80" s="20">
        <v>42794</v>
      </c>
    </row>
    <row r="81" spans="1:25" ht="15.75" x14ac:dyDescent="0.25">
      <c r="A81" s="17" t="s">
        <v>426</v>
      </c>
      <c r="B81" s="17" t="s">
        <v>282</v>
      </c>
      <c r="C81" s="17" t="s">
        <v>283</v>
      </c>
      <c r="D81" s="20">
        <v>43862</v>
      </c>
      <c r="E81" s="20">
        <v>44196</v>
      </c>
      <c r="F81" s="21">
        <v>700</v>
      </c>
      <c r="G81" s="20">
        <v>43862</v>
      </c>
      <c r="H81" s="20">
        <v>43890</v>
      </c>
      <c r="I81" s="17">
        <f>IF((YEAR(H81)-YEAR(G81))=1, ((MONTH(H81)-MONTH(G81))+1)+12, (IF((YEAR(H81)-YEAR(G81))=2, ((MONTH(H81)-MONTH(G81))+1)+24, (IF((YEAR(H81)-YEAR(G81))=3, ((MONTH(H81)-MONTH(G81))+1)+36, (MONTH(H81)-MONTH(G81))+1)))))</f>
        <v>1</v>
      </c>
      <c r="J81" s="18">
        <f>F81/I81</f>
        <v>700</v>
      </c>
      <c r="K81" s="19"/>
      <c r="L81" s="20">
        <v>43862</v>
      </c>
      <c r="M81" s="20">
        <v>44196</v>
      </c>
      <c r="N81" s="21">
        <v>700</v>
      </c>
      <c r="O81" s="20">
        <v>43862</v>
      </c>
      <c r="P81" s="20">
        <v>43890</v>
      </c>
      <c r="Q81" s="19">
        <f t="shared" si="3"/>
        <v>31</v>
      </c>
      <c r="R81" s="19">
        <f t="shared" si="4"/>
        <v>31</v>
      </c>
      <c r="S81" s="19">
        <f t="shared" si="5"/>
        <v>0</v>
      </c>
      <c r="T81" s="19"/>
      <c r="U81" s="20">
        <v>42767</v>
      </c>
      <c r="V81" s="20">
        <v>43100</v>
      </c>
      <c r="W81" s="21">
        <v>700</v>
      </c>
      <c r="X81" s="20">
        <v>42767</v>
      </c>
      <c r="Y81" s="20">
        <v>42794</v>
      </c>
    </row>
    <row r="82" spans="1:25" ht="15.75" x14ac:dyDescent="0.25">
      <c r="A82" s="17" t="s">
        <v>427</v>
      </c>
      <c r="B82" s="17" t="s">
        <v>292</v>
      </c>
      <c r="C82" s="17" t="s">
        <v>283</v>
      </c>
      <c r="D82" s="20">
        <v>43862</v>
      </c>
      <c r="E82" s="20">
        <v>44196</v>
      </c>
      <c r="F82" s="21">
        <v>2000</v>
      </c>
      <c r="G82" s="20">
        <v>43862</v>
      </c>
      <c r="H82" s="20">
        <v>43890</v>
      </c>
      <c r="I82" s="17">
        <f>IF((YEAR(H82)-YEAR(G82))=1, ((MONTH(H82)-MONTH(G82))+1)+12, (IF((YEAR(H82)-YEAR(G82))=2, ((MONTH(H82)-MONTH(G82))+1)+24, (IF((YEAR(H82)-YEAR(G82))=3, ((MONTH(H82)-MONTH(G82))+1)+36, (MONTH(H82)-MONTH(G82))+1)))))</f>
        <v>1</v>
      </c>
      <c r="J82" s="18">
        <f>F82/I82</f>
        <v>2000</v>
      </c>
      <c r="K82" s="19"/>
      <c r="L82" s="20">
        <v>43862</v>
      </c>
      <c r="M82" s="20">
        <v>44196</v>
      </c>
      <c r="N82" s="21">
        <v>2000</v>
      </c>
      <c r="O82" s="20">
        <v>43862</v>
      </c>
      <c r="P82" s="20">
        <v>43890</v>
      </c>
      <c r="Q82" s="19">
        <f t="shared" si="3"/>
        <v>31</v>
      </c>
      <c r="R82" s="19">
        <f t="shared" si="4"/>
        <v>31</v>
      </c>
      <c r="S82" s="19">
        <f t="shared" si="5"/>
        <v>0</v>
      </c>
      <c r="T82" s="19"/>
      <c r="U82" s="20">
        <v>42767</v>
      </c>
      <c r="V82" s="20">
        <v>43100</v>
      </c>
      <c r="W82" s="21">
        <v>2000</v>
      </c>
      <c r="X82" s="20">
        <v>42767</v>
      </c>
      <c r="Y82" s="20">
        <v>42794</v>
      </c>
    </row>
    <row r="83" spans="1:25" ht="15.75" x14ac:dyDescent="0.25">
      <c r="A83" s="17" t="s">
        <v>443</v>
      </c>
      <c r="B83" s="17" t="s">
        <v>296</v>
      </c>
      <c r="C83" s="17" t="s">
        <v>283</v>
      </c>
      <c r="D83" s="20">
        <v>43886</v>
      </c>
      <c r="E83" s="20">
        <v>44196</v>
      </c>
      <c r="F83" s="21">
        <v>1000</v>
      </c>
      <c r="G83" s="20">
        <v>43862</v>
      </c>
      <c r="H83" s="20">
        <v>43890</v>
      </c>
      <c r="I83" s="17">
        <f>IF((YEAR(H83)-YEAR(G83))=1, ((MONTH(H83)-MONTH(G83))+1)+12, (IF((YEAR(H83)-YEAR(G83))=2, ((MONTH(H83)-MONTH(G83))+1)+24, (IF((YEAR(H83)-YEAR(G83))=3, ((MONTH(H83)-MONTH(G83))+1)+36, (MONTH(H83)-MONTH(G83))+1)))))</f>
        <v>1</v>
      </c>
      <c r="J83" s="18">
        <f>F83/I83</f>
        <v>1000</v>
      </c>
      <c r="K83" s="19"/>
      <c r="L83" s="20">
        <v>43886</v>
      </c>
      <c r="M83" s="20">
        <v>44196</v>
      </c>
      <c r="N83" s="21">
        <v>1000</v>
      </c>
      <c r="O83" s="20">
        <v>43862</v>
      </c>
      <c r="P83" s="20">
        <v>43890</v>
      </c>
      <c r="Q83" s="19">
        <f t="shared" si="3"/>
        <v>31</v>
      </c>
      <c r="R83" s="19">
        <f t="shared" si="4"/>
        <v>31</v>
      </c>
      <c r="S83" s="19">
        <f t="shared" si="5"/>
        <v>0</v>
      </c>
      <c r="T83" s="19"/>
      <c r="U83" s="20">
        <v>42791</v>
      </c>
      <c r="V83" s="20">
        <v>43100</v>
      </c>
      <c r="W83" s="21">
        <v>1000</v>
      </c>
      <c r="X83" s="20">
        <v>42767</v>
      </c>
      <c r="Y83" s="20">
        <v>42794</v>
      </c>
    </row>
    <row r="84" spans="1:25" ht="15.75" x14ac:dyDescent="0.25">
      <c r="A84" s="17" t="s">
        <v>446</v>
      </c>
      <c r="B84" s="17" t="s">
        <v>285</v>
      </c>
      <c r="C84" s="17" t="s">
        <v>283</v>
      </c>
      <c r="D84" s="20">
        <v>43888</v>
      </c>
      <c r="E84" s="20">
        <v>44196</v>
      </c>
      <c r="F84" s="21">
        <v>1500</v>
      </c>
      <c r="G84" s="20">
        <v>43862</v>
      </c>
      <c r="H84" s="20">
        <v>43890</v>
      </c>
      <c r="I84" s="17">
        <f>IF((YEAR(H84)-YEAR(G84))=1, ((MONTH(H84)-MONTH(G84))+1)+12, (IF((YEAR(H84)-YEAR(G84))=2, ((MONTH(H84)-MONTH(G84))+1)+24, (IF((YEAR(H84)-YEAR(G84))=3, ((MONTH(H84)-MONTH(G84))+1)+36, (MONTH(H84)-MONTH(G84))+1)))))</f>
        <v>1</v>
      </c>
      <c r="J84" s="18">
        <f>F84/I84</f>
        <v>1500</v>
      </c>
      <c r="K84" s="19"/>
      <c r="L84" s="20">
        <v>43888</v>
      </c>
      <c r="M84" s="20">
        <v>44196</v>
      </c>
      <c r="N84" s="21">
        <v>1500</v>
      </c>
      <c r="O84" s="20">
        <v>43862</v>
      </c>
      <c r="P84" s="20">
        <v>43890</v>
      </c>
      <c r="Q84" s="19">
        <f t="shared" si="3"/>
        <v>31</v>
      </c>
      <c r="R84" s="19">
        <f t="shared" si="4"/>
        <v>31</v>
      </c>
      <c r="S84" s="19">
        <f t="shared" si="5"/>
        <v>0</v>
      </c>
      <c r="T84" s="19"/>
      <c r="U84" s="20">
        <v>42793</v>
      </c>
      <c r="V84" s="20">
        <v>43100</v>
      </c>
      <c r="W84" s="21">
        <v>1500</v>
      </c>
      <c r="X84" s="20">
        <v>42767</v>
      </c>
      <c r="Y84" s="20">
        <v>42794</v>
      </c>
    </row>
    <row r="85" spans="1:25" ht="15.75" x14ac:dyDescent="0.25">
      <c r="A85" s="17" t="s">
        <v>450</v>
      </c>
      <c r="B85" s="17" t="s">
        <v>288</v>
      </c>
      <c r="C85" s="17" t="s">
        <v>283</v>
      </c>
      <c r="D85" s="20">
        <v>43862</v>
      </c>
      <c r="E85" s="20">
        <v>44196</v>
      </c>
      <c r="F85" s="21">
        <v>3500</v>
      </c>
      <c r="G85" s="20">
        <v>43862</v>
      </c>
      <c r="H85" s="20">
        <v>43890</v>
      </c>
      <c r="I85" s="17">
        <f>IF((YEAR(H85)-YEAR(G85))=1, ((MONTH(H85)-MONTH(G85))+1)+12, (IF((YEAR(H85)-YEAR(G85))=2, ((MONTH(H85)-MONTH(G85))+1)+24, (IF((YEAR(H85)-YEAR(G85))=3, ((MONTH(H85)-MONTH(G85))+1)+36, (MONTH(H85)-MONTH(G85))+1)))))</f>
        <v>1</v>
      </c>
      <c r="J85" s="18">
        <f>F85/I85</f>
        <v>3500</v>
      </c>
      <c r="K85" s="19"/>
      <c r="L85" s="20">
        <v>43862</v>
      </c>
      <c r="M85" s="20">
        <v>44196</v>
      </c>
      <c r="N85" s="21">
        <v>3500</v>
      </c>
      <c r="O85" s="20">
        <v>43862</v>
      </c>
      <c r="P85" s="20">
        <v>43890</v>
      </c>
      <c r="Q85" s="19">
        <f t="shared" si="3"/>
        <v>31</v>
      </c>
      <c r="R85" s="19">
        <f t="shared" si="4"/>
        <v>31</v>
      </c>
      <c r="S85" s="19">
        <f t="shared" si="5"/>
        <v>0</v>
      </c>
      <c r="T85" s="19"/>
      <c r="U85" s="20">
        <v>42767</v>
      </c>
      <c r="V85" s="20">
        <v>43100</v>
      </c>
      <c r="W85" s="21">
        <v>3500</v>
      </c>
      <c r="X85" s="20">
        <v>42767</v>
      </c>
      <c r="Y85" s="20">
        <v>42794</v>
      </c>
    </row>
    <row r="86" spans="1:25" ht="15.75" x14ac:dyDescent="0.25">
      <c r="A86" s="17" t="s">
        <v>451</v>
      </c>
      <c r="B86" s="17" t="s">
        <v>282</v>
      </c>
      <c r="C86" s="17" t="s">
        <v>283</v>
      </c>
      <c r="D86" s="20">
        <v>43862</v>
      </c>
      <c r="E86" s="20">
        <v>44196</v>
      </c>
      <c r="F86" s="21">
        <v>2500</v>
      </c>
      <c r="G86" s="20">
        <v>43862</v>
      </c>
      <c r="H86" s="20">
        <v>43890</v>
      </c>
      <c r="I86" s="17">
        <f>IF((YEAR(H86)-YEAR(G86))=1, ((MONTH(H86)-MONTH(G86))+1)+12, (IF((YEAR(H86)-YEAR(G86))=2, ((MONTH(H86)-MONTH(G86))+1)+24, (IF((YEAR(H86)-YEAR(G86))=3, ((MONTH(H86)-MONTH(G86))+1)+36, (MONTH(H86)-MONTH(G86))+1)))))</f>
        <v>1</v>
      </c>
      <c r="J86" s="18">
        <f>F86/I86</f>
        <v>2500</v>
      </c>
      <c r="K86" s="19"/>
      <c r="L86" s="20">
        <v>43862</v>
      </c>
      <c r="M86" s="20">
        <v>44196</v>
      </c>
      <c r="N86" s="21">
        <v>2500</v>
      </c>
      <c r="O86" s="20">
        <v>43862</v>
      </c>
      <c r="P86" s="20">
        <v>43890</v>
      </c>
      <c r="Q86" s="19">
        <f t="shared" si="3"/>
        <v>31</v>
      </c>
      <c r="R86" s="19">
        <f t="shared" si="4"/>
        <v>31</v>
      </c>
      <c r="S86" s="19">
        <f t="shared" si="5"/>
        <v>0</v>
      </c>
      <c r="T86" s="19"/>
      <c r="U86" s="20">
        <v>42767</v>
      </c>
      <c r="V86" s="20">
        <v>43100</v>
      </c>
      <c r="W86" s="21">
        <v>2500</v>
      </c>
      <c r="X86" s="20">
        <v>42767</v>
      </c>
      <c r="Y86" s="20">
        <v>42794</v>
      </c>
    </row>
    <row r="87" spans="1:25" ht="15.75" x14ac:dyDescent="0.25">
      <c r="A87" s="17" t="s">
        <v>453</v>
      </c>
      <c r="B87" s="17" t="s">
        <v>282</v>
      </c>
      <c r="C87" s="17" t="s">
        <v>283</v>
      </c>
      <c r="D87" s="20">
        <v>43891</v>
      </c>
      <c r="E87" s="20">
        <v>44196</v>
      </c>
      <c r="F87" s="21">
        <v>1375</v>
      </c>
      <c r="G87" s="20">
        <v>43862</v>
      </c>
      <c r="H87" s="20">
        <v>43890</v>
      </c>
      <c r="I87" s="17">
        <f>IF((YEAR(H87)-YEAR(G87))=1, ((MONTH(H87)-MONTH(G87))+1)+12, (IF((YEAR(H87)-YEAR(G87))=2, ((MONTH(H87)-MONTH(G87))+1)+24, (IF((YEAR(H87)-YEAR(G87))=3, ((MONTH(H87)-MONTH(G87))+1)+36, (MONTH(H87)-MONTH(G87))+1)))))</f>
        <v>1</v>
      </c>
      <c r="J87" s="18">
        <f>F87/I87</f>
        <v>1375</v>
      </c>
      <c r="K87" s="19"/>
      <c r="L87" s="20">
        <v>43891</v>
      </c>
      <c r="M87" s="20">
        <v>44196</v>
      </c>
      <c r="N87" s="21">
        <v>1375</v>
      </c>
      <c r="O87" s="20">
        <v>43862</v>
      </c>
      <c r="P87" s="20">
        <v>43890</v>
      </c>
      <c r="Q87" s="19">
        <f t="shared" si="3"/>
        <v>31</v>
      </c>
      <c r="R87" s="19">
        <f t="shared" si="4"/>
        <v>31</v>
      </c>
      <c r="S87" s="19">
        <f t="shared" si="5"/>
        <v>0</v>
      </c>
      <c r="T87" s="19"/>
      <c r="U87" s="20">
        <v>42795</v>
      </c>
      <c r="V87" s="20">
        <v>43100</v>
      </c>
      <c r="W87" s="21">
        <v>1375</v>
      </c>
      <c r="X87" s="20">
        <v>42767</v>
      </c>
      <c r="Y87" s="20">
        <v>42794</v>
      </c>
    </row>
    <row r="88" spans="1:25" ht="15.75" x14ac:dyDescent="0.25">
      <c r="A88" s="17" t="s">
        <v>455</v>
      </c>
      <c r="B88" s="17" t="s">
        <v>292</v>
      </c>
      <c r="C88" s="17" t="s">
        <v>283</v>
      </c>
      <c r="D88" s="20">
        <v>43862</v>
      </c>
      <c r="E88" s="20">
        <v>44196</v>
      </c>
      <c r="F88" s="21">
        <v>10000</v>
      </c>
      <c r="G88" s="20">
        <v>43862</v>
      </c>
      <c r="H88" s="20">
        <v>43890</v>
      </c>
      <c r="I88" s="17">
        <f>IF((YEAR(H88)-YEAR(G88))=1, ((MONTH(H88)-MONTH(G88))+1)+12, (IF((YEAR(H88)-YEAR(G88))=2, ((MONTH(H88)-MONTH(G88))+1)+24, (IF((YEAR(H88)-YEAR(G88))=3, ((MONTH(H88)-MONTH(G88))+1)+36, (MONTH(H88)-MONTH(G88))+1)))))</f>
        <v>1</v>
      </c>
      <c r="J88" s="18">
        <f>F88/I88</f>
        <v>10000</v>
      </c>
      <c r="K88" s="19"/>
      <c r="L88" s="20">
        <v>43862</v>
      </c>
      <c r="M88" s="20">
        <v>44196</v>
      </c>
      <c r="N88" s="21">
        <v>10000</v>
      </c>
      <c r="O88" s="20">
        <v>43862</v>
      </c>
      <c r="P88" s="20">
        <v>43890</v>
      </c>
      <c r="Q88" s="19">
        <f t="shared" si="3"/>
        <v>31</v>
      </c>
      <c r="R88" s="19">
        <f t="shared" si="4"/>
        <v>31</v>
      </c>
      <c r="S88" s="19">
        <f t="shared" si="5"/>
        <v>0</v>
      </c>
      <c r="T88" s="19"/>
      <c r="U88" s="20">
        <v>42767</v>
      </c>
      <c r="V88" s="20">
        <v>43100</v>
      </c>
      <c r="W88" s="21">
        <v>10000</v>
      </c>
      <c r="X88" s="20">
        <v>42767</v>
      </c>
      <c r="Y88" s="20">
        <v>42794</v>
      </c>
    </row>
    <row r="89" spans="1:25" ht="15.75" x14ac:dyDescent="0.25">
      <c r="A89" s="17" t="s">
        <v>478</v>
      </c>
      <c r="B89" s="17" t="s">
        <v>285</v>
      </c>
      <c r="C89" s="17" t="s">
        <v>283</v>
      </c>
      <c r="D89" s="20">
        <v>43876</v>
      </c>
      <c r="E89" s="20">
        <v>44196</v>
      </c>
      <c r="F89" s="21">
        <v>1500</v>
      </c>
      <c r="G89" s="20">
        <v>43862</v>
      </c>
      <c r="H89" s="20">
        <v>43890</v>
      </c>
      <c r="I89" s="17">
        <f>IF((YEAR(H89)-YEAR(G89))=1, ((MONTH(H89)-MONTH(G89))+1)+12, (IF((YEAR(H89)-YEAR(G89))=2, ((MONTH(H89)-MONTH(G89))+1)+24, (IF((YEAR(H89)-YEAR(G89))=3, ((MONTH(H89)-MONTH(G89))+1)+36, (MONTH(H89)-MONTH(G89))+1)))))</f>
        <v>1</v>
      </c>
      <c r="J89" s="18">
        <f>F89/I89</f>
        <v>1500</v>
      </c>
      <c r="K89" s="19"/>
      <c r="L89" s="20">
        <v>43876</v>
      </c>
      <c r="M89" s="20">
        <v>44196</v>
      </c>
      <c r="N89" s="21">
        <v>1500</v>
      </c>
      <c r="O89" s="20">
        <v>43862</v>
      </c>
      <c r="P89" s="20">
        <v>43890</v>
      </c>
      <c r="Q89" s="19">
        <f t="shared" si="3"/>
        <v>31</v>
      </c>
      <c r="R89" s="19">
        <f t="shared" si="4"/>
        <v>31</v>
      </c>
      <c r="S89" s="19">
        <f t="shared" si="5"/>
        <v>0</v>
      </c>
      <c r="T89" s="19"/>
      <c r="U89" s="20">
        <v>42781</v>
      </c>
      <c r="V89" s="20">
        <v>43100</v>
      </c>
      <c r="W89" s="21">
        <v>1500</v>
      </c>
      <c r="X89" s="20">
        <v>42767</v>
      </c>
      <c r="Y89" s="20">
        <v>42794</v>
      </c>
    </row>
    <row r="90" spans="1:25" ht="15.75" x14ac:dyDescent="0.25">
      <c r="A90" s="17" t="s">
        <v>485</v>
      </c>
      <c r="B90" s="17" t="s">
        <v>282</v>
      </c>
      <c r="C90" s="17" t="s">
        <v>283</v>
      </c>
      <c r="D90" s="20">
        <v>43886</v>
      </c>
      <c r="E90" s="20">
        <v>44196</v>
      </c>
      <c r="F90" s="21">
        <v>600</v>
      </c>
      <c r="G90" s="20">
        <v>43862</v>
      </c>
      <c r="H90" s="20">
        <v>43890</v>
      </c>
      <c r="I90" s="17">
        <f>IF((YEAR(H90)-YEAR(G90))=1, ((MONTH(H90)-MONTH(G90))+1)+12, (IF((YEAR(H90)-YEAR(G90))=2, ((MONTH(H90)-MONTH(G90))+1)+24, (IF((YEAR(H90)-YEAR(G90))=3, ((MONTH(H90)-MONTH(G90))+1)+36, (MONTH(H90)-MONTH(G90))+1)))))</f>
        <v>1</v>
      </c>
      <c r="J90" s="18">
        <f>F90/I90</f>
        <v>600</v>
      </c>
      <c r="K90" s="19"/>
      <c r="L90" s="20">
        <v>43886</v>
      </c>
      <c r="M90" s="20">
        <v>44196</v>
      </c>
      <c r="N90" s="21">
        <v>600</v>
      </c>
      <c r="O90" s="20">
        <v>43862</v>
      </c>
      <c r="P90" s="20">
        <v>43890</v>
      </c>
      <c r="Q90" s="19">
        <f t="shared" si="3"/>
        <v>31</v>
      </c>
      <c r="R90" s="19">
        <f t="shared" si="4"/>
        <v>31</v>
      </c>
      <c r="S90" s="19">
        <f t="shared" si="5"/>
        <v>0</v>
      </c>
      <c r="T90" s="19"/>
      <c r="U90" s="20">
        <v>42791</v>
      </c>
      <c r="V90" s="20">
        <v>43100</v>
      </c>
      <c r="W90" s="21">
        <v>600</v>
      </c>
      <c r="X90" s="20">
        <v>42767</v>
      </c>
      <c r="Y90" s="20">
        <v>42794</v>
      </c>
    </row>
    <row r="91" spans="1:25" ht="15.75" x14ac:dyDescent="0.25">
      <c r="A91" s="17" t="s">
        <v>507</v>
      </c>
      <c r="B91" s="17" t="s">
        <v>285</v>
      </c>
      <c r="C91" s="17" t="s">
        <v>283</v>
      </c>
      <c r="D91" s="20">
        <v>43862</v>
      </c>
      <c r="E91" s="20">
        <v>44196</v>
      </c>
      <c r="F91" s="21">
        <v>1750</v>
      </c>
      <c r="G91" s="20">
        <v>43862</v>
      </c>
      <c r="H91" s="20">
        <v>43890</v>
      </c>
      <c r="I91" s="17">
        <f>IF((YEAR(H91)-YEAR(G91))=1, ((MONTH(H91)-MONTH(G91))+1)+12, (IF((YEAR(H91)-YEAR(G91))=2, ((MONTH(H91)-MONTH(G91))+1)+24, (IF((YEAR(H91)-YEAR(G91))=3, ((MONTH(H91)-MONTH(G91))+1)+36, (MONTH(H91)-MONTH(G91))+1)))))</f>
        <v>1</v>
      </c>
      <c r="J91" s="18">
        <f>F91/I91</f>
        <v>1750</v>
      </c>
      <c r="K91" s="19"/>
      <c r="L91" s="20">
        <v>43862</v>
      </c>
      <c r="M91" s="20">
        <v>44196</v>
      </c>
      <c r="N91" s="21">
        <v>1750</v>
      </c>
      <c r="O91" s="20">
        <v>43862</v>
      </c>
      <c r="P91" s="20">
        <v>43890</v>
      </c>
      <c r="Q91" s="19">
        <f t="shared" si="3"/>
        <v>31</v>
      </c>
      <c r="R91" s="19">
        <f t="shared" si="4"/>
        <v>31</v>
      </c>
      <c r="S91" s="19">
        <f t="shared" si="5"/>
        <v>0</v>
      </c>
      <c r="T91" s="19"/>
      <c r="U91" s="20">
        <v>42767</v>
      </c>
      <c r="V91" s="20">
        <v>43100</v>
      </c>
      <c r="W91" s="21">
        <v>1750</v>
      </c>
      <c r="X91" s="20">
        <v>42767</v>
      </c>
      <c r="Y91" s="20">
        <v>42794</v>
      </c>
    </row>
    <row r="92" spans="1:25" ht="15.75" x14ac:dyDescent="0.25">
      <c r="A92" s="17" t="s">
        <v>510</v>
      </c>
      <c r="B92" s="17" t="s">
        <v>285</v>
      </c>
      <c r="C92" s="17" t="s">
        <v>283</v>
      </c>
      <c r="D92" s="20">
        <v>43889</v>
      </c>
      <c r="E92" s="20">
        <v>44196</v>
      </c>
      <c r="F92" s="21">
        <v>1500</v>
      </c>
      <c r="G92" s="20">
        <v>43862</v>
      </c>
      <c r="H92" s="20">
        <v>43890</v>
      </c>
      <c r="I92" s="17">
        <f>IF((YEAR(H92)-YEAR(G92))=1, ((MONTH(H92)-MONTH(G92))+1)+12, (IF((YEAR(H92)-YEAR(G92))=2, ((MONTH(H92)-MONTH(G92))+1)+24, (IF((YEAR(H92)-YEAR(G92))=3, ((MONTH(H92)-MONTH(G92))+1)+36, (MONTH(H92)-MONTH(G92))+1)))))</f>
        <v>1</v>
      </c>
      <c r="J92" s="18">
        <f>F92/I92</f>
        <v>1500</v>
      </c>
      <c r="K92" s="19"/>
      <c r="L92" s="20">
        <v>43889</v>
      </c>
      <c r="M92" s="20">
        <v>44196</v>
      </c>
      <c r="N92" s="21">
        <v>1500</v>
      </c>
      <c r="O92" s="20">
        <v>43862</v>
      </c>
      <c r="P92" s="20">
        <v>43890</v>
      </c>
      <c r="Q92" s="19">
        <f t="shared" si="3"/>
        <v>31</v>
      </c>
      <c r="R92" s="19">
        <f t="shared" si="4"/>
        <v>31</v>
      </c>
      <c r="S92" s="19">
        <f t="shared" si="5"/>
        <v>0</v>
      </c>
      <c r="T92" s="19"/>
      <c r="U92" s="20">
        <v>42794</v>
      </c>
      <c r="V92" s="20">
        <v>43100</v>
      </c>
      <c r="W92" s="21">
        <v>1500</v>
      </c>
      <c r="X92" s="20">
        <v>42767</v>
      </c>
      <c r="Y92" s="20">
        <v>42794</v>
      </c>
    </row>
    <row r="93" spans="1:25" ht="15.75" x14ac:dyDescent="0.25">
      <c r="A93" s="17" t="s">
        <v>511</v>
      </c>
      <c r="B93" s="17" t="s">
        <v>292</v>
      </c>
      <c r="C93" s="17" t="s">
        <v>283</v>
      </c>
      <c r="D93" s="20">
        <v>43862</v>
      </c>
      <c r="E93" s="20">
        <v>44196</v>
      </c>
      <c r="F93" s="21">
        <v>1200</v>
      </c>
      <c r="G93" s="20">
        <v>43862</v>
      </c>
      <c r="H93" s="20">
        <v>43890</v>
      </c>
      <c r="I93" s="17">
        <f>IF((YEAR(H93)-YEAR(G93))=1, ((MONTH(H93)-MONTH(G93))+1)+12, (IF((YEAR(H93)-YEAR(G93))=2, ((MONTH(H93)-MONTH(G93))+1)+24, (IF((YEAR(H93)-YEAR(G93))=3, ((MONTH(H93)-MONTH(G93))+1)+36, (MONTH(H93)-MONTH(G93))+1)))))</f>
        <v>1</v>
      </c>
      <c r="J93" s="18">
        <f>F93/I93</f>
        <v>1200</v>
      </c>
      <c r="K93" s="19"/>
      <c r="L93" s="20">
        <v>43862</v>
      </c>
      <c r="M93" s="20">
        <v>44196</v>
      </c>
      <c r="N93" s="21">
        <v>1200</v>
      </c>
      <c r="O93" s="20">
        <v>43862</v>
      </c>
      <c r="P93" s="20">
        <v>43890</v>
      </c>
      <c r="Q93" s="19">
        <f t="shared" si="3"/>
        <v>31</v>
      </c>
      <c r="R93" s="19">
        <f t="shared" si="4"/>
        <v>31</v>
      </c>
      <c r="S93" s="19">
        <f t="shared" si="5"/>
        <v>0</v>
      </c>
      <c r="T93" s="19"/>
      <c r="U93" s="20">
        <v>42767</v>
      </c>
      <c r="V93" s="20">
        <v>43100</v>
      </c>
      <c r="W93" s="21">
        <v>1200</v>
      </c>
      <c r="X93" s="20">
        <v>42767</v>
      </c>
      <c r="Y93" s="20">
        <v>42794</v>
      </c>
    </row>
    <row r="94" spans="1:25" ht="15.75" x14ac:dyDescent="0.25">
      <c r="A94" s="17" t="s">
        <v>519</v>
      </c>
      <c r="B94" s="17" t="s">
        <v>282</v>
      </c>
      <c r="C94" s="17" t="s">
        <v>283</v>
      </c>
      <c r="D94" s="20">
        <v>43862</v>
      </c>
      <c r="E94" s="20">
        <v>44196</v>
      </c>
      <c r="F94" s="21">
        <v>2446.25</v>
      </c>
      <c r="G94" s="20">
        <v>43862</v>
      </c>
      <c r="H94" s="20">
        <v>43890</v>
      </c>
      <c r="I94" s="17">
        <f>IF((YEAR(H94)-YEAR(G94))=1, ((MONTH(H94)-MONTH(G94))+1)+12, (IF((YEAR(H94)-YEAR(G94))=2, ((MONTH(H94)-MONTH(G94))+1)+24, (IF((YEAR(H94)-YEAR(G94))=3, ((MONTH(H94)-MONTH(G94))+1)+36, (MONTH(H94)-MONTH(G94))+1)))))</f>
        <v>1</v>
      </c>
      <c r="J94" s="18">
        <f>F94/I94</f>
        <v>2446.25</v>
      </c>
      <c r="K94" s="19"/>
      <c r="L94" s="20">
        <v>43862</v>
      </c>
      <c r="M94" s="20">
        <v>44196</v>
      </c>
      <c r="N94" s="21">
        <v>2446.25</v>
      </c>
      <c r="O94" s="20">
        <v>43862</v>
      </c>
      <c r="P94" s="20">
        <v>43890</v>
      </c>
      <c r="Q94" s="19">
        <f t="shared" si="3"/>
        <v>31</v>
      </c>
      <c r="R94" s="19">
        <f t="shared" si="4"/>
        <v>31</v>
      </c>
      <c r="S94" s="19">
        <f t="shared" si="5"/>
        <v>0</v>
      </c>
      <c r="T94" s="19"/>
      <c r="U94" s="20">
        <v>42767</v>
      </c>
      <c r="V94" s="20">
        <v>43100</v>
      </c>
      <c r="W94" s="21">
        <v>2446.25</v>
      </c>
      <c r="X94" s="20">
        <v>42767</v>
      </c>
      <c r="Y94" s="20">
        <v>42794</v>
      </c>
    </row>
    <row r="95" spans="1:25" ht="15.75" x14ac:dyDescent="0.25">
      <c r="A95" s="17" t="s">
        <v>530</v>
      </c>
      <c r="B95" s="17" t="s">
        <v>296</v>
      </c>
      <c r="C95" s="17" t="s">
        <v>283</v>
      </c>
      <c r="D95" s="20">
        <v>43862</v>
      </c>
      <c r="E95" s="20">
        <v>44196</v>
      </c>
      <c r="F95" s="21">
        <v>5416.67</v>
      </c>
      <c r="G95" s="20">
        <v>43862</v>
      </c>
      <c r="H95" s="20">
        <v>43890</v>
      </c>
      <c r="I95" s="17">
        <f>IF((YEAR(H95)-YEAR(G95))=1, ((MONTH(H95)-MONTH(G95))+1)+12, (IF((YEAR(H95)-YEAR(G95))=2, ((MONTH(H95)-MONTH(G95))+1)+24, (IF((YEAR(H95)-YEAR(G95))=3, ((MONTH(H95)-MONTH(G95))+1)+36, (MONTH(H95)-MONTH(G95))+1)))))</f>
        <v>1</v>
      </c>
      <c r="J95" s="18">
        <f>F95/I95</f>
        <v>5416.67</v>
      </c>
      <c r="K95" s="19"/>
      <c r="L95" s="20">
        <v>43862</v>
      </c>
      <c r="M95" s="20">
        <v>44196</v>
      </c>
      <c r="N95" s="21">
        <v>5416.67</v>
      </c>
      <c r="O95" s="20">
        <v>43862</v>
      </c>
      <c r="P95" s="20">
        <v>43890</v>
      </c>
      <c r="Q95" s="19">
        <f t="shared" si="3"/>
        <v>31</v>
      </c>
      <c r="R95" s="19">
        <f t="shared" si="4"/>
        <v>31</v>
      </c>
      <c r="S95" s="19">
        <f t="shared" si="5"/>
        <v>0</v>
      </c>
      <c r="T95" s="19"/>
      <c r="U95" s="20">
        <v>42767</v>
      </c>
      <c r="V95" s="20">
        <v>43100</v>
      </c>
      <c r="W95" s="21">
        <v>5416.67</v>
      </c>
      <c r="X95" s="20">
        <v>42767</v>
      </c>
      <c r="Y95" s="20">
        <v>42794</v>
      </c>
    </row>
    <row r="96" spans="1:25" ht="15.75" x14ac:dyDescent="0.25">
      <c r="A96" s="17" t="s">
        <v>530</v>
      </c>
      <c r="B96" s="17" t="s">
        <v>296</v>
      </c>
      <c r="C96" s="17" t="s">
        <v>283</v>
      </c>
      <c r="D96" s="20">
        <v>43862</v>
      </c>
      <c r="E96" s="20">
        <v>44196</v>
      </c>
      <c r="F96" s="21">
        <v>4500</v>
      </c>
      <c r="G96" s="20">
        <v>43862</v>
      </c>
      <c r="H96" s="20">
        <v>43890</v>
      </c>
      <c r="I96" s="17">
        <f>IF((YEAR(H96)-YEAR(G96))=1, ((MONTH(H96)-MONTH(G96))+1)+12, (IF((YEAR(H96)-YEAR(G96))=2, ((MONTH(H96)-MONTH(G96))+1)+24, (IF((YEAR(H96)-YEAR(G96))=3, ((MONTH(H96)-MONTH(G96))+1)+36, (MONTH(H96)-MONTH(G96))+1)))))</f>
        <v>1</v>
      </c>
      <c r="J96" s="18">
        <f>F96/I96</f>
        <v>4500</v>
      </c>
      <c r="K96" s="19"/>
      <c r="L96" s="20">
        <v>43862</v>
      </c>
      <c r="M96" s="20">
        <v>44196</v>
      </c>
      <c r="N96" s="21">
        <v>4500</v>
      </c>
      <c r="O96" s="20">
        <v>43862</v>
      </c>
      <c r="P96" s="20">
        <v>43890</v>
      </c>
      <c r="Q96" s="19">
        <f t="shared" si="3"/>
        <v>31</v>
      </c>
      <c r="R96" s="19">
        <f t="shared" si="4"/>
        <v>31</v>
      </c>
      <c r="S96" s="19">
        <f t="shared" si="5"/>
        <v>0</v>
      </c>
      <c r="T96" s="19"/>
      <c r="U96" s="20">
        <v>42767</v>
      </c>
      <c r="V96" s="20">
        <v>43100</v>
      </c>
      <c r="W96" s="21">
        <v>4500</v>
      </c>
      <c r="X96" s="20">
        <v>42767</v>
      </c>
      <c r="Y96" s="20">
        <v>42794</v>
      </c>
    </row>
    <row r="97" spans="1:25" ht="15.75" x14ac:dyDescent="0.25">
      <c r="A97" s="17" t="s">
        <v>564</v>
      </c>
      <c r="B97" s="17" t="s">
        <v>282</v>
      </c>
      <c r="C97" s="17" t="s">
        <v>283</v>
      </c>
      <c r="D97" s="20">
        <v>43889</v>
      </c>
      <c r="E97" s="20">
        <v>44196</v>
      </c>
      <c r="F97" s="21">
        <v>1292</v>
      </c>
      <c r="G97" s="20">
        <v>43862</v>
      </c>
      <c r="H97" s="20">
        <v>43890</v>
      </c>
      <c r="I97" s="17">
        <f>IF((YEAR(H97)-YEAR(G97))=1, ((MONTH(H97)-MONTH(G97))+1)+12, (IF((YEAR(H97)-YEAR(G97))=2, ((MONTH(H97)-MONTH(G97))+1)+24, (IF((YEAR(H97)-YEAR(G97))=3, ((MONTH(H97)-MONTH(G97))+1)+36, (MONTH(H97)-MONTH(G97))+1)))))</f>
        <v>1</v>
      </c>
      <c r="J97" s="18">
        <f>F97/I97</f>
        <v>1292</v>
      </c>
      <c r="K97" s="19"/>
      <c r="L97" s="20">
        <v>43889</v>
      </c>
      <c r="M97" s="20">
        <v>44196</v>
      </c>
      <c r="N97" s="21">
        <v>1292</v>
      </c>
      <c r="O97" s="20">
        <v>43862</v>
      </c>
      <c r="P97" s="20">
        <v>43890</v>
      </c>
      <c r="Q97" s="19">
        <f t="shared" si="3"/>
        <v>31</v>
      </c>
      <c r="R97" s="19">
        <f t="shared" si="4"/>
        <v>31</v>
      </c>
      <c r="S97" s="19">
        <f t="shared" si="5"/>
        <v>0</v>
      </c>
      <c r="T97" s="19"/>
      <c r="U97" s="20">
        <v>42794</v>
      </c>
      <c r="V97" s="20">
        <v>43100</v>
      </c>
      <c r="W97" s="21">
        <v>1292</v>
      </c>
      <c r="X97" s="20">
        <v>42767</v>
      </c>
      <c r="Y97" s="20">
        <v>42794</v>
      </c>
    </row>
    <row r="98" spans="1:25" ht="15.75" x14ac:dyDescent="0.25">
      <c r="A98" s="17" t="s">
        <v>308</v>
      </c>
      <c r="B98" s="17" t="s">
        <v>282</v>
      </c>
      <c r="C98" s="17" t="s">
        <v>283</v>
      </c>
      <c r="D98" s="20">
        <v>43555</v>
      </c>
      <c r="E98" s="20">
        <v>43830</v>
      </c>
      <c r="F98" s="21">
        <v>140000</v>
      </c>
      <c r="G98" s="20">
        <v>43556</v>
      </c>
      <c r="H98" s="20">
        <v>43921</v>
      </c>
      <c r="I98" s="17">
        <f>IF((YEAR(H98)-YEAR(G98))=1, ((MONTH(H98)-MONTH(G98))+1)+12, (IF((YEAR(H98)-YEAR(G98))=2, ((MONTH(H98)-MONTH(G98))+1)+24, (IF((YEAR(H98)-YEAR(G98))=3, ((MONTH(H98)-MONTH(G98))+1)+36, (MONTH(H98)-MONTH(G98))+1)))))</f>
        <v>12</v>
      </c>
      <c r="J98" s="18">
        <f>F98/I98</f>
        <v>11666.666666666666</v>
      </c>
      <c r="K98" s="19"/>
      <c r="L98" s="20">
        <v>43555</v>
      </c>
      <c r="M98" s="20">
        <v>43830</v>
      </c>
      <c r="N98" s="21">
        <v>140000</v>
      </c>
      <c r="O98" s="20">
        <v>43556</v>
      </c>
      <c r="P98" s="20">
        <v>43921</v>
      </c>
      <c r="Q98" s="19">
        <f t="shared" si="3"/>
        <v>31</v>
      </c>
      <c r="R98" s="19">
        <f t="shared" si="4"/>
        <v>31</v>
      </c>
      <c r="S98" s="19">
        <f t="shared" si="5"/>
        <v>0</v>
      </c>
      <c r="T98" s="19"/>
      <c r="U98" s="20">
        <v>42460</v>
      </c>
      <c r="V98" s="20">
        <v>42735</v>
      </c>
      <c r="W98" s="21">
        <v>140000</v>
      </c>
      <c r="X98" s="20">
        <v>42461</v>
      </c>
      <c r="Y98" s="20">
        <v>42825</v>
      </c>
    </row>
    <row r="99" spans="1:25" ht="15.75" x14ac:dyDescent="0.25">
      <c r="A99" s="17" t="s">
        <v>341</v>
      </c>
      <c r="B99" s="17" t="s">
        <v>288</v>
      </c>
      <c r="C99" s="17" t="s">
        <v>283</v>
      </c>
      <c r="D99" s="20">
        <v>43556</v>
      </c>
      <c r="E99" s="20">
        <v>43830</v>
      </c>
      <c r="F99" s="21">
        <v>12000</v>
      </c>
      <c r="G99" s="20">
        <v>43556</v>
      </c>
      <c r="H99" s="20">
        <v>43921</v>
      </c>
      <c r="I99" s="17">
        <f>IF((YEAR(H99)-YEAR(G99))=1, ((MONTH(H99)-MONTH(G99))+1)+12, (IF((YEAR(H99)-YEAR(G99))=2, ((MONTH(H99)-MONTH(G99))+1)+24, (IF((YEAR(H99)-YEAR(G99))=3, ((MONTH(H99)-MONTH(G99))+1)+36, (MONTH(H99)-MONTH(G99))+1)))))</f>
        <v>12</v>
      </c>
      <c r="J99" s="18">
        <f>F99/I99</f>
        <v>1000</v>
      </c>
      <c r="K99" s="19"/>
      <c r="L99" s="20">
        <v>43556</v>
      </c>
      <c r="M99" s="20">
        <v>43830</v>
      </c>
      <c r="N99" s="21">
        <v>12000</v>
      </c>
      <c r="O99" s="20">
        <v>43556</v>
      </c>
      <c r="P99" s="20">
        <v>43921</v>
      </c>
      <c r="Q99" s="19">
        <f t="shared" si="3"/>
        <v>31</v>
      </c>
      <c r="R99" s="19">
        <f t="shared" si="4"/>
        <v>31</v>
      </c>
      <c r="S99" s="19">
        <f t="shared" si="5"/>
        <v>0</v>
      </c>
      <c r="T99" s="19"/>
      <c r="U99" s="20">
        <v>42461</v>
      </c>
      <c r="V99" s="20">
        <v>42735</v>
      </c>
      <c r="W99" s="21">
        <v>12000</v>
      </c>
      <c r="X99" s="20">
        <v>42461</v>
      </c>
      <c r="Y99" s="20">
        <v>42825</v>
      </c>
    </row>
    <row r="100" spans="1:25" ht="15.75" x14ac:dyDescent="0.25">
      <c r="A100" s="17" t="s">
        <v>360</v>
      </c>
      <c r="B100" s="17" t="s">
        <v>296</v>
      </c>
      <c r="C100" s="17" t="s">
        <v>283</v>
      </c>
      <c r="D100" s="20">
        <v>43582</v>
      </c>
      <c r="E100" s="20">
        <v>43830</v>
      </c>
      <c r="F100" s="21">
        <v>12000</v>
      </c>
      <c r="G100" s="20">
        <v>43556</v>
      </c>
      <c r="H100" s="20">
        <v>43921</v>
      </c>
      <c r="I100" s="17">
        <f>IF((YEAR(H100)-YEAR(G100))=1, ((MONTH(H100)-MONTH(G100))+1)+12, (IF((YEAR(H100)-YEAR(G100))=2, ((MONTH(H100)-MONTH(G100))+1)+24, (IF((YEAR(H100)-YEAR(G100))=3, ((MONTH(H100)-MONTH(G100))+1)+36, (MONTH(H100)-MONTH(G100))+1)))))</f>
        <v>12</v>
      </c>
      <c r="J100" s="18">
        <f>F100/I100</f>
        <v>1000</v>
      </c>
      <c r="K100" s="19"/>
      <c r="L100" s="20">
        <v>43582</v>
      </c>
      <c r="M100" s="20">
        <v>43830</v>
      </c>
      <c r="N100" s="21">
        <v>12000</v>
      </c>
      <c r="O100" s="20">
        <v>43556</v>
      </c>
      <c r="P100" s="20">
        <v>43921</v>
      </c>
      <c r="Q100" s="19">
        <f t="shared" si="3"/>
        <v>31</v>
      </c>
      <c r="R100" s="19">
        <f t="shared" si="4"/>
        <v>31</v>
      </c>
      <c r="S100" s="19">
        <f t="shared" si="5"/>
        <v>0</v>
      </c>
      <c r="T100" s="19"/>
      <c r="U100" s="20">
        <v>42487</v>
      </c>
      <c r="V100" s="20">
        <v>42735</v>
      </c>
      <c r="W100" s="21">
        <v>12000</v>
      </c>
      <c r="X100" s="20">
        <v>42461</v>
      </c>
      <c r="Y100" s="20">
        <v>42825</v>
      </c>
    </row>
    <row r="101" spans="1:25" ht="15.75" x14ac:dyDescent="0.25">
      <c r="A101" s="17" t="s">
        <v>360</v>
      </c>
      <c r="B101" s="17" t="s">
        <v>296</v>
      </c>
      <c r="C101" s="17" t="s">
        <v>283</v>
      </c>
      <c r="D101" s="20">
        <v>43582</v>
      </c>
      <c r="E101" s="20">
        <v>43830</v>
      </c>
      <c r="F101" s="21">
        <v>12000</v>
      </c>
      <c r="G101" s="20">
        <v>43556</v>
      </c>
      <c r="H101" s="20">
        <v>43921</v>
      </c>
      <c r="I101" s="17">
        <f>IF((YEAR(H101)-YEAR(G101))=1, ((MONTH(H101)-MONTH(G101))+1)+12, (IF((YEAR(H101)-YEAR(G101))=2, ((MONTH(H101)-MONTH(G101))+1)+24, (IF((YEAR(H101)-YEAR(G101))=3, ((MONTH(H101)-MONTH(G101))+1)+36, (MONTH(H101)-MONTH(G101))+1)))))</f>
        <v>12</v>
      </c>
      <c r="J101" s="18">
        <f>F101/I101</f>
        <v>1000</v>
      </c>
      <c r="K101" s="19"/>
      <c r="L101" s="20">
        <v>43582</v>
      </c>
      <c r="M101" s="20">
        <v>43830</v>
      </c>
      <c r="N101" s="21">
        <v>12000</v>
      </c>
      <c r="O101" s="20">
        <v>43556</v>
      </c>
      <c r="P101" s="20">
        <v>43921</v>
      </c>
      <c r="Q101" s="19">
        <f t="shared" si="3"/>
        <v>31</v>
      </c>
      <c r="R101" s="19">
        <f t="shared" si="4"/>
        <v>31</v>
      </c>
      <c r="S101" s="19">
        <f t="shared" si="5"/>
        <v>0</v>
      </c>
      <c r="T101" s="19"/>
      <c r="U101" s="20">
        <v>42487</v>
      </c>
      <c r="V101" s="20">
        <v>42735</v>
      </c>
      <c r="W101" s="21">
        <v>12000</v>
      </c>
      <c r="X101" s="20">
        <v>42461</v>
      </c>
      <c r="Y101" s="20">
        <v>42825</v>
      </c>
    </row>
    <row r="102" spans="1:25" ht="15.75" x14ac:dyDescent="0.25">
      <c r="A102" s="17" t="s">
        <v>416</v>
      </c>
      <c r="B102" s="17" t="s">
        <v>285</v>
      </c>
      <c r="C102" s="17" t="s">
        <v>283</v>
      </c>
      <c r="D102" s="20">
        <v>43561</v>
      </c>
      <c r="E102" s="20">
        <v>43830</v>
      </c>
      <c r="F102" s="21">
        <v>24000</v>
      </c>
      <c r="G102" s="20">
        <v>43556</v>
      </c>
      <c r="H102" s="20">
        <v>43921</v>
      </c>
      <c r="I102" s="17">
        <f>IF((YEAR(H102)-YEAR(G102))=1, ((MONTH(H102)-MONTH(G102))+1)+12, (IF((YEAR(H102)-YEAR(G102))=2, ((MONTH(H102)-MONTH(G102))+1)+24, (IF((YEAR(H102)-YEAR(G102))=3, ((MONTH(H102)-MONTH(G102))+1)+36, (MONTH(H102)-MONTH(G102))+1)))))</f>
        <v>12</v>
      </c>
      <c r="J102" s="18">
        <f>F102/I102</f>
        <v>2000</v>
      </c>
      <c r="K102" s="19"/>
      <c r="L102" s="20">
        <v>43561</v>
      </c>
      <c r="M102" s="20">
        <v>43830</v>
      </c>
      <c r="N102" s="21">
        <v>24000</v>
      </c>
      <c r="O102" s="20">
        <v>43556</v>
      </c>
      <c r="P102" s="20">
        <v>43921</v>
      </c>
      <c r="Q102" s="19">
        <f t="shared" si="3"/>
        <v>31</v>
      </c>
      <c r="R102" s="19">
        <f t="shared" si="4"/>
        <v>31</v>
      </c>
      <c r="S102" s="19">
        <f t="shared" si="5"/>
        <v>0</v>
      </c>
      <c r="T102" s="19"/>
      <c r="U102" s="20">
        <v>42466</v>
      </c>
      <c r="V102" s="20">
        <v>42735</v>
      </c>
      <c r="W102" s="21">
        <v>24000</v>
      </c>
      <c r="X102" s="20">
        <v>42461</v>
      </c>
      <c r="Y102" s="20">
        <v>42825</v>
      </c>
    </row>
    <row r="103" spans="1:25" ht="15.75" x14ac:dyDescent="0.25">
      <c r="A103" s="17" t="s">
        <v>421</v>
      </c>
      <c r="B103" s="17" t="s">
        <v>285</v>
      </c>
      <c r="C103" s="17" t="s">
        <v>283</v>
      </c>
      <c r="D103" s="20">
        <v>43763</v>
      </c>
      <c r="E103" s="20">
        <v>43830</v>
      </c>
      <c r="F103" s="21">
        <v>6718.18</v>
      </c>
      <c r="G103" s="20">
        <v>43556</v>
      </c>
      <c r="H103" s="20">
        <v>43921</v>
      </c>
      <c r="I103" s="17">
        <f>IF((YEAR(H103)-YEAR(G103))=1, ((MONTH(H103)-MONTH(G103))+1)+12, (IF((YEAR(H103)-YEAR(G103))=2, ((MONTH(H103)-MONTH(G103))+1)+24, (IF((YEAR(H103)-YEAR(G103))=3, ((MONTH(H103)-MONTH(G103))+1)+36, (MONTH(H103)-MONTH(G103))+1)))))</f>
        <v>12</v>
      </c>
      <c r="J103" s="18">
        <f>F103/I103</f>
        <v>559.84833333333336</v>
      </c>
      <c r="K103" s="19"/>
      <c r="L103" s="20">
        <v>43763</v>
      </c>
      <c r="M103" s="20">
        <v>43830</v>
      </c>
      <c r="N103" s="21">
        <v>6718.18</v>
      </c>
      <c r="O103" s="20">
        <v>43556</v>
      </c>
      <c r="P103" s="20">
        <v>43921</v>
      </c>
      <c r="Q103" s="19">
        <f t="shared" si="3"/>
        <v>31</v>
      </c>
      <c r="R103" s="19">
        <f t="shared" si="4"/>
        <v>31</v>
      </c>
      <c r="S103" s="19">
        <f t="shared" si="5"/>
        <v>0</v>
      </c>
      <c r="T103" s="19"/>
      <c r="U103" s="20">
        <v>42668</v>
      </c>
      <c r="V103" s="20">
        <v>42735</v>
      </c>
      <c r="W103" s="21">
        <v>6718.18</v>
      </c>
      <c r="X103" s="20">
        <v>42461</v>
      </c>
      <c r="Y103" s="20">
        <v>42825</v>
      </c>
    </row>
    <row r="104" spans="1:25" ht="15.75" x14ac:dyDescent="0.25">
      <c r="A104" s="17" t="s">
        <v>451</v>
      </c>
      <c r="B104" s="17" t="s">
        <v>282</v>
      </c>
      <c r="C104" s="17" t="s">
        <v>283</v>
      </c>
      <c r="D104" s="20">
        <v>43582</v>
      </c>
      <c r="E104" s="20">
        <v>43830</v>
      </c>
      <c r="F104" s="21">
        <v>30000</v>
      </c>
      <c r="G104" s="20">
        <v>43556</v>
      </c>
      <c r="H104" s="20">
        <v>43921</v>
      </c>
      <c r="I104" s="17">
        <f>IF((YEAR(H104)-YEAR(G104))=1, ((MONTH(H104)-MONTH(G104))+1)+12, (IF((YEAR(H104)-YEAR(G104))=2, ((MONTH(H104)-MONTH(G104))+1)+24, (IF((YEAR(H104)-YEAR(G104))=3, ((MONTH(H104)-MONTH(G104))+1)+36, (MONTH(H104)-MONTH(G104))+1)))))</f>
        <v>12</v>
      </c>
      <c r="J104" s="18">
        <f>F104/I104</f>
        <v>2500</v>
      </c>
      <c r="K104" s="19"/>
      <c r="L104" s="20">
        <v>43582</v>
      </c>
      <c r="M104" s="20">
        <v>43830</v>
      </c>
      <c r="N104" s="21">
        <v>30000</v>
      </c>
      <c r="O104" s="20">
        <v>43556</v>
      </c>
      <c r="P104" s="20">
        <v>43921</v>
      </c>
      <c r="Q104" s="19">
        <f t="shared" si="3"/>
        <v>31</v>
      </c>
      <c r="R104" s="19">
        <f t="shared" si="4"/>
        <v>31</v>
      </c>
      <c r="S104" s="19">
        <f t="shared" si="5"/>
        <v>0</v>
      </c>
      <c r="T104" s="19"/>
      <c r="U104" s="20">
        <v>42487</v>
      </c>
      <c r="V104" s="20">
        <v>42735</v>
      </c>
      <c r="W104" s="21">
        <v>30000</v>
      </c>
      <c r="X104" s="20">
        <v>42461</v>
      </c>
      <c r="Y104" s="20">
        <v>42825</v>
      </c>
    </row>
    <row r="105" spans="1:25" ht="15.75" x14ac:dyDescent="0.25">
      <c r="A105" s="17" t="s">
        <v>467</v>
      </c>
      <c r="B105" s="17" t="s">
        <v>292</v>
      </c>
      <c r="C105" s="17" t="s">
        <v>283</v>
      </c>
      <c r="D105" s="20">
        <v>43582</v>
      </c>
      <c r="E105" s="20">
        <v>43830</v>
      </c>
      <c r="F105" s="21">
        <v>25875</v>
      </c>
      <c r="G105" s="20">
        <v>43556</v>
      </c>
      <c r="H105" s="20">
        <v>43921</v>
      </c>
      <c r="I105" s="17">
        <f>IF((YEAR(H105)-YEAR(G105))=1, ((MONTH(H105)-MONTH(G105))+1)+12, (IF((YEAR(H105)-YEAR(G105))=2, ((MONTH(H105)-MONTH(G105))+1)+24, (IF((YEAR(H105)-YEAR(G105))=3, ((MONTH(H105)-MONTH(G105))+1)+36, (MONTH(H105)-MONTH(G105))+1)))))</f>
        <v>12</v>
      </c>
      <c r="J105" s="18">
        <f>F105/I105</f>
        <v>2156.25</v>
      </c>
      <c r="K105" s="19"/>
      <c r="L105" s="20">
        <v>43582</v>
      </c>
      <c r="M105" s="20">
        <v>43830</v>
      </c>
      <c r="N105" s="21">
        <v>25875</v>
      </c>
      <c r="O105" s="20">
        <v>43556</v>
      </c>
      <c r="P105" s="20">
        <v>43921</v>
      </c>
      <c r="Q105" s="19">
        <f t="shared" si="3"/>
        <v>31</v>
      </c>
      <c r="R105" s="19">
        <f t="shared" si="4"/>
        <v>31</v>
      </c>
      <c r="S105" s="19">
        <f t="shared" si="5"/>
        <v>0</v>
      </c>
      <c r="T105" s="19"/>
      <c r="U105" s="20">
        <v>42487</v>
      </c>
      <c r="V105" s="20">
        <v>42735</v>
      </c>
      <c r="W105" s="21">
        <v>25875</v>
      </c>
      <c r="X105" s="20">
        <v>42461</v>
      </c>
      <c r="Y105" s="20">
        <v>42825</v>
      </c>
    </row>
    <row r="106" spans="1:25" ht="15.75" x14ac:dyDescent="0.25">
      <c r="A106" s="17" t="s">
        <v>500</v>
      </c>
      <c r="B106" s="17" t="s">
        <v>296</v>
      </c>
      <c r="C106" s="17" t="s">
        <v>283</v>
      </c>
      <c r="D106" s="20">
        <v>43556</v>
      </c>
      <c r="E106" s="20">
        <v>43830</v>
      </c>
      <c r="F106" s="21">
        <v>8000</v>
      </c>
      <c r="G106" s="20">
        <v>43556</v>
      </c>
      <c r="H106" s="20">
        <v>43921</v>
      </c>
      <c r="I106" s="17">
        <f>IF((YEAR(H106)-YEAR(G106))=1, ((MONTH(H106)-MONTH(G106))+1)+12, (IF((YEAR(H106)-YEAR(G106))=2, ((MONTH(H106)-MONTH(G106))+1)+24, (IF((YEAR(H106)-YEAR(G106))=3, ((MONTH(H106)-MONTH(G106))+1)+36, (MONTH(H106)-MONTH(G106))+1)))))</f>
        <v>12</v>
      </c>
      <c r="J106" s="18">
        <f>F106/I106</f>
        <v>666.66666666666663</v>
      </c>
      <c r="K106" s="19"/>
      <c r="L106" s="20">
        <v>43556</v>
      </c>
      <c r="M106" s="20">
        <v>43830</v>
      </c>
      <c r="N106" s="21">
        <v>8000</v>
      </c>
      <c r="O106" s="20">
        <v>43556</v>
      </c>
      <c r="P106" s="20">
        <v>43921</v>
      </c>
      <c r="Q106" s="19">
        <f t="shared" si="3"/>
        <v>31</v>
      </c>
      <c r="R106" s="19">
        <f t="shared" si="4"/>
        <v>31</v>
      </c>
      <c r="S106" s="19">
        <f t="shared" si="5"/>
        <v>0</v>
      </c>
      <c r="T106" s="19"/>
      <c r="U106" s="20">
        <v>42461</v>
      </c>
      <c r="V106" s="20">
        <v>42735</v>
      </c>
      <c r="W106" s="21">
        <v>8000</v>
      </c>
      <c r="X106" s="20">
        <v>42461</v>
      </c>
      <c r="Y106" s="20">
        <v>42825</v>
      </c>
    </row>
    <row r="107" spans="1:25" ht="15.75" x14ac:dyDescent="0.25">
      <c r="A107" s="17" t="s">
        <v>451</v>
      </c>
      <c r="B107" s="17" t="s">
        <v>282</v>
      </c>
      <c r="C107" s="17" t="s">
        <v>283</v>
      </c>
      <c r="D107" s="20">
        <v>43701</v>
      </c>
      <c r="E107" s="20">
        <v>43830</v>
      </c>
      <c r="F107" s="21">
        <v>2800</v>
      </c>
      <c r="G107" s="20">
        <v>43678</v>
      </c>
      <c r="H107" s="20">
        <v>43921</v>
      </c>
      <c r="I107" s="17">
        <f>IF((YEAR(H107)-YEAR(G107))=1, ((MONTH(H107)-MONTH(G107))+1)+12, (IF((YEAR(H107)-YEAR(G107))=2, ((MONTH(H107)-MONTH(G107))+1)+24, (IF((YEAR(H107)-YEAR(G107))=3, ((MONTH(H107)-MONTH(G107))+1)+36, (MONTH(H107)-MONTH(G107))+1)))))</f>
        <v>8</v>
      </c>
      <c r="J107" s="18">
        <f>F107/I107</f>
        <v>350</v>
      </c>
      <c r="K107" s="22"/>
      <c r="L107" s="20">
        <v>43701</v>
      </c>
      <c r="M107" s="20">
        <v>43830</v>
      </c>
      <c r="N107" s="21">
        <v>2800</v>
      </c>
      <c r="O107" s="20">
        <v>43678</v>
      </c>
      <c r="P107" s="20">
        <v>43921</v>
      </c>
      <c r="Q107" s="19">
        <f t="shared" si="3"/>
        <v>31</v>
      </c>
      <c r="R107" s="19">
        <f t="shared" si="4"/>
        <v>31</v>
      </c>
      <c r="S107" s="19">
        <f t="shared" si="5"/>
        <v>0</v>
      </c>
      <c r="T107" s="19"/>
      <c r="U107" s="20">
        <v>42606</v>
      </c>
      <c r="V107" s="20">
        <v>42735</v>
      </c>
      <c r="W107" s="21">
        <v>2800</v>
      </c>
      <c r="X107" s="20">
        <v>42583</v>
      </c>
      <c r="Y107" s="20">
        <v>42825</v>
      </c>
    </row>
    <row r="108" spans="1:25" ht="15.75" x14ac:dyDescent="0.25">
      <c r="A108" s="17" t="s">
        <v>302</v>
      </c>
      <c r="B108" s="17" t="s">
        <v>282</v>
      </c>
      <c r="C108" s="17" t="s">
        <v>283</v>
      </c>
      <c r="D108" s="20">
        <v>43831</v>
      </c>
      <c r="E108" s="20">
        <v>44926</v>
      </c>
      <c r="F108" s="21">
        <v>9000</v>
      </c>
      <c r="G108" s="20">
        <v>43831</v>
      </c>
      <c r="H108" s="20">
        <v>43921</v>
      </c>
      <c r="I108" s="17">
        <f>IF((YEAR(H108)-YEAR(G108))=1, ((MONTH(H108)-MONTH(G108))+1)+12, (IF((YEAR(H108)-YEAR(G108))=2, ((MONTH(H108)-MONTH(G108))+1)+24, (IF((YEAR(H108)-YEAR(G108))=3, ((MONTH(H108)-MONTH(G108))+1)+36, (MONTH(H108)-MONTH(G108))+1)))))</f>
        <v>3</v>
      </c>
      <c r="J108" s="18">
        <f>F108/I108</f>
        <v>3000</v>
      </c>
      <c r="K108" s="19"/>
      <c r="L108" s="20">
        <v>43831</v>
      </c>
      <c r="M108" s="20">
        <v>44926</v>
      </c>
      <c r="N108" s="21">
        <v>9000</v>
      </c>
      <c r="O108" s="20">
        <v>43831</v>
      </c>
      <c r="P108" s="20">
        <v>43921</v>
      </c>
      <c r="Q108" s="19">
        <f t="shared" si="3"/>
        <v>31</v>
      </c>
      <c r="R108" s="19">
        <f t="shared" si="4"/>
        <v>31</v>
      </c>
      <c r="S108" s="19">
        <f t="shared" si="5"/>
        <v>0</v>
      </c>
      <c r="T108" s="19"/>
      <c r="U108" s="20">
        <v>42736</v>
      </c>
      <c r="V108" s="20">
        <v>43830</v>
      </c>
      <c r="W108" s="21">
        <v>9000</v>
      </c>
      <c r="X108" s="20">
        <v>42736</v>
      </c>
      <c r="Y108" s="20">
        <v>42825</v>
      </c>
    </row>
    <row r="109" spans="1:25" ht="15.75" x14ac:dyDescent="0.25">
      <c r="A109" s="17" t="s">
        <v>347</v>
      </c>
      <c r="B109" s="17" t="s">
        <v>288</v>
      </c>
      <c r="C109" s="17" t="s">
        <v>283</v>
      </c>
      <c r="D109" s="20">
        <v>43831</v>
      </c>
      <c r="E109" s="20">
        <v>44196</v>
      </c>
      <c r="F109" s="21">
        <v>10500</v>
      </c>
      <c r="G109" s="20">
        <v>43831</v>
      </c>
      <c r="H109" s="20">
        <v>43921</v>
      </c>
      <c r="I109" s="17">
        <f>IF((YEAR(H109)-YEAR(G109))=1, ((MONTH(H109)-MONTH(G109))+1)+12, (IF((YEAR(H109)-YEAR(G109))=2, ((MONTH(H109)-MONTH(G109))+1)+24, (IF((YEAR(H109)-YEAR(G109))=3, ((MONTH(H109)-MONTH(G109))+1)+36, (MONTH(H109)-MONTH(G109))+1)))))</f>
        <v>3</v>
      </c>
      <c r="J109" s="18">
        <f>F109/I109</f>
        <v>3500</v>
      </c>
      <c r="K109" s="19"/>
      <c r="L109" s="20">
        <v>43831</v>
      </c>
      <c r="M109" s="20">
        <v>44196</v>
      </c>
      <c r="N109" s="21">
        <v>10500</v>
      </c>
      <c r="O109" s="20">
        <v>43831</v>
      </c>
      <c r="P109" s="20">
        <v>43921</v>
      </c>
      <c r="Q109" s="19">
        <f t="shared" si="3"/>
        <v>31</v>
      </c>
      <c r="R109" s="19">
        <f t="shared" si="4"/>
        <v>31</v>
      </c>
      <c r="S109" s="19">
        <f t="shared" si="5"/>
        <v>0</v>
      </c>
      <c r="T109" s="19"/>
      <c r="U109" s="20">
        <v>42736</v>
      </c>
      <c r="V109" s="20">
        <v>43100</v>
      </c>
      <c r="W109" s="21">
        <v>10500</v>
      </c>
      <c r="X109" s="20">
        <v>42736</v>
      </c>
      <c r="Y109" s="20">
        <v>42825</v>
      </c>
    </row>
    <row r="110" spans="1:25" ht="15.75" x14ac:dyDescent="0.25">
      <c r="A110" s="17" t="s">
        <v>357</v>
      </c>
      <c r="B110" s="17" t="s">
        <v>288</v>
      </c>
      <c r="C110" s="17" t="s">
        <v>283</v>
      </c>
      <c r="D110" s="20">
        <v>43905</v>
      </c>
      <c r="E110" s="20">
        <v>44196</v>
      </c>
      <c r="F110" s="21">
        <v>10025</v>
      </c>
      <c r="G110" s="20">
        <v>43831</v>
      </c>
      <c r="H110" s="20">
        <v>43921</v>
      </c>
      <c r="I110" s="17">
        <f>IF((YEAR(H110)-YEAR(G110))=1, ((MONTH(H110)-MONTH(G110))+1)+12, (IF((YEAR(H110)-YEAR(G110))=2, ((MONTH(H110)-MONTH(G110))+1)+24, (IF((YEAR(H110)-YEAR(G110))=3, ((MONTH(H110)-MONTH(G110))+1)+36, (MONTH(H110)-MONTH(G110))+1)))))</f>
        <v>3</v>
      </c>
      <c r="J110" s="18">
        <f>F110/I110</f>
        <v>3341.6666666666665</v>
      </c>
      <c r="K110" s="19"/>
      <c r="L110" s="20">
        <v>43905</v>
      </c>
      <c r="M110" s="20">
        <v>44196</v>
      </c>
      <c r="N110" s="21">
        <v>10025</v>
      </c>
      <c r="O110" s="20">
        <v>43831</v>
      </c>
      <c r="P110" s="20">
        <v>43921</v>
      </c>
      <c r="Q110" s="19">
        <f t="shared" si="3"/>
        <v>31</v>
      </c>
      <c r="R110" s="19">
        <f t="shared" si="4"/>
        <v>31</v>
      </c>
      <c r="S110" s="19">
        <f t="shared" si="5"/>
        <v>0</v>
      </c>
      <c r="T110" s="19"/>
      <c r="U110" s="20">
        <v>42809</v>
      </c>
      <c r="V110" s="20">
        <v>43100</v>
      </c>
      <c r="W110" s="21">
        <v>10025</v>
      </c>
      <c r="X110" s="20">
        <v>42736</v>
      </c>
      <c r="Y110" s="20">
        <v>42825</v>
      </c>
    </row>
    <row r="111" spans="1:25" ht="15.75" x14ac:dyDescent="0.25">
      <c r="A111" s="17" t="s">
        <v>368</v>
      </c>
      <c r="B111" s="17" t="s">
        <v>288</v>
      </c>
      <c r="C111" s="17" t="s">
        <v>283</v>
      </c>
      <c r="D111" s="20">
        <v>43811</v>
      </c>
      <c r="E111" s="20">
        <v>44196</v>
      </c>
      <c r="F111" s="21">
        <v>1650</v>
      </c>
      <c r="G111" s="20">
        <v>43831</v>
      </c>
      <c r="H111" s="20">
        <v>43921</v>
      </c>
      <c r="I111" s="17">
        <f>IF((YEAR(H111)-YEAR(G111))=1, ((MONTH(H111)-MONTH(G111))+1)+12, (IF((YEAR(H111)-YEAR(G111))=2, ((MONTH(H111)-MONTH(G111))+1)+24, (IF((YEAR(H111)-YEAR(G111))=3, ((MONTH(H111)-MONTH(G111))+1)+36, (MONTH(H111)-MONTH(G111))+1)))))</f>
        <v>3</v>
      </c>
      <c r="J111" s="18">
        <f>F111/I111</f>
        <v>550</v>
      </c>
      <c r="K111" s="19"/>
      <c r="L111" s="20">
        <v>43811</v>
      </c>
      <c r="M111" s="20">
        <v>44196</v>
      </c>
      <c r="N111" s="21">
        <v>1650</v>
      </c>
      <c r="O111" s="20">
        <v>43831</v>
      </c>
      <c r="P111" s="20">
        <v>43921</v>
      </c>
      <c r="Q111" s="19">
        <f t="shared" si="3"/>
        <v>31</v>
      </c>
      <c r="R111" s="19">
        <f t="shared" si="4"/>
        <v>31</v>
      </c>
      <c r="S111" s="19">
        <f t="shared" si="5"/>
        <v>0</v>
      </c>
      <c r="T111" s="19"/>
      <c r="U111" s="20">
        <v>42716</v>
      </c>
      <c r="V111" s="20">
        <v>43100</v>
      </c>
      <c r="W111" s="21">
        <v>1650</v>
      </c>
      <c r="X111" s="20">
        <v>42736</v>
      </c>
      <c r="Y111" s="20">
        <v>42825</v>
      </c>
    </row>
    <row r="112" spans="1:25" ht="15.75" x14ac:dyDescent="0.25">
      <c r="A112" s="17" t="s">
        <v>372</v>
      </c>
      <c r="B112" s="17" t="s">
        <v>288</v>
      </c>
      <c r="C112" s="17" t="s">
        <v>283</v>
      </c>
      <c r="D112" s="20">
        <v>43831</v>
      </c>
      <c r="E112" s="20">
        <v>44196</v>
      </c>
      <c r="F112" s="21">
        <v>3000</v>
      </c>
      <c r="G112" s="20">
        <v>43831</v>
      </c>
      <c r="H112" s="20">
        <v>43921</v>
      </c>
      <c r="I112" s="17">
        <f>IF((YEAR(H112)-YEAR(G112))=1, ((MONTH(H112)-MONTH(G112))+1)+12, (IF((YEAR(H112)-YEAR(G112))=2, ((MONTH(H112)-MONTH(G112))+1)+24, (IF((YEAR(H112)-YEAR(G112))=3, ((MONTH(H112)-MONTH(G112))+1)+36, (MONTH(H112)-MONTH(G112))+1)))))</f>
        <v>3</v>
      </c>
      <c r="J112" s="18">
        <f>F112/I112</f>
        <v>1000</v>
      </c>
      <c r="K112" s="19"/>
      <c r="L112" s="20">
        <v>43831</v>
      </c>
      <c r="M112" s="20">
        <v>44196</v>
      </c>
      <c r="N112" s="21">
        <v>3000</v>
      </c>
      <c r="O112" s="20">
        <v>43831</v>
      </c>
      <c r="P112" s="20">
        <v>43921</v>
      </c>
      <c r="Q112" s="19">
        <f t="shared" si="3"/>
        <v>31</v>
      </c>
      <c r="R112" s="19">
        <f t="shared" si="4"/>
        <v>31</v>
      </c>
      <c r="S112" s="19">
        <f t="shared" si="5"/>
        <v>0</v>
      </c>
      <c r="T112" s="19"/>
      <c r="U112" s="20">
        <v>42736</v>
      </c>
      <c r="V112" s="20">
        <v>43100</v>
      </c>
      <c r="W112" s="21">
        <v>3000</v>
      </c>
      <c r="X112" s="20">
        <v>42736</v>
      </c>
      <c r="Y112" s="20">
        <v>42825</v>
      </c>
    </row>
    <row r="113" spans="1:25" ht="15.75" x14ac:dyDescent="0.25">
      <c r="A113" s="17" t="s">
        <v>397</v>
      </c>
      <c r="B113" s="17" t="s">
        <v>296</v>
      </c>
      <c r="C113" s="17" t="s">
        <v>283</v>
      </c>
      <c r="D113" s="20">
        <v>43831</v>
      </c>
      <c r="E113" s="20">
        <v>44196</v>
      </c>
      <c r="F113" s="21">
        <v>67051</v>
      </c>
      <c r="G113" s="20">
        <v>43831</v>
      </c>
      <c r="H113" s="20">
        <v>43921</v>
      </c>
      <c r="I113" s="17">
        <f>IF((YEAR(H113)-YEAR(G113))=1, ((MONTH(H113)-MONTH(G113))+1)+12, (IF((YEAR(H113)-YEAR(G113))=2, ((MONTH(H113)-MONTH(G113))+1)+24, (IF((YEAR(H113)-YEAR(G113))=3, ((MONTH(H113)-MONTH(G113))+1)+36, (MONTH(H113)-MONTH(G113))+1)))))</f>
        <v>3</v>
      </c>
      <c r="J113" s="18">
        <f>F113/I113</f>
        <v>22350.333333333332</v>
      </c>
      <c r="K113" s="19"/>
      <c r="L113" s="20">
        <v>43831</v>
      </c>
      <c r="M113" s="20">
        <v>44196</v>
      </c>
      <c r="N113" s="21">
        <v>67051</v>
      </c>
      <c r="O113" s="20">
        <v>43831</v>
      </c>
      <c r="P113" s="20">
        <v>43921</v>
      </c>
      <c r="Q113" s="19">
        <f t="shared" si="3"/>
        <v>31</v>
      </c>
      <c r="R113" s="19">
        <f t="shared" si="4"/>
        <v>31</v>
      </c>
      <c r="S113" s="19">
        <f t="shared" si="5"/>
        <v>0</v>
      </c>
      <c r="T113" s="19"/>
      <c r="U113" s="20">
        <v>42736</v>
      </c>
      <c r="V113" s="20">
        <v>43100</v>
      </c>
      <c r="W113" s="21">
        <v>67051</v>
      </c>
      <c r="X113" s="20">
        <v>42736</v>
      </c>
      <c r="Y113" s="20">
        <v>42825</v>
      </c>
    </row>
    <row r="114" spans="1:25" ht="15.75" x14ac:dyDescent="0.25">
      <c r="A114" s="17" t="s">
        <v>397</v>
      </c>
      <c r="B114" s="17" t="s">
        <v>296</v>
      </c>
      <c r="C114" s="17" t="s">
        <v>283</v>
      </c>
      <c r="D114" s="20">
        <v>43898</v>
      </c>
      <c r="E114" s="20">
        <v>44196</v>
      </c>
      <c r="F114" s="21">
        <v>16250</v>
      </c>
      <c r="G114" s="20">
        <v>43831</v>
      </c>
      <c r="H114" s="20">
        <v>43921</v>
      </c>
      <c r="I114" s="17">
        <f>IF((YEAR(H114)-YEAR(G114))=1, ((MONTH(H114)-MONTH(G114))+1)+12, (IF((YEAR(H114)-YEAR(G114))=2, ((MONTH(H114)-MONTH(G114))+1)+24, (IF((YEAR(H114)-YEAR(G114))=3, ((MONTH(H114)-MONTH(G114))+1)+36, (MONTH(H114)-MONTH(G114))+1)))))</f>
        <v>3</v>
      </c>
      <c r="J114" s="18">
        <f>F114/I114</f>
        <v>5416.666666666667</v>
      </c>
      <c r="K114" s="19"/>
      <c r="L114" s="20">
        <v>43898</v>
      </c>
      <c r="M114" s="20">
        <v>44196</v>
      </c>
      <c r="N114" s="21">
        <v>16250</v>
      </c>
      <c r="O114" s="20">
        <v>43831</v>
      </c>
      <c r="P114" s="20">
        <v>43921</v>
      </c>
      <c r="Q114" s="19">
        <f t="shared" si="3"/>
        <v>31</v>
      </c>
      <c r="R114" s="19">
        <f t="shared" si="4"/>
        <v>31</v>
      </c>
      <c r="S114" s="19">
        <f t="shared" si="5"/>
        <v>0</v>
      </c>
      <c r="T114" s="19"/>
      <c r="U114" s="20">
        <v>42802</v>
      </c>
      <c r="V114" s="20">
        <v>43100</v>
      </c>
      <c r="W114" s="21">
        <v>16250</v>
      </c>
      <c r="X114" s="20">
        <v>42736</v>
      </c>
      <c r="Y114" s="20">
        <v>42825</v>
      </c>
    </row>
    <row r="115" spans="1:25" ht="15.75" x14ac:dyDescent="0.25">
      <c r="A115" s="17" t="s">
        <v>442</v>
      </c>
      <c r="B115" s="17" t="s">
        <v>282</v>
      </c>
      <c r="C115" s="17" t="s">
        <v>283</v>
      </c>
      <c r="D115" s="20">
        <v>43839</v>
      </c>
      <c r="E115" s="20">
        <v>44196</v>
      </c>
      <c r="F115" s="21">
        <v>73500</v>
      </c>
      <c r="G115" s="20">
        <v>43831</v>
      </c>
      <c r="H115" s="20">
        <v>43921</v>
      </c>
      <c r="I115" s="17">
        <f>IF((YEAR(H115)-YEAR(G115))=1, ((MONTH(H115)-MONTH(G115))+1)+12, (IF((YEAR(H115)-YEAR(G115))=2, ((MONTH(H115)-MONTH(G115))+1)+24, (IF((YEAR(H115)-YEAR(G115))=3, ((MONTH(H115)-MONTH(G115))+1)+36, (MONTH(H115)-MONTH(G115))+1)))))</f>
        <v>3</v>
      </c>
      <c r="J115" s="18">
        <f>F115/I115</f>
        <v>24500</v>
      </c>
      <c r="K115" s="19"/>
      <c r="L115" s="20">
        <v>43839</v>
      </c>
      <c r="M115" s="20">
        <v>44196</v>
      </c>
      <c r="N115" s="21">
        <v>73500</v>
      </c>
      <c r="O115" s="20">
        <v>43831</v>
      </c>
      <c r="P115" s="20">
        <v>43921</v>
      </c>
      <c r="Q115" s="19">
        <f t="shared" si="3"/>
        <v>31</v>
      </c>
      <c r="R115" s="19">
        <f t="shared" si="4"/>
        <v>31</v>
      </c>
      <c r="S115" s="19">
        <f t="shared" si="5"/>
        <v>0</v>
      </c>
      <c r="T115" s="19"/>
      <c r="U115" s="20">
        <v>42744</v>
      </c>
      <c r="V115" s="20">
        <v>43100</v>
      </c>
      <c r="W115" s="21">
        <v>73500</v>
      </c>
      <c r="X115" s="20">
        <v>42736</v>
      </c>
      <c r="Y115" s="20">
        <v>42825</v>
      </c>
    </row>
    <row r="116" spans="1:25" ht="15.75" x14ac:dyDescent="0.25">
      <c r="A116" s="17" t="s">
        <v>468</v>
      </c>
      <c r="B116" s="17" t="s">
        <v>296</v>
      </c>
      <c r="C116" s="17" t="s">
        <v>283</v>
      </c>
      <c r="D116" s="20">
        <v>43862</v>
      </c>
      <c r="E116" s="20">
        <v>44196</v>
      </c>
      <c r="F116" s="21">
        <v>12000</v>
      </c>
      <c r="G116" s="20">
        <v>43831</v>
      </c>
      <c r="H116" s="20">
        <v>43921</v>
      </c>
      <c r="I116" s="17">
        <f>IF((YEAR(H116)-YEAR(G116))=1, ((MONTH(H116)-MONTH(G116))+1)+12, (IF((YEAR(H116)-YEAR(G116))=2, ((MONTH(H116)-MONTH(G116))+1)+24, (IF((YEAR(H116)-YEAR(G116))=3, ((MONTH(H116)-MONTH(G116))+1)+36, (MONTH(H116)-MONTH(G116))+1)))))</f>
        <v>3</v>
      </c>
      <c r="J116" s="18">
        <f>F116/I116</f>
        <v>4000</v>
      </c>
      <c r="K116" s="19"/>
      <c r="L116" s="20">
        <v>43862</v>
      </c>
      <c r="M116" s="20">
        <v>44196</v>
      </c>
      <c r="N116" s="21">
        <v>12000</v>
      </c>
      <c r="O116" s="20">
        <v>43831</v>
      </c>
      <c r="P116" s="20">
        <v>43921</v>
      </c>
      <c r="Q116" s="19">
        <f t="shared" si="3"/>
        <v>31</v>
      </c>
      <c r="R116" s="19">
        <f t="shared" si="4"/>
        <v>31</v>
      </c>
      <c r="S116" s="19">
        <f t="shared" si="5"/>
        <v>0</v>
      </c>
      <c r="T116" s="19"/>
      <c r="U116" s="20">
        <v>42767</v>
      </c>
      <c r="V116" s="20">
        <v>43100</v>
      </c>
      <c r="W116" s="21">
        <v>12000</v>
      </c>
      <c r="X116" s="20">
        <v>42736</v>
      </c>
      <c r="Y116" s="20">
        <v>42825</v>
      </c>
    </row>
    <row r="117" spans="1:25" ht="15.75" x14ac:dyDescent="0.25">
      <c r="A117" s="17" t="s">
        <v>529</v>
      </c>
      <c r="B117" s="17" t="s">
        <v>285</v>
      </c>
      <c r="C117" s="17" t="s">
        <v>283</v>
      </c>
      <c r="D117" s="20">
        <v>43818</v>
      </c>
      <c r="E117" s="20">
        <v>44196</v>
      </c>
      <c r="F117" s="21">
        <v>22500</v>
      </c>
      <c r="G117" s="20">
        <v>43831</v>
      </c>
      <c r="H117" s="20">
        <v>43921</v>
      </c>
      <c r="I117" s="17">
        <f>IF((YEAR(H117)-YEAR(G117))=1, ((MONTH(H117)-MONTH(G117))+1)+12, (IF((YEAR(H117)-YEAR(G117))=2, ((MONTH(H117)-MONTH(G117))+1)+24, (IF((YEAR(H117)-YEAR(G117))=3, ((MONTH(H117)-MONTH(G117))+1)+36, (MONTH(H117)-MONTH(G117))+1)))))</f>
        <v>3</v>
      </c>
      <c r="J117" s="18">
        <f>F117/I117</f>
        <v>7500</v>
      </c>
      <c r="K117" s="19"/>
      <c r="L117" s="20">
        <v>43818</v>
      </c>
      <c r="M117" s="20">
        <v>44196</v>
      </c>
      <c r="N117" s="21">
        <v>22500</v>
      </c>
      <c r="O117" s="20">
        <v>43831</v>
      </c>
      <c r="P117" s="20">
        <v>43921</v>
      </c>
      <c r="Q117" s="19">
        <f t="shared" si="3"/>
        <v>31</v>
      </c>
      <c r="R117" s="19">
        <f t="shared" si="4"/>
        <v>31</v>
      </c>
      <c r="S117" s="19">
        <f t="shared" si="5"/>
        <v>0</v>
      </c>
      <c r="T117" s="19"/>
      <c r="U117" s="20">
        <v>42723</v>
      </c>
      <c r="V117" s="20">
        <v>43100</v>
      </c>
      <c r="W117" s="21">
        <v>22500</v>
      </c>
      <c r="X117" s="20">
        <v>42736</v>
      </c>
      <c r="Y117" s="20">
        <v>42825</v>
      </c>
    </row>
    <row r="118" spans="1:25" ht="15.75" x14ac:dyDescent="0.25">
      <c r="A118" s="17" t="s">
        <v>539</v>
      </c>
      <c r="B118" s="17" t="s">
        <v>288</v>
      </c>
      <c r="C118" s="17" t="s">
        <v>283</v>
      </c>
      <c r="D118" s="20">
        <v>43940</v>
      </c>
      <c r="E118" s="20">
        <v>44196</v>
      </c>
      <c r="F118" s="21">
        <v>25000</v>
      </c>
      <c r="G118" s="20">
        <v>43831</v>
      </c>
      <c r="H118" s="20">
        <v>43921</v>
      </c>
      <c r="I118" s="17">
        <f>IF((YEAR(H118)-YEAR(G118))=1, ((MONTH(H118)-MONTH(G118))+1)+12, (IF((YEAR(H118)-YEAR(G118))=2, ((MONTH(H118)-MONTH(G118))+1)+24, (IF((YEAR(H118)-YEAR(G118))=3, ((MONTH(H118)-MONTH(G118))+1)+36, (MONTH(H118)-MONTH(G118))+1)))))</f>
        <v>3</v>
      </c>
      <c r="J118" s="18">
        <f>F118/I118</f>
        <v>8333.3333333333339</v>
      </c>
      <c r="K118" s="19"/>
      <c r="L118" s="20">
        <v>43940</v>
      </c>
      <c r="M118" s="20">
        <v>44196</v>
      </c>
      <c r="N118" s="21">
        <v>25000</v>
      </c>
      <c r="O118" s="20">
        <v>43831</v>
      </c>
      <c r="P118" s="20">
        <v>43921</v>
      </c>
      <c r="Q118" s="19">
        <f t="shared" si="3"/>
        <v>31</v>
      </c>
      <c r="R118" s="19">
        <f t="shared" si="4"/>
        <v>31</v>
      </c>
      <c r="S118" s="19">
        <f t="shared" si="5"/>
        <v>0</v>
      </c>
      <c r="T118" s="19"/>
      <c r="U118" s="20">
        <v>42844</v>
      </c>
      <c r="V118" s="20">
        <v>43100</v>
      </c>
      <c r="W118" s="21">
        <v>25000</v>
      </c>
      <c r="X118" s="20">
        <v>42736</v>
      </c>
      <c r="Y118" s="20">
        <v>42825</v>
      </c>
    </row>
    <row r="119" spans="1:25" ht="15.75" x14ac:dyDescent="0.25">
      <c r="A119" s="17" t="s">
        <v>569</v>
      </c>
      <c r="B119" s="17" t="s">
        <v>282</v>
      </c>
      <c r="C119" s="17" t="s">
        <v>283</v>
      </c>
      <c r="D119" s="20">
        <v>43922</v>
      </c>
      <c r="E119" s="20">
        <v>44196</v>
      </c>
      <c r="F119" s="21">
        <v>9900</v>
      </c>
      <c r="G119" s="20">
        <v>43831</v>
      </c>
      <c r="H119" s="20">
        <v>43921</v>
      </c>
      <c r="I119" s="17">
        <f>IF((YEAR(H119)-YEAR(G119))=1, ((MONTH(H119)-MONTH(G119))+1)+12, (IF((YEAR(H119)-YEAR(G119))=2, ((MONTH(H119)-MONTH(G119))+1)+24, (IF((YEAR(H119)-YEAR(G119))=3, ((MONTH(H119)-MONTH(G119))+1)+36, (MONTH(H119)-MONTH(G119))+1)))))</f>
        <v>3</v>
      </c>
      <c r="J119" s="18">
        <f>F119/I119</f>
        <v>3300</v>
      </c>
      <c r="K119" s="19"/>
      <c r="L119" s="20">
        <v>43922</v>
      </c>
      <c r="M119" s="20">
        <v>44196</v>
      </c>
      <c r="N119" s="21">
        <v>9900</v>
      </c>
      <c r="O119" s="20">
        <v>43831</v>
      </c>
      <c r="P119" s="20">
        <v>43921</v>
      </c>
      <c r="Q119" s="19">
        <f t="shared" si="3"/>
        <v>31</v>
      </c>
      <c r="R119" s="19">
        <f t="shared" si="4"/>
        <v>31</v>
      </c>
      <c r="S119" s="19">
        <f t="shared" si="5"/>
        <v>0</v>
      </c>
      <c r="T119" s="19"/>
      <c r="U119" s="20">
        <v>42826</v>
      </c>
      <c r="V119" s="20">
        <v>43100</v>
      </c>
      <c r="W119" s="21">
        <v>9900</v>
      </c>
      <c r="X119" s="20">
        <v>42736</v>
      </c>
      <c r="Y119" s="20">
        <v>42825</v>
      </c>
    </row>
    <row r="120" spans="1:25" ht="15.75" x14ac:dyDescent="0.25">
      <c r="A120" s="17" t="s">
        <v>315</v>
      </c>
      <c r="B120" s="17" t="s">
        <v>296</v>
      </c>
      <c r="C120" s="17" t="s">
        <v>283</v>
      </c>
      <c r="D120" s="20">
        <v>43893</v>
      </c>
      <c r="E120" s="20">
        <v>44196</v>
      </c>
      <c r="F120" s="21">
        <v>1000</v>
      </c>
      <c r="G120" s="20">
        <v>43891</v>
      </c>
      <c r="H120" s="20">
        <v>43921</v>
      </c>
      <c r="I120" s="17">
        <f>IF((YEAR(H120)-YEAR(G120))=1, ((MONTH(H120)-MONTH(G120))+1)+12, (IF((YEAR(H120)-YEAR(G120))=2, ((MONTH(H120)-MONTH(G120))+1)+24, (IF((YEAR(H120)-YEAR(G120))=3, ((MONTH(H120)-MONTH(G120))+1)+36, (MONTH(H120)-MONTH(G120))+1)))))</f>
        <v>1</v>
      </c>
      <c r="J120" s="18">
        <f>F120/I120</f>
        <v>1000</v>
      </c>
      <c r="K120" s="19"/>
      <c r="L120" s="20">
        <v>43893</v>
      </c>
      <c r="M120" s="20">
        <v>44196</v>
      </c>
      <c r="N120" s="21">
        <v>1000</v>
      </c>
      <c r="O120" s="20">
        <v>43891</v>
      </c>
      <c r="P120" s="20">
        <v>43921</v>
      </c>
      <c r="Q120" s="19">
        <f t="shared" si="3"/>
        <v>31</v>
      </c>
      <c r="R120" s="19">
        <f t="shared" si="4"/>
        <v>31</v>
      </c>
      <c r="S120" s="19">
        <f t="shared" si="5"/>
        <v>0</v>
      </c>
      <c r="T120" s="19"/>
      <c r="U120" s="20">
        <v>42797</v>
      </c>
      <c r="V120" s="20">
        <v>43100</v>
      </c>
      <c r="W120" s="21">
        <v>1000</v>
      </c>
      <c r="X120" s="20">
        <v>42795</v>
      </c>
      <c r="Y120" s="20">
        <v>42825</v>
      </c>
    </row>
    <row r="121" spans="1:25" ht="15.75" x14ac:dyDescent="0.25">
      <c r="A121" s="17" t="s">
        <v>319</v>
      </c>
      <c r="B121" s="17" t="s">
        <v>296</v>
      </c>
      <c r="C121" s="17" t="s">
        <v>283</v>
      </c>
      <c r="D121" s="20">
        <v>43922</v>
      </c>
      <c r="E121" s="20">
        <v>44561</v>
      </c>
      <c r="F121" s="21">
        <v>1083.3399999999999</v>
      </c>
      <c r="G121" s="20">
        <v>43891</v>
      </c>
      <c r="H121" s="20">
        <v>43921</v>
      </c>
      <c r="I121" s="17">
        <f>IF((YEAR(H121)-YEAR(G121))=1, ((MONTH(H121)-MONTH(G121))+1)+12, (IF((YEAR(H121)-YEAR(G121))=2, ((MONTH(H121)-MONTH(G121))+1)+24, (IF((YEAR(H121)-YEAR(G121))=3, ((MONTH(H121)-MONTH(G121))+1)+36, (MONTH(H121)-MONTH(G121))+1)))))</f>
        <v>1</v>
      </c>
      <c r="J121" s="18">
        <f>F121/I121</f>
        <v>1083.3399999999999</v>
      </c>
      <c r="K121" s="19"/>
      <c r="L121" s="20">
        <v>43922</v>
      </c>
      <c r="M121" s="20">
        <v>44561</v>
      </c>
      <c r="N121" s="21">
        <v>1083.3399999999999</v>
      </c>
      <c r="O121" s="20">
        <v>43891</v>
      </c>
      <c r="P121" s="20">
        <v>43921</v>
      </c>
      <c r="Q121" s="19">
        <f t="shared" si="3"/>
        <v>31</v>
      </c>
      <c r="R121" s="19">
        <f t="shared" si="4"/>
        <v>31</v>
      </c>
      <c r="S121" s="19">
        <f t="shared" si="5"/>
        <v>0</v>
      </c>
      <c r="T121" s="19"/>
      <c r="U121" s="20">
        <v>42826</v>
      </c>
      <c r="V121" s="20">
        <v>43465</v>
      </c>
      <c r="W121" s="21">
        <v>1083.3399999999999</v>
      </c>
      <c r="X121" s="20">
        <v>42795</v>
      </c>
      <c r="Y121" s="20">
        <v>42825</v>
      </c>
    </row>
    <row r="122" spans="1:25" ht="15.75" x14ac:dyDescent="0.25">
      <c r="A122" s="17" t="s">
        <v>321</v>
      </c>
      <c r="B122" s="17" t="s">
        <v>285</v>
      </c>
      <c r="C122" s="17" t="s">
        <v>283</v>
      </c>
      <c r="D122" s="20">
        <v>43891</v>
      </c>
      <c r="E122" s="20">
        <v>44196</v>
      </c>
      <c r="F122" s="21">
        <v>5000</v>
      </c>
      <c r="G122" s="20">
        <v>43891</v>
      </c>
      <c r="H122" s="20">
        <v>43921</v>
      </c>
      <c r="I122" s="17">
        <f>IF((YEAR(H122)-YEAR(G122))=1, ((MONTH(H122)-MONTH(G122))+1)+12, (IF((YEAR(H122)-YEAR(G122))=2, ((MONTH(H122)-MONTH(G122))+1)+24, (IF((YEAR(H122)-YEAR(G122))=3, ((MONTH(H122)-MONTH(G122))+1)+36, (MONTH(H122)-MONTH(G122))+1)))))</f>
        <v>1</v>
      </c>
      <c r="J122" s="18">
        <f>F122/I122</f>
        <v>5000</v>
      </c>
      <c r="K122" s="19"/>
      <c r="L122" s="20">
        <v>43891</v>
      </c>
      <c r="M122" s="20">
        <v>44196</v>
      </c>
      <c r="N122" s="21">
        <v>5000</v>
      </c>
      <c r="O122" s="20">
        <v>43891</v>
      </c>
      <c r="P122" s="20">
        <v>43921</v>
      </c>
      <c r="Q122" s="19">
        <f t="shared" si="3"/>
        <v>31</v>
      </c>
      <c r="R122" s="19">
        <f t="shared" si="4"/>
        <v>31</v>
      </c>
      <c r="S122" s="19">
        <f t="shared" si="5"/>
        <v>0</v>
      </c>
      <c r="T122" s="19"/>
      <c r="U122" s="20">
        <v>42795</v>
      </c>
      <c r="V122" s="20">
        <v>43100</v>
      </c>
      <c r="W122" s="21">
        <v>5000</v>
      </c>
      <c r="X122" s="20">
        <v>42795</v>
      </c>
      <c r="Y122" s="20">
        <v>42825</v>
      </c>
    </row>
    <row r="123" spans="1:25" ht="15.75" x14ac:dyDescent="0.25">
      <c r="A123" s="17" t="s">
        <v>354</v>
      </c>
      <c r="B123" s="17" t="s">
        <v>292</v>
      </c>
      <c r="C123" s="17" t="s">
        <v>283</v>
      </c>
      <c r="D123" s="20">
        <v>43908</v>
      </c>
      <c r="E123" s="20">
        <v>44926</v>
      </c>
      <c r="F123" s="21">
        <v>3000</v>
      </c>
      <c r="G123" s="20">
        <v>43891</v>
      </c>
      <c r="H123" s="20">
        <v>43921</v>
      </c>
      <c r="I123" s="17">
        <f>IF((YEAR(H123)-YEAR(G123))=1, ((MONTH(H123)-MONTH(G123))+1)+12, (IF((YEAR(H123)-YEAR(G123))=2, ((MONTH(H123)-MONTH(G123))+1)+24, (IF((YEAR(H123)-YEAR(G123))=3, ((MONTH(H123)-MONTH(G123))+1)+36, (MONTH(H123)-MONTH(G123))+1)))))</f>
        <v>1</v>
      </c>
      <c r="J123" s="18">
        <f>F123/I123</f>
        <v>3000</v>
      </c>
      <c r="K123" s="19"/>
      <c r="L123" s="20">
        <v>43908</v>
      </c>
      <c r="M123" s="20">
        <v>44926</v>
      </c>
      <c r="N123" s="21">
        <v>3000</v>
      </c>
      <c r="O123" s="20">
        <v>43891</v>
      </c>
      <c r="P123" s="20">
        <v>43921</v>
      </c>
      <c r="Q123" s="19">
        <f t="shared" si="3"/>
        <v>31</v>
      </c>
      <c r="R123" s="19">
        <f t="shared" si="4"/>
        <v>31</v>
      </c>
      <c r="S123" s="19">
        <f t="shared" si="5"/>
        <v>0</v>
      </c>
      <c r="T123" s="19"/>
      <c r="U123" s="20">
        <v>42812</v>
      </c>
      <c r="V123" s="20">
        <v>43830</v>
      </c>
      <c r="W123" s="21">
        <v>3000</v>
      </c>
      <c r="X123" s="20">
        <v>42795</v>
      </c>
      <c r="Y123" s="20">
        <v>42825</v>
      </c>
    </row>
    <row r="124" spans="1:25" ht="15.75" x14ac:dyDescent="0.25">
      <c r="A124" s="17" t="s">
        <v>355</v>
      </c>
      <c r="B124" s="17" t="s">
        <v>296</v>
      </c>
      <c r="C124" s="17" t="s">
        <v>283</v>
      </c>
      <c r="D124" s="20">
        <v>43905</v>
      </c>
      <c r="E124" s="20">
        <v>44196</v>
      </c>
      <c r="F124" s="21">
        <v>1500</v>
      </c>
      <c r="G124" s="20">
        <v>43891</v>
      </c>
      <c r="H124" s="20">
        <v>43921</v>
      </c>
      <c r="I124" s="17">
        <f>IF((YEAR(H124)-YEAR(G124))=1, ((MONTH(H124)-MONTH(G124))+1)+12, (IF((YEAR(H124)-YEAR(G124))=2, ((MONTH(H124)-MONTH(G124))+1)+24, (IF((YEAR(H124)-YEAR(G124))=3, ((MONTH(H124)-MONTH(G124))+1)+36, (MONTH(H124)-MONTH(G124))+1)))))</f>
        <v>1</v>
      </c>
      <c r="J124" s="18">
        <f>F124/I124</f>
        <v>1500</v>
      </c>
      <c r="K124" s="19"/>
      <c r="L124" s="20">
        <v>43905</v>
      </c>
      <c r="M124" s="20">
        <v>44196</v>
      </c>
      <c r="N124" s="21">
        <v>1500</v>
      </c>
      <c r="O124" s="20">
        <v>43891</v>
      </c>
      <c r="P124" s="20">
        <v>43921</v>
      </c>
      <c r="Q124" s="19">
        <f t="shared" si="3"/>
        <v>31</v>
      </c>
      <c r="R124" s="19">
        <f t="shared" si="4"/>
        <v>31</v>
      </c>
      <c r="S124" s="19">
        <f t="shared" si="5"/>
        <v>0</v>
      </c>
      <c r="T124" s="19"/>
      <c r="U124" s="20">
        <v>42809</v>
      </c>
      <c r="V124" s="20">
        <v>43100</v>
      </c>
      <c r="W124" s="21">
        <v>1500</v>
      </c>
      <c r="X124" s="20">
        <v>42795</v>
      </c>
      <c r="Y124" s="20">
        <v>42825</v>
      </c>
    </row>
    <row r="125" spans="1:25" ht="15.75" x14ac:dyDescent="0.25">
      <c r="A125" s="17" t="s">
        <v>375</v>
      </c>
      <c r="B125" s="17" t="s">
        <v>288</v>
      </c>
      <c r="C125" s="17" t="s">
        <v>283</v>
      </c>
      <c r="D125" s="20">
        <v>43891</v>
      </c>
      <c r="E125" s="20">
        <v>44196</v>
      </c>
      <c r="F125" s="21">
        <v>3000</v>
      </c>
      <c r="G125" s="20">
        <v>43891</v>
      </c>
      <c r="H125" s="20">
        <v>43921</v>
      </c>
      <c r="I125" s="17">
        <f>IF((YEAR(H125)-YEAR(G125))=1, ((MONTH(H125)-MONTH(G125))+1)+12, (IF((YEAR(H125)-YEAR(G125))=2, ((MONTH(H125)-MONTH(G125))+1)+24, (IF((YEAR(H125)-YEAR(G125))=3, ((MONTH(H125)-MONTH(G125))+1)+36, (MONTH(H125)-MONTH(G125))+1)))))</f>
        <v>1</v>
      </c>
      <c r="J125" s="18">
        <f>F125/I125</f>
        <v>3000</v>
      </c>
      <c r="K125" s="19"/>
      <c r="L125" s="20">
        <v>43891</v>
      </c>
      <c r="M125" s="20">
        <v>44196</v>
      </c>
      <c r="N125" s="21">
        <v>3000</v>
      </c>
      <c r="O125" s="20">
        <v>43891</v>
      </c>
      <c r="P125" s="20">
        <v>43921</v>
      </c>
      <c r="Q125" s="19">
        <f t="shared" si="3"/>
        <v>31</v>
      </c>
      <c r="R125" s="19">
        <f t="shared" si="4"/>
        <v>31</v>
      </c>
      <c r="S125" s="19">
        <f t="shared" si="5"/>
        <v>0</v>
      </c>
      <c r="T125" s="19"/>
      <c r="U125" s="20">
        <v>42795</v>
      </c>
      <c r="V125" s="20">
        <v>43100</v>
      </c>
      <c r="W125" s="21">
        <v>3000</v>
      </c>
      <c r="X125" s="20">
        <v>42795</v>
      </c>
      <c r="Y125" s="20">
        <v>42825</v>
      </c>
    </row>
    <row r="126" spans="1:25" ht="15.75" x14ac:dyDescent="0.25">
      <c r="A126" s="17" t="s">
        <v>376</v>
      </c>
      <c r="B126" s="17" t="s">
        <v>292</v>
      </c>
      <c r="C126" s="17" t="s">
        <v>283</v>
      </c>
      <c r="D126" s="20">
        <v>43891</v>
      </c>
      <c r="E126" s="20">
        <v>44196</v>
      </c>
      <c r="F126" s="21">
        <v>2500</v>
      </c>
      <c r="G126" s="20">
        <v>43891</v>
      </c>
      <c r="H126" s="20">
        <v>43921</v>
      </c>
      <c r="I126" s="17">
        <f>IF((YEAR(H126)-YEAR(G126))=1, ((MONTH(H126)-MONTH(G126))+1)+12, (IF((YEAR(H126)-YEAR(G126))=2, ((MONTH(H126)-MONTH(G126))+1)+24, (IF((YEAR(H126)-YEAR(G126))=3, ((MONTH(H126)-MONTH(G126))+1)+36, (MONTH(H126)-MONTH(G126))+1)))))</f>
        <v>1</v>
      </c>
      <c r="J126" s="18">
        <f>F126/I126</f>
        <v>2500</v>
      </c>
      <c r="K126" s="19"/>
      <c r="L126" s="20">
        <v>43891</v>
      </c>
      <c r="M126" s="20">
        <v>44196</v>
      </c>
      <c r="N126" s="21">
        <v>2500</v>
      </c>
      <c r="O126" s="20">
        <v>43891</v>
      </c>
      <c r="P126" s="20">
        <v>43921</v>
      </c>
      <c r="Q126" s="19">
        <f t="shared" si="3"/>
        <v>31</v>
      </c>
      <c r="R126" s="19">
        <f t="shared" si="4"/>
        <v>31</v>
      </c>
      <c r="S126" s="19">
        <f t="shared" si="5"/>
        <v>0</v>
      </c>
      <c r="T126" s="19"/>
      <c r="U126" s="20">
        <v>42795</v>
      </c>
      <c r="V126" s="20">
        <v>43100</v>
      </c>
      <c r="W126" s="21">
        <v>2500</v>
      </c>
      <c r="X126" s="20">
        <v>42795</v>
      </c>
      <c r="Y126" s="20">
        <v>42825</v>
      </c>
    </row>
    <row r="127" spans="1:25" ht="15.75" x14ac:dyDescent="0.25">
      <c r="A127" s="17" t="s">
        <v>401</v>
      </c>
      <c r="B127" s="17" t="s">
        <v>285</v>
      </c>
      <c r="C127" s="17" t="s">
        <v>283</v>
      </c>
      <c r="D127" s="20">
        <v>43891</v>
      </c>
      <c r="E127" s="20">
        <v>44196</v>
      </c>
      <c r="F127" s="21">
        <v>2000</v>
      </c>
      <c r="G127" s="20">
        <v>43891</v>
      </c>
      <c r="H127" s="20">
        <v>43921</v>
      </c>
      <c r="I127" s="17">
        <f>IF((YEAR(H127)-YEAR(G127))=1, ((MONTH(H127)-MONTH(G127))+1)+12, (IF((YEAR(H127)-YEAR(G127))=2, ((MONTH(H127)-MONTH(G127))+1)+24, (IF((YEAR(H127)-YEAR(G127))=3, ((MONTH(H127)-MONTH(G127))+1)+36, (MONTH(H127)-MONTH(G127))+1)))))</f>
        <v>1</v>
      </c>
      <c r="J127" s="18">
        <f>F127/I127</f>
        <v>2000</v>
      </c>
      <c r="K127" s="19"/>
      <c r="L127" s="20">
        <v>43891</v>
      </c>
      <c r="M127" s="20">
        <v>44196</v>
      </c>
      <c r="N127" s="21">
        <v>2000</v>
      </c>
      <c r="O127" s="20">
        <v>43891</v>
      </c>
      <c r="P127" s="20">
        <v>43921</v>
      </c>
      <c r="Q127" s="19">
        <f t="shared" si="3"/>
        <v>31</v>
      </c>
      <c r="R127" s="19">
        <f t="shared" si="4"/>
        <v>31</v>
      </c>
      <c r="S127" s="19">
        <f t="shared" si="5"/>
        <v>0</v>
      </c>
      <c r="T127" s="19"/>
      <c r="U127" s="20">
        <v>42795</v>
      </c>
      <c r="V127" s="20">
        <v>43100</v>
      </c>
      <c r="W127" s="21">
        <v>2000</v>
      </c>
      <c r="X127" s="20">
        <v>42795</v>
      </c>
      <c r="Y127" s="20">
        <v>42825</v>
      </c>
    </row>
    <row r="128" spans="1:25" ht="15.75" x14ac:dyDescent="0.25">
      <c r="A128" s="17" t="s">
        <v>426</v>
      </c>
      <c r="B128" s="17" t="s">
        <v>282</v>
      </c>
      <c r="C128" s="17" t="s">
        <v>283</v>
      </c>
      <c r="D128" s="20">
        <v>43891</v>
      </c>
      <c r="E128" s="20">
        <v>44196</v>
      </c>
      <c r="F128" s="21">
        <v>700</v>
      </c>
      <c r="G128" s="20">
        <v>43891</v>
      </c>
      <c r="H128" s="20">
        <v>43921</v>
      </c>
      <c r="I128" s="17">
        <f>IF((YEAR(H128)-YEAR(G128))=1, ((MONTH(H128)-MONTH(G128))+1)+12, (IF((YEAR(H128)-YEAR(G128))=2, ((MONTH(H128)-MONTH(G128))+1)+24, (IF((YEAR(H128)-YEAR(G128))=3, ((MONTH(H128)-MONTH(G128))+1)+36, (MONTH(H128)-MONTH(G128))+1)))))</f>
        <v>1</v>
      </c>
      <c r="J128" s="18">
        <f>F128/I128</f>
        <v>700</v>
      </c>
      <c r="K128" s="19"/>
      <c r="L128" s="20">
        <v>43891</v>
      </c>
      <c r="M128" s="20">
        <v>44196</v>
      </c>
      <c r="N128" s="21">
        <v>700</v>
      </c>
      <c r="O128" s="20">
        <v>43891</v>
      </c>
      <c r="P128" s="20">
        <v>43921</v>
      </c>
      <c r="Q128" s="19">
        <f t="shared" si="3"/>
        <v>31</v>
      </c>
      <c r="R128" s="19">
        <f t="shared" si="4"/>
        <v>31</v>
      </c>
      <c r="S128" s="19">
        <f t="shared" si="5"/>
        <v>0</v>
      </c>
      <c r="T128" s="19"/>
      <c r="U128" s="20">
        <v>42795</v>
      </c>
      <c r="V128" s="20">
        <v>43100</v>
      </c>
      <c r="W128" s="21">
        <v>700</v>
      </c>
      <c r="X128" s="20">
        <v>42795</v>
      </c>
      <c r="Y128" s="20">
        <v>42825</v>
      </c>
    </row>
    <row r="129" spans="1:25" ht="15.75" x14ac:dyDescent="0.25">
      <c r="A129" s="17" t="s">
        <v>427</v>
      </c>
      <c r="B129" s="17" t="s">
        <v>292</v>
      </c>
      <c r="C129" s="17" t="s">
        <v>283</v>
      </c>
      <c r="D129" s="20">
        <v>43891</v>
      </c>
      <c r="E129" s="20">
        <v>44196</v>
      </c>
      <c r="F129" s="21">
        <v>2000</v>
      </c>
      <c r="G129" s="20">
        <v>43891</v>
      </c>
      <c r="H129" s="20">
        <v>43921</v>
      </c>
      <c r="I129" s="17">
        <f>IF((YEAR(H129)-YEAR(G129))=1, ((MONTH(H129)-MONTH(G129))+1)+12, (IF((YEAR(H129)-YEAR(G129))=2, ((MONTH(H129)-MONTH(G129))+1)+24, (IF((YEAR(H129)-YEAR(G129))=3, ((MONTH(H129)-MONTH(G129))+1)+36, (MONTH(H129)-MONTH(G129))+1)))))</f>
        <v>1</v>
      </c>
      <c r="J129" s="18">
        <f>F129/I129</f>
        <v>2000</v>
      </c>
      <c r="K129" s="19"/>
      <c r="L129" s="20">
        <v>43891</v>
      </c>
      <c r="M129" s="20">
        <v>44196</v>
      </c>
      <c r="N129" s="21">
        <v>2000</v>
      </c>
      <c r="O129" s="20">
        <v>43891</v>
      </c>
      <c r="P129" s="20">
        <v>43921</v>
      </c>
      <c r="Q129" s="19">
        <f t="shared" si="3"/>
        <v>31</v>
      </c>
      <c r="R129" s="19">
        <f t="shared" si="4"/>
        <v>31</v>
      </c>
      <c r="S129" s="19">
        <f t="shared" si="5"/>
        <v>0</v>
      </c>
      <c r="T129" s="19"/>
      <c r="U129" s="20">
        <v>42795</v>
      </c>
      <c r="V129" s="20">
        <v>43100</v>
      </c>
      <c r="W129" s="21">
        <v>2000</v>
      </c>
      <c r="X129" s="20">
        <v>42795</v>
      </c>
      <c r="Y129" s="20">
        <v>42825</v>
      </c>
    </row>
    <row r="130" spans="1:25" ht="15.75" x14ac:dyDescent="0.25">
      <c r="A130" s="17" t="s">
        <v>443</v>
      </c>
      <c r="B130" s="17" t="s">
        <v>296</v>
      </c>
      <c r="C130" s="17" t="s">
        <v>283</v>
      </c>
      <c r="D130" s="20">
        <v>43915</v>
      </c>
      <c r="E130" s="20">
        <v>44196</v>
      </c>
      <c r="F130" s="21">
        <v>1000</v>
      </c>
      <c r="G130" s="20">
        <v>43891</v>
      </c>
      <c r="H130" s="20">
        <v>43921</v>
      </c>
      <c r="I130" s="17">
        <f>IF((YEAR(H130)-YEAR(G130))=1, ((MONTH(H130)-MONTH(G130))+1)+12, (IF((YEAR(H130)-YEAR(G130))=2, ((MONTH(H130)-MONTH(G130))+1)+24, (IF((YEAR(H130)-YEAR(G130))=3, ((MONTH(H130)-MONTH(G130))+1)+36, (MONTH(H130)-MONTH(G130))+1)))))</f>
        <v>1</v>
      </c>
      <c r="J130" s="18">
        <f>F130/I130</f>
        <v>1000</v>
      </c>
      <c r="K130" s="19"/>
      <c r="L130" s="20">
        <v>43915</v>
      </c>
      <c r="M130" s="20">
        <v>44196</v>
      </c>
      <c r="N130" s="21">
        <v>1000</v>
      </c>
      <c r="O130" s="20">
        <v>43891</v>
      </c>
      <c r="P130" s="20">
        <v>43921</v>
      </c>
      <c r="Q130" s="19">
        <f t="shared" si="3"/>
        <v>31</v>
      </c>
      <c r="R130" s="19">
        <f t="shared" si="4"/>
        <v>31</v>
      </c>
      <c r="S130" s="19">
        <f t="shared" si="5"/>
        <v>0</v>
      </c>
      <c r="T130" s="19"/>
      <c r="U130" s="20">
        <v>42819</v>
      </c>
      <c r="V130" s="20">
        <v>43100</v>
      </c>
      <c r="W130" s="21">
        <v>1000</v>
      </c>
      <c r="X130" s="20">
        <v>42795</v>
      </c>
      <c r="Y130" s="20">
        <v>42825</v>
      </c>
    </row>
    <row r="131" spans="1:25" ht="15.75" x14ac:dyDescent="0.25">
      <c r="A131" s="17" t="s">
        <v>446</v>
      </c>
      <c r="B131" s="17" t="s">
        <v>285</v>
      </c>
      <c r="C131" s="17" t="s">
        <v>283</v>
      </c>
      <c r="D131" s="20">
        <v>43958</v>
      </c>
      <c r="E131" s="20">
        <v>44196</v>
      </c>
      <c r="F131" s="21">
        <v>1500</v>
      </c>
      <c r="G131" s="20">
        <v>43891</v>
      </c>
      <c r="H131" s="20">
        <v>43921</v>
      </c>
      <c r="I131" s="17">
        <f>IF((YEAR(H131)-YEAR(G131))=1, ((MONTH(H131)-MONTH(G131))+1)+12, (IF((YEAR(H131)-YEAR(G131))=2, ((MONTH(H131)-MONTH(G131))+1)+24, (IF((YEAR(H131)-YEAR(G131))=3, ((MONTH(H131)-MONTH(G131))+1)+36, (MONTH(H131)-MONTH(G131))+1)))))</f>
        <v>1</v>
      </c>
      <c r="J131" s="18">
        <f>F131/I131</f>
        <v>1500</v>
      </c>
      <c r="K131" s="19"/>
      <c r="L131" s="20">
        <v>43958</v>
      </c>
      <c r="M131" s="20">
        <v>44196</v>
      </c>
      <c r="N131" s="21">
        <v>1500</v>
      </c>
      <c r="O131" s="20">
        <v>43891</v>
      </c>
      <c r="P131" s="20">
        <v>43921</v>
      </c>
      <c r="Q131" s="19">
        <f t="shared" si="3"/>
        <v>31</v>
      </c>
      <c r="R131" s="19">
        <f t="shared" si="4"/>
        <v>31</v>
      </c>
      <c r="S131" s="19">
        <f t="shared" si="5"/>
        <v>0</v>
      </c>
      <c r="T131" s="19"/>
      <c r="U131" s="20">
        <v>42862</v>
      </c>
      <c r="V131" s="20">
        <v>43100</v>
      </c>
      <c r="W131" s="21">
        <v>1500</v>
      </c>
      <c r="X131" s="20">
        <v>42795</v>
      </c>
      <c r="Y131" s="20">
        <v>42825</v>
      </c>
    </row>
    <row r="132" spans="1:25" ht="15.75" x14ac:dyDescent="0.25">
      <c r="A132" s="17" t="s">
        <v>450</v>
      </c>
      <c r="B132" s="17" t="s">
        <v>288</v>
      </c>
      <c r="C132" s="17" t="s">
        <v>283</v>
      </c>
      <c r="D132" s="20">
        <v>43891</v>
      </c>
      <c r="E132" s="20">
        <v>44196</v>
      </c>
      <c r="F132" s="21">
        <v>3500</v>
      </c>
      <c r="G132" s="20">
        <v>43891</v>
      </c>
      <c r="H132" s="20">
        <v>43921</v>
      </c>
      <c r="I132" s="17">
        <f>IF((YEAR(H132)-YEAR(G132))=1, ((MONTH(H132)-MONTH(G132))+1)+12, (IF((YEAR(H132)-YEAR(G132))=2, ((MONTH(H132)-MONTH(G132))+1)+24, (IF((YEAR(H132)-YEAR(G132))=3, ((MONTH(H132)-MONTH(G132))+1)+36, (MONTH(H132)-MONTH(G132))+1)))))</f>
        <v>1</v>
      </c>
      <c r="J132" s="18">
        <f>F132/I132</f>
        <v>3500</v>
      </c>
      <c r="K132" s="19"/>
      <c r="L132" s="20">
        <v>43891</v>
      </c>
      <c r="M132" s="20">
        <v>44196</v>
      </c>
      <c r="N132" s="21">
        <v>3500</v>
      </c>
      <c r="O132" s="20">
        <v>43891</v>
      </c>
      <c r="P132" s="20">
        <v>43921</v>
      </c>
      <c r="Q132" s="19">
        <f t="shared" ref="Q132:Q195" si="6">DAY(E132)</f>
        <v>31</v>
      </c>
      <c r="R132" s="19">
        <f t="shared" ref="R132:R195" si="7">DAY(M132)</f>
        <v>31</v>
      </c>
      <c r="S132" s="19">
        <f t="shared" ref="S132:S195" si="8">Q132-R132</f>
        <v>0</v>
      </c>
      <c r="T132" s="19"/>
      <c r="U132" s="20">
        <v>42795</v>
      </c>
      <c r="V132" s="20">
        <v>43100</v>
      </c>
      <c r="W132" s="21">
        <v>3500</v>
      </c>
      <c r="X132" s="20">
        <v>42795</v>
      </c>
      <c r="Y132" s="20">
        <v>42825</v>
      </c>
    </row>
    <row r="133" spans="1:25" ht="15.75" x14ac:dyDescent="0.25">
      <c r="A133" s="17" t="s">
        <v>451</v>
      </c>
      <c r="B133" s="17" t="s">
        <v>282</v>
      </c>
      <c r="C133" s="17" t="s">
        <v>283</v>
      </c>
      <c r="D133" s="20">
        <v>43891</v>
      </c>
      <c r="E133" s="20">
        <v>44196</v>
      </c>
      <c r="F133" s="21">
        <v>2500</v>
      </c>
      <c r="G133" s="20">
        <v>43891</v>
      </c>
      <c r="H133" s="20">
        <v>43921</v>
      </c>
      <c r="I133" s="17">
        <f>IF((YEAR(H133)-YEAR(G133))=1, ((MONTH(H133)-MONTH(G133))+1)+12, (IF((YEAR(H133)-YEAR(G133))=2, ((MONTH(H133)-MONTH(G133))+1)+24, (IF((YEAR(H133)-YEAR(G133))=3, ((MONTH(H133)-MONTH(G133))+1)+36, (MONTH(H133)-MONTH(G133))+1)))))</f>
        <v>1</v>
      </c>
      <c r="J133" s="18">
        <f>F133/I133</f>
        <v>2500</v>
      </c>
      <c r="K133" s="19"/>
      <c r="L133" s="20">
        <v>43891</v>
      </c>
      <c r="M133" s="20">
        <v>44196</v>
      </c>
      <c r="N133" s="21">
        <v>2500</v>
      </c>
      <c r="O133" s="20">
        <v>43891</v>
      </c>
      <c r="P133" s="20">
        <v>43921</v>
      </c>
      <c r="Q133" s="19">
        <f t="shared" si="6"/>
        <v>31</v>
      </c>
      <c r="R133" s="19">
        <f t="shared" si="7"/>
        <v>31</v>
      </c>
      <c r="S133" s="19">
        <f t="shared" si="8"/>
        <v>0</v>
      </c>
      <c r="T133" s="19"/>
      <c r="U133" s="20">
        <v>42795</v>
      </c>
      <c r="V133" s="20">
        <v>43100</v>
      </c>
      <c r="W133" s="21">
        <v>2500</v>
      </c>
      <c r="X133" s="20">
        <v>42795</v>
      </c>
      <c r="Y133" s="20">
        <v>42825</v>
      </c>
    </row>
    <row r="134" spans="1:25" ht="15.75" x14ac:dyDescent="0.25">
      <c r="A134" s="17" t="s">
        <v>453</v>
      </c>
      <c r="B134" s="17" t="s">
        <v>282</v>
      </c>
      <c r="C134" s="17" t="s">
        <v>283</v>
      </c>
      <c r="D134" s="20">
        <v>43922</v>
      </c>
      <c r="E134" s="20">
        <v>44196</v>
      </c>
      <c r="F134" s="21">
        <v>1375</v>
      </c>
      <c r="G134" s="20">
        <v>43891</v>
      </c>
      <c r="H134" s="20">
        <v>43921</v>
      </c>
      <c r="I134" s="17">
        <f>IF((YEAR(H134)-YEAR(G134))=1, ((MONTH(H134)-MONTH(G134))+1)+12, (IF((YEAR(H134)-YEAR(G134))=2, ((MONTH(H134)-MONTH(G134))+1)+24, (IF((YEAR(H134)-YEAR(G134))=3, ((MONTH(H134)-MONTH(G134))+1)+36, (MONTH(H134)-MONTH(G134))+1)))))</f>
        <v>1</v>
      </c>
      <c r="J134" s="18">
        <f>F134/I134</f>
        <v>1375</v>
      </c>
      <c r="K134" s="19"/>
      <c r="L134" s="20">
        <v>43922</v>
      </c>
      <c r="M134" s="20">
        <v>44196</v>
      </c>
      <c r="N134" s="21">
        <v>1375</v>
      </c>
      <c r="O134" s="20">
        <v>43891</v>
      </c>
      <c r="P134" s="20">
        <v>43921</v>
      </c>
      <c r="Q134" s="19">
        <f t="shared" si="6"/>
        <v>31</v>
      </c>
      <c r="R134" s="19">
        <f t="shared" si="7"/>
        <v>31</v>
      </c>
      <c r="S134" s="19">
        <f t="shared" si="8"/>
        <v>0</v>
      </c>
      <c r="T134" s="19"/>
      <c r="U134" s="20">
        <v>42826</v>
      </c>
      <c r="V134" s="20">
        <v>43100</v>
      </c>
      <c r="W134" s="21">
        <v>1375</v>
      </c>
      <c r="X134" s="20">
        <v>42795</v>
      </c>
      <c r="Y134" s="20">
        <v>42825</v>
      </c>
    </row>
    <row r="135" spans="1:25" ht="15.75" x14ac:dyDescent="0.25">
      <c r="A135" s="17" t="s">
        <v>455</v>
      </c>
      <c r="B135" s="17" t="s">
        <v>292</v>
      </c>
      <c r="C135" s="17" t="s">
        <v>283</v>
      </c>
      <c r="D135" s="20">
        <v>43891</v>
      </c>
      <c r="E135" s="20">
        <v>44196</v>
      </c>
      <c r="F135" s="21">
        <v>10000</v>
      </c>
      <c r="G135" s="20">
        <v>43891</v>
      </c>
      <c r="H135" s="20">
        <v>43921</v>
      </c>
      <c r="I135" s="17">
        <f>IF((YEAR(H135)-YEAR(G135))=1, ((MONTH(H135)-MONTH(G135))+1)+12, (IF((YEAR(H135)-YEAR(G135))=2, ((MONTH(H135)-MONTH(G135))+1)+24, (IF((YEAR(H135)-YEAR(G135))=3, ((MONTH(H135)-MONTH(G135))+1)+36, (MONTH(H135)-MONTH(G135))+1)))))</f>
        <v>1</v>
      </c>
      <c r="J135" s="18">
        <f>F135/I135</f>
        <v>10000</v>
      </c>
      <c r="K135" s="19"/>
      <c r="L135" s="20">
        <v>43891</v>
      </c>
      <c r="M135" s="20">
        <v>44196</v>
      </c>
      <c r="N135" s="21">
        <v>10000</v>
      </c>
      <c r="O135" s="20">
        <v>43891</v>
      </c>
      <c r="P135" s="20">
        <v>43921</v>
      </c>
      <c r="Q135" s="19">
        <f t="shared" si="6"/>
        <v>31</v>
      </c>
      <c r="R135" s="19">
        <f t="shared" si="7"/>
        <v>31</v>
      </c>
      <c r="S135" s="19">
        <f t="shared" si="8"/>
        <v>0</v>
      </c>
      <c r="T135" s="19"/>
      <c r="U135" s="20">
        <v>42795</v>
      </c>
      <c r="V135" s="20">
        <v>43100</v>
      </c>
      <c r="W135" s="21">
        <v>10000</v>
      </c>
      <c r="X135" s="20">
        <v>42795</v>
      </c>
      <c r="Y135" s="20">
        <v>42825</v>
      </c>
    </row>
    <row r="136" spans="1:25" ht="15.75" x14ac:dyDescent="0.25">
      <c r="A136" s="17" t="s">
        <v>478</v>
      </c>
      <c r="B136" s="17" t="s">
        <v>285</v>
      </c>
      <c r="C136" s="17" t="s">
        <v>283</v>
      </c>
      <c r="D136" s="20">
        <v>43905</v>
      </c>
      <c r="E136" s="20">
        <v>44196</v>
      </c>
      <c r="F136" s="21">
        <v>1500</v>
      </c>
      <c r="G136" s="20">
        <v>43891</v>
      </c>
      <c r="H136" s="20">
        <v>43921</v>
      </c>
      <c r="I136" s="17">
        <f>IF((YEAR(H136)-YEAR(G136))=1, ((MONTH(H136)-MONTH(G136))+1)+12, (IF((YEAR(H136)-YEAR(G136))=2, ((MONTH(H136)-MONTH(G136))+1)+24, (IF((YEAR(H136)-YEAR(G136))=3, ((MONTH(H136)-MONTH(G136))+1)+36, (MONTH(H136)-MONTH(G136))+1)))))</f>
        <v>1</v>
      </c>
      <c r="J136" s="18">
        <f>F136/I136</f>
        <v>1500</v>
      </c>
      <c r="K136" s="19"/>
      <c r="L136" s="20">
        <v>43905</v>
      </c>
      <c r="M136" s="20">
        <v>44196</v>
      </c>
      <c r="N136" s="21">
        <v>1500</v>
      </c>
      <c r="O136" s="20">
        <v>43891</v>
      </c>
      <c r="P136" s="20">
        <v>43921</v>
      </c>
      <c r="Q136" s="19">
        <f t="shared" si="6"/>
        <v>31</v>
      </c>
      <c r="R136" s="19">
        <f t="shared" si="7"/>
        <v>31</v>
      </c>
      <c r="S136" s="19">
        <f t="shared" si="8"/>
        <v>0</v>
      </c>
      <c r="T136" s="19"/>
      <c r="U136" s="20">
        <v>42809</v>
      </c>
      <c r="V136" s="20">
        <v>43100</v>
      </c>
      <c r="W136" s="21">
        <v>1500</v>
      </c>
      <c r="X136" s="20">
        <v>42795</v>
      </c>
      <c r="Y136" s="20">
        <v>42825</v>
      </c>
    </row>
    <row r="137" spans="1:25" ht="15.75" x14ac:dyDescent="0.25">
      <c r="A137" s="17" t="s">
        <v>480</v>
      </c>
      <c r="B137" s="17" t="s">
        <v>282</v>
      </c>
      <c r="C137" s="17" t="s">
        <v>283</v>
      </c>
      <c r="D137" s="20">
        <v>43911</v>
      </c>
      <c r="E137" s="20">
        <v>44196</v>
      </c>
      <c r="F137" s="21">
        <v>500</v>
      </c>
      <c r="G137" s="20">
        <v>43891</v>
      </c>
      <c r="H137" s="20">
        <v>43921</v>
      </c>
      <c r="I137" s="17">
        <f>IF((YEAR(H137)-YEAR(G137))=1, ((MONTH(H137)-MONTH(G137))+1)+12, (IF((YEAR(H137)-YEAR(G137))=2, ((MONTH(H137)-MONTH(G137))+1)+24, (IF((YEAR(H137)-YEAR(G137))=3, ((MONTH(H137)-MONTH(G137))+1)+36, (MONTH(H137)-MONTH(G137))+1)))))</f>
        <v>1</v>
      </c>
      <c r="J137" s="18">
        <f>F137/I137</f>
        <v>500</v>
      </c>
      <c r="K137" s="19"/>
      <c r="L137" s="20">
        <v>43911</v>
      </c>
      <c r="M137" s="20">
        <v>44196</v>
      </c>
      <c r="N137" s="21">
        <v>500</v>
      </c>
      <c r="O137" s="20">
        <v>43891</v>
      </c>
      <c r="P137" s="20">
        <v>43921</v>
      </c>
      <c r="Q137" s="19">
        <f t="shared" si="6"/>
        <v>31</v>
      </c>
      <c r="R137" s="19">
        <f t="shared" si="7"/>
        <v>31</v>
      </c>
      <c r="S137" s="19">
        <f t="shared" si="8"/>
        <v>0</v>
      </c>
      <c r="T137" s="19"/>
      <c r="U137" s="20">
        <v>42815</v>
      </c>
      <c r="V137" s="20">
        <v>43100</v>
      </c>
      <c r="W137" s="21">
        <v>500</v>
      </c>
      <c r="X137" s="20">
        <v>42795</v>
      </c>
      <c r="Y137" s="20">
        <v>42825</v>
      </c>
    </row>
    <row r="138" spans="1:25" ht="15.75" x14ac:dyDescent="0.25">
      <c r="A138" s="17" t="s">
        <v>485</v>
      </c>
      <c r="B138" s="17" t="s">
        <v>282</v>
      </c>
      <c r="C138" s="17" t="s">
        <v>283</v>
      </c>
      <c r="D138" s="20">
        <v>43915</v>
      </c>
      <c r="E138" s="20">
        <v>44196</v>
      </c>
      <c r="F138" s="21">
        <v>600</v>
      </c>
      <c r="G138" s="20">
        <v>43891</v>
      </c>
      <c r="H138" s="20">
        <v>43921</v>
      </c>
      <c r="I138" s="17">
        <f>IF((YEAR(H138)-YEAR(G138))=1, ((MONTH(H138)-MONTH(G138))+1)+12, (IF((YEAR(H138)-YEAR(G138))=2, ((MONTH(H138)-MONTH(G138))+1)+24, (IF((YEAR(H138)-YEAR(G138))=3, ((MONTH(H138)-MONTH(G138))+1)+36, (MONTH(H138)-MONTH(G138))+1)))))</f>
        <v>1</v>
      </c>
      <c r="J138" s="18">
        <f>F138/I138</f>
        <v>600</v>
      </c>
      <c r="K138" s="19"/>
      <c r="L138" s="20">
        <v>43915</v>
      </c>
      <c r="M138" s="20">
        <v>44196</v>
      </c>
      <c r="N138" s="21">
        <v>600</v>
      </c>
      <c r="O138" s="20">
        <v>43891</v>
      </c>
      <c r="P138" s="20">
        <v>43921</v>
      </c>
      <c r="Q138" s="19">
        <f t="shared" si="6"/>
        <v>31</v>
      </c>
      <c r="R138" s="19">
        <f t="shared" si="7"/>
        <v>31</v>
      </c>
      <c r="S138" s="19">
        <f t="shared" si="8"/>
        <v>0</v>
      </c>
      <c r="T138" s="19"/>
      <c r="U138" s="20">
        <v>42819</v>
      </c>
      <c r="V138" s="20">
        <v>43100</v>
      </c>
      <c r="W138" s="21">
        <v>600</v>
      </c>
      <c r="X138" s="20">
        <v>42795</v>
      </c>
      <c r="Y138" s="20">
        <v>42825</v>
      </c>
    </row>
    <row r="139" spans="1:25" ht="15.75" x14ac:dyDescent="0.25">
      <c r="A139" s="17" t="s">
        <v>507</v>
      </c>
      <c r="B139" s="17" t="s">
        <v>285</v>
      </c>
      <c r="C139" s="17" t="s">
        <v>283</v>
      </c>
      <c r="D139" s="20">
        <v>43891</v>
      </c>
      <c r="E139" s="20">
        <v>44196</v>
      </c>
      <c r="F139" s="21">
        <v>1750</v>
      </c>
      <c r="G139" s="20">
        <v>43891</v>
      </c>
      <c r="H139" s="20">
        <v>43921</v>
      </c>
      <c r="I139" s="17">
        <f>IF((YEAR(H139)-YEAR(G139))=1, ((MONTH(H139)-MONTH(G139))+1)+12, (IF((YEAR(H139)-YEAR(G139))=2, ((MONTH(H139)-MONTH(G139))+1)+24, (IF((YEAR(H139)-YEAR(G139))=3, ((MONTH(H139)-MONTH(G139))+1)+36, (MONTH(H139)-MONTH(G139))+1)))))</f>
        <v>1</v>
      </c>
      <c r="J139" s="18">
        <f>F139/I139</f>
        <v>1750</v>
      </c>
      <c r="K139" s="19"/>
      <c r="L139" s="20">
        <v>43891</v>
      </c>
      <c r="M139" s="20">
        <v>44196</v>
      </c>
      <c r="N139" s="21">
        <v>1750</v>
      </c>
      <c r="O139" s="20">
        <v>43891</v>
      </c>
      <c r="P139" s="20">
        <v>43921</v>
      </c>
      <c r="Q139" s="19">
        <f t="shared" si="6"/>
        <v>31</v>
      </c>
      <c r="R139" s="19">
        <f t="shared" si="7"/>
        <v>31</v>
      </c>
      <c r="S139" s="19">
        <f t="shared" si="8"/>
        <v>0</v>
      </c>
      <c r="T139" s="19"/>
      <c r="U139" s="20">
        <v>42795</v>
      </c>
      <c r="V139" s="20">
        <v>43100</v>
      </c>
      <c r="W139" s="21">
        <v>1750</v>
      </c>
      <c r="X139" s="20">
        <v>42795</v>
      </c>
      <c r="Y139" s="20">
        <v>42825</v>
      </c>
    </row>
    <row r="140" spans="1:25" ht="15.75" x14ac:dyDescent="0.25">
      <c r="A140" s="17" t="s">
        <v>510</v>
      </c>
      <c r="B140" s="17" t="s">
        <v>285</v>
      </c>
      <c r="C140" s="17" t="s">
        <v>283</v>
      </c>
      <c r="D140" s="20">
        <v>43921</v>
      </c>
      <c r="E140" s="20">
        <v>44196</v>
      </c>
      <c r="F140" s="21">
        <v>1500</v>
      </c>
      <c r="G140" s="20">
        <v>43891</v>
      </c>
      <c r="H140" s="20">
        <v>43921</v>
      </c>
      <c r="I140" s="17">
        <f>IF((YEAR(H140)-YEAR(G140))=1, ((MONTH(H140)-MONTH(G140))+1)+12, (IF((YEAR(H140)-YEAR(G140))=2, ((MONTH(H140)-MONTH(G140))+1)+24, (IF((YEAR(H140)-YEAR(G140))=3, ((MONTH(H140)-MONTH(G140))+1)+36, (MONTH(H140)-MONTH(G140))+1)))))</f>
        <v>1</v>
      </c>
      <c r="J140" s="18">
        <f>F140/I140</f>
        <v>1500</v>
      </c>
      <c r="K140" s="19"/>
      <c r="L140" s="20">
        <v>43921</v>
      </c>
      <c r="M140" s="20">
        <v>44196</v>
      </c>
      <c r="N140" s="21">
        <v>1500</v>
      </c>
      <c r="O140" s="20">
        <v>43891</v>
      </c>
      <c r="P140" s="20">
        <v>43921</v>
      </c>
      <c r="Q140" s="19">
        <f t="shared" si="6"/>
        <v>31</v>
      </c>
      <c r="R140" s="19">
        <f t="shared" si="7"/>
        <v>31</v>
      </c>
      <c r="S140" s="19">
        <f t="shared" si="8"/>
        <v>0</v>
      </c>
      <c r="T140" s="19"/>
      <c r="U140" s="20">
        <v>42825</v>
      </c>
      <c r="V140" s="20">
        <v>43100</v>
      </c>
      <c r="W140" s="21">
        <v>1500</v>
      </c>
      <c r="X140" s="20">
        <v>42795</v>
      </c>
      <c r="Y140" s="20">
        <v>42825</v>
      </c>
    </row>
    <row r="141" spans="1:25" ht="15.75" x14ac:dyDescent="0.25">
      <c r="A141" s="17" t="s">
        <v>511</v>
      </c>
      <c r="B141" s="17" t="s">
        <v>292</v>
      </c>
      <c r="C141" s="17" t="s">
        <v>283</v>
      </c>
      <c r="D141" s="20">
        <v>43891</v>
      </c>
      <c r="E141" s="20">
        <v>44196</v>
      </c>
      <c r="F141" s="21">
        <v>1200</v>
      </c>
      <c r="G141" s="20">
        <v>43891</v>
      </c>
      <c r="H141" s="20">
        <v>43921</v>
      </c>
      <c r="I141" s="17">
        <f>IF((YEAR(H141)-YEAR(G141))=1, ((MONTH(H141)-MONTH(G141))+1)+12, (IF((YEAR(H141)-YEAR(G141))=2, ((MONTH(H141)-MONTH(G141))+1)+24, (IF((YEAR(H141)-YEAR(G141))=3, ((MONTH(H141)-MONTH(G141))+1)+36, (MONTH(H141)-MONTH(G141))+1)))))</f>
        <v>1</v>
      </c>
      <c r="J141" s="18">
        <f>F141/I141</f>
        <v>1200</v>
      </c>
      <c r="K141" s="19"/>
      <c r="L141" s="20">
        <v>43891</v>
      </c>
      <c r="M141" s="20">
        <v>44196</v>
      </c>
      <c r="N141" s="21">
        <v>1200</v>
      </c>
      <c r="O141" s="20">
        <v>43891</v>
      </c>
      <c r="P141" s="20">
        <v>43921</v>
      </c>
      <c r="Q141" s="19">
        <f t="shared" si="6"/>
        <v>31</v>
      </c>
      <c r="R141" s="19">
        <f t="shared" si="7"/>
        <v>31</v>
      </c>
      <c r="S141" s="19">
        <f t="shared" si="8"/>
        <v>0</v>
      </c>
      <c r="T141" s="19"/>
      <c r="U141" s="20">
        <v>42795</v>
      </c>
      <c r="V141" s="20">
        <v>43100</v>
      </c>
      <c r="W141" s="21">
        <v>1200</v>
      </c>
      <c r="X141" s="20">
        <v>42795</v>
      </c>
      <c r="Y141" s="20">
        <v>42825</v>
      </c>
    </row>
    <row r="142" spans="1:25" ht="15.75" x14ac:dyDescent="0.25">
      <c r="A142" s="17" t="s">
        <v>530</v>
      </c>
      <c r="B142" s="17" t="s">
        <v>296</v>
      </c>
      <c r="C142" s="17" t="s">
        <v>283</v>
      </c>
      <c r="D142" s="20">
        <v>43891</v>
      </c>
      <c r="E142" s="20">
        <v>44196</v>
      </c>
      <c r="F142" s="21">
        <v>5416.67</v>
      </c>
      <c r="G142" s="20">
        <v>43891</v>
      </c>
      <c r="H142" s="20">
        <v>43921</v>
      </c>
      <c r="I142" s="17">
        <f>IF((YEAR(H142)-YEAR(G142))=1, ((MONTH(H142)-MONTH(G142))+1)+12, (IF((YEAR(H142)-YEAR(G142))=2, ((MONTH(H142)-MONTH(G142))+1)+24, (IF((YEAR(H142)-YEAR(G142))=3, ((MONTH(H142)-MONTH(G142))+1)+36, (MONTH(H142)-MONTH(G142))+1)))))</f>
        <v>1</v>
      </c>
      <c r="J142" s="18">
        <f>F142/I142</f>
        <v>5416.67</v>
      </c>
      <c r="K142" s="19"/>
      <c r="L142" s="20">
        <v>43891</v>
      </c>
      <c r="M142" s="20">
        <v>44196</v>
      </c>
      <c r="N142" s="21">
        <v>5416.67</v>
      </c>
      <c r="O142" s="20">
        <v>43891</v>
      </c>
      <c r="P142" s="20">
        <v>43921</v>
      </c>
      <c r="Q142" s="19">
        <f t="shared" si="6"/>
        <v>31</v>
      </c>
      <c r="R142" s="19">
        <f t="shared" si="7"/>
        <v>31</v>
      </c>
      <c r="S142" s="19">
        <f t="shared" si="8"/>
        <v>0</v>
      </c>
      <c r="T142" s="19"/>
      <c r="U142" s="20">
        <v>42795</v>
      </c>
      <c r="V142" s="20">
        <v>43100</v>
      </c>
      <c r="W142" s="21">
        <v>5416.67</v>
      </c>
      <c r="X142" s="20">
        <v>42795</v>
      </c>
      <c r="Y142" s="20">
        <v>42825</v>
      </c>
    </row>
    <row r="143" spans="1:25" ht="15.75" x14ac:dyDescent="0.25">
      <c r="A143" s="17" t="s">
        <v>530</v>
      </c>
      <c r="B143" s="17" t="s">
        <v>296</v>
      </c>
      <c r="C143" s="17" t="s">
        <v>283</v>
      </c>
      <c r="D143" s="20">
        <v>43891</v>
      </c>
      <c r="E143" s="20">
        <v>44196</v>
      </c>
      <c r="F143" s="21">
        <v>4500</v>
      </c>
      <c r="G143" s="20">
        <v>43891</v>
      </c>
      <c r="H143" s="20">
        <v>43921</v>
      </c>
      <c r="I143" s="17">
        <f>IF((YEAR(H143)-YEAR(G143))=1, ((MONTH(H143)-MONTH(G143))+1)+12, (IF((YEAR(H143)-YEAR(G143))=2, ((MONTH(H143)-MONTH(G143))+1)+24, (IF((YEAR(H143)-YEAR(G143))=3, ((MONTH(H143)-MONTH(G143))+1)+36, (MONTH(H143)-MONTH(G143))+1)))))</f>
        <v>1</v>
      </c>
      <c r="J143" s="18">
        <f>F143/I143</f>
        <v>4500</v>
      </c>
      <c r="K143" s="19"/>
      <c r="L143" s="20">
        <v>43891</v>
      </c>
      <c r="M143" s="20">
        <v>44196</v>
      </c>
      <c r="N143" s="21">
        <v>4500</v>
      </c>
      <c r="O143" s="20">
        <v>43891</v>
      </c>
      <c r="P143" s="20">
        <v>43921</v>
      </c>
      <c r="Q143" s="19">
        <f t="shared" si="6"/>
        <v>31</v>
      </c>
      <c r="R143" s="19">
        <f t="shared" si="7"/>
        <v>31</v>
      </c>
      <c r="S143" s="19">
        <f t="shared" si="8"/>
        <v>0</v>
      </c>
      <c r="T143" s="19"/>
      <c r="U143" s="20">
        <v>42795</v>
      </c>
      <c r="V143" s="20">
        <v>43100</v>
      </c>
      <c r="W143" s="21">
        <v>4500</v>
      </c>
      <c r="X143" s="20">
        <v>42795</v>
      </c>
      <c r="Y143" s="20">
        <v>42825</v>
      </c>
    </row>
    <row r="144" spans="1:25" ht="15.75" x14ac:dyDescent="0.25">
      <c r="A144" s="17" t="s">
        <v>564</v>
      </c>
      <c r="B144" s="17" t="s">
        <v>282</v>
      </c>
      <c r="C144" s="17" t="s">
        <v>283</v>
      </c>
      <c r="D144" s="20">
        <v>43921</v>
      </c>
      <c r="E144" s="20">
        <v>44196</v>
      </c>
      <c r="F144" s="21">
        <v>1292</v>
      </c>
      <c r="G144" s="20">
        <v>43891</v>
      </c>
      <c r="H144" s="20">
        <v>43921</v>
      </c>
      <c r="I144" s="17">
        <f>IF((YEAR(H144)-YEAR(G144))=1, ((MONTH(H144)-MONTH(G144))+1)+12, (IF((YEAR(H144)-YEAR(G144))=2, ((MONTH(H144)-MONTH(G144))+1)+24, (IF((YEAR(H144)-YEAR(G144))=3, ((MONTH(H144)-MONTH(G144))+1)+36, (MONTH(H144)-MONTH(G144))+1)))))</f>
        <v>1</v>
      </c>
      <c r="J144" s="18">
        <f>F144/I144</f>
        <v>1292</v>
      </c>
      <c r="K144" s="19"/>
      <c r="L144" s="20">
        <v>43921</v>
      </c>
      <c r="M144" s="20">
        <v>44196</v>
      </c>
      <c r="N144" s="21">
        <v>1292</v>
      </c>
      <c r="O144" s="20">
        <v>43891</v>
      </c>
      <c r="P144" s="20">
        <v>43921</v>
      </c>
      <c r="Q144" s="19">
        <f t="shared" si="6"/>
        <v>31</v>
      </c>
      <c r="R144" s="19">
        <f t="shared" si="7"/>
        <v>31</v>
      </c>
      <c r="S144" s="19">
        <f t="shared" si="8"/>
        <v>0</v>
      </c>
      <c r="T144" s="19"/>
      <c r="U144" s="20">
        <v>42825</v>
      </c>
      <c r="V144" s="20">
        <v>43100</v>
      </c>
      <c r="W144" s="21">
        <v>1292</v>
      </c>
      <c r="X144" s="20">
        <v>42795</v>
      </c>
      <c r="Y144" s="20">
        <v>42825</v>
      </c>
    </row>
    <row r="145" spans="1:25" ht="15.75" x14ac:dyDescent="0.25">
      <c r="A145" s="17" t="s">
        <v>323</v>
      </c>
      <c r="B145" s="17" t="s">
        <v>285</v>
      </c>
      <c r="C145" s="17" t="s">
        <v>283</v>
      </c>
      <c r="D145" s="20">
        <v>43609</v>
      </c>
      <c r="E145" s="20">
        <v>43830</v>
      </c>
      <c r="F145" s="21">
        <v>41600</v>
      </c>
      <c r="G145" s="20">
        <v>43586</v>
      </c>
      <c r="H145" s="20">
        <v>43951</v>
      </c>
      <c r="I145" s="17">
        <f>IF((YEAR(H145)-YEAR(G145))=1, ((MONTH(H145)-MONTH(G145))+1)+12, (IF((YEAR(H145)-YEAR(G145))=2, ((MONTH(H145)-MONTH(G145))+1)+24, (IF((YEAR(H145)-YEAR(G145))=3, ((MONTH(H145)-MONTH(G145))+1)+36, (MONTH(H145)-MONTH(G145))+1)))))</f>
        <v>12</v>
      </c>
      <c r="J145" s="18">
        <f>F145/I145</f>
        <v>3466.6666666666665</v>
      </c>
      <c r="K145" s="19"/>
      <c r="L145" s="20">
        <v>43609</v>
      </c>
      <c r="M145" s="20">
        <v>43830</v>
      </c>
      <c r="N145" s="21">
        <v>41600</v>
      </c>
      <c r="O145" s="20">
        <v>43586</v>
      </c>
      <c r="P145" s="20">
        <v>43951</v>
      </c>
      <c r="Q145" s="19">
        <f t="shared" si="6"/>
        <v>31</v>
      </c>
      <c r="R145" s="19">
        <f t="shared" si="7"/>
        <v>31</v>
      </c>
      <c r="S145" s="19">
        <f t="shared" si="8"/>
        <v>0</v>
      </c>
      <c r="T145" s="19"/>
      <c r="U145" s="20">
        <v>42514</v>
      </c>
      <c r="V145" s="20">
        <v>42735</v>
      </c>
      <c r="W145" s="21">
        <v>41600</v>
      </c>
      <c r="X145" s="20">
        <v>42491</v>
      </c>
      <c r="Y145" s="20">
        <v>42855</v>
      </c>
    </row>
    <row r="146" spans="1:25" ht="15.75" x14ac:dyDescent="0.25">
      <c r="A146" s="17" t="s">
        <v>367</v>
      </c>
      <c r="B146" s="17" t="s">
        <v>285</v>
      </c>
      <c r="C146" s="17" t="s">
        <v>283</v>
      </c>
      <c r="D146" s="20">
        <v>43579</v>
      </c>
      <c r="E146" s="20">
        <v>43830</v>
      </c>
      <c r="F146" s="21">
        <v>21000</v>
      </c>
      <c r="G146" s="20">
        <v>43586</v>
      </c>
      <c r="H146" s="20">
        <v>43951</v>
      </c>
      <c r="I146" s="17">
        <f>IF((YEAR(H146)-YEAR(G146))=1, ((MONTH(H146)-MONTH(G146))+1)+12, (IF((YEAR(H146)-YEAR(G146))=2, ((MONTH(H146)-MONTH(G146))+1)+24, (IF((YEAR(H146)-YEAR(G146))=3, ((MONTH(H146)-MONTH(G146))+1)+36, (MONTH(H146)-MONTH(G146))+1)))))</f>
        <v>12</v>
      </c>
      <c r="J146" s="18">
        <f>F146/I146</f>
        <v>1750</v>
      </c>
      <c r="K146" s="19"/>
      <c r="L146" s="20">
        <v>43579</v>
      </c>
      <c r="M146" s="20">
        <v>43830</v>
      </c>
      <c r="N146" s="21">
        <v>21000</v>
      </c>
      <c r="O146" s="20">
        <v>43586</v>
      </c>
      <c r="P146" s="20">
        <v>43951</v>
      </c>
      <c r="Q146" s="19">
        <f t="shared" si="6"/>
        <v>31</v>
      </c>
      <c r="R146" s="19">
        <f t="shared" si="7"/>
        <v>31</v>
      </c>
      <c r="S146" s="19">
        <f t="shared" si="8"/>
        <v>0</v>
      </c>
      <c r="T146" s="19"/>
      <c r="U146" s="20">
        <v>42484</v>
      </c>
      <c r="V146" s="20">
        <v>42735</v>
      </c>
      <c r="W146" s="21">
        <v>21000</v>
      </c>
      <c r="X146" s="20">
        <v>42491</v>
      </c>
      <c r="Y146" s="20">
        <v>42855</v>
      </c>
    </row>
    <row r="147" spans="1:25" ht="15.75" x14ac:dyDescent="0.25">
      <c r="A147" s="17" t="s">
        <v>567</v>
      </c>
      <c r="B147" s="17" t="s">
        <v>288</v>
      </c>
      <c r="C147" s="17" t="s">
        <v>283</v>
      </c>
      <c r="D147" s="20">
        <v>43775</v>
      </c>
      <c r="E147" s="20">
        <v>44196</v>
      </c>
      <c r="F147" s="21">
        <v>89250</v>
      </c>
      <c r="G147" s="20">
        <v>43770</v>
      </c>
      <c r="H147" s="20">
        <v>43951</v>
      </c>
      <c r="I147" s="17">
        <f>IF((YEAR(H147)-YEAR(G147))=1, ((MONTH(H147)-MONTH(G147))+1)+12, (IF((YEAR(H147)-YEAR(G147))=2, ((MONTH(H147)-MONTH(G147))+1)+24, (IF((YEAR(H147)-YEAR(G147))=3, ((MONTH(H147)-MONTH(G147))+1)+36, (MONTH(H147)-MONTH(G147))+1)))))</f>
        <v>6</v>
      </c>
      <c r="J147" s="18">
        <f>F147/I147</f>
        <v>14875</v>
      </c>
      <c r="K147" s="19"/>
      <c r="L147" s="20">
        <v>43775</v>
      </c>
      <c r="M147" s="20">
        <v>44196</v>
      </c>
      <c r="N147" s="21">
        <v>89250</v>
      </c>
      <c r="O147" s="20">
        <v>43770</v>
      </c>
      <c r="P147" s="20">
        <v>43951</v>
      </c>
      <c r="Q147" s="19">
        <f t="shared" si="6"/>
        <v>31</v>
      </c>
      <c r="R147" s="19">
        <f t="shared" si="7"/>
        <v>31</v>
      </c>
      <c r="S147" s="19">
        <f t="shared" si="8"/>
        <v>0</v>
      </c>
      <c r="T147" s="19"/>
      <c r="U147" s="20">
        <v>42680</v>
      </c>
      <c r="V147" s="20">
        <v>43100</v>
      </c>
      <c r="W147" s="21">
        <v>89250</v>
      </c>
      <c r="X147" s="20">
        <v>42675</v>
      </c>
      <c r="Y147" s="20">
        <v>42855</v>
      </c>
    </row>
    <row r="148" spans="1:25" ht="15.75" x14ac:dyDescent="0.25">
      <c r="A148" s="17" t="s">
        <v>324</v>
      </c>
      <c r="B148" s="17" t="s">
        <v>296</v>
      </c>
      <c r="C148" s="17" t="s">
        <v>283</v>
      </c>
      <c r="D148" s="20">
        <v>43973</v>
      </c>
      <c r="E148" s="20">
        <v>44196</v>
      </c>
      <c r="F148" s="21">
        <v>5852.62</v>
      </c>
      <c r="G148" s="20">
        <v>43862</v>
      </c>
      <c r="H148" s="20">
        <v>43951</v>
      </c>
      <c r="I148" s="17">
        <f>IF((YEAR(H148)-YEAR(G148))=1, ((MONTH(H148)-MONTH(G148))+1)+12, (IF((YEAR(H148)-YEAR(G148))=2, ((MONTH(H148)-MONTH(G148))+1)+24, (IF((YEAR(H148)-YEAR(G148))=3, ((MONTH(H148)-MONTH(G148))+1)+36, (MONTH(H148)-MONTH(G148))+1)))))</f>
        <v>3</v>
      </c>
      <c r="J148" s="18">
        <f>F148/I148</f>
        <v>1950.8733333333332</v>
      </c>
      <c r="K148" s="19"/>
      <c r="L148" s="20">
        <v>43973</v>
      </c>
      <c r="M148" s="20">
        <v>44196</v>
      </c>
      <c r="N148" s="21">
        <v>5852.62</v>
      </c>
      <c r="O148" s="20">
        <v>43862</v>
      </c>
      <c r="P148" s="20">
        <v>43951</v>
      </c>
      <c r="Q148" s="19">
        <f t="shared" si="6"/>
        <v>31</v>
      </c>
      <c r="R148" s="19">
        <f t="shared" si="7"/>
        <v>31</v>
      </c>
      <c r="S148" s="19">
        <f t="shared" si="8"/>
        <v>0</v>
      </c>
      <c r="T148" s="19"/>
      <c r="U148" s="20">
        <v>42877</v>
      </c>
      <c r="V148" s="20">
        <v>43100</v>
      </c>
      <c r="W148" s="21">
        <v>5852.62</v>
      </c>
      <c r="X148" s="20">
        <v>42767</v>
      </c>
      <c r="Y148" s="20">
        <v>42855</v>
      </c>
    </row>
    <row r="149" spans="1:25" ht="15.75" x14ac:dyDescent="0.25">
      <c r="A149" s="17" t="s">
        <v>530</v>
      </c>
      <c r="B149" s="17" t="s">
        <v>296</v>
      </c>
      <c r="C149" s="17" t="s">
        <v>283</v>
      </c>
      <c r="D149" s="20">
        <v>43862</v>
      </c>
      <c r="E149" s="20">
        <v>44196</v>
      </c>
      <c r="F149" s="21">
        <v>15750</v>
      </c>
      <c r="G149" s="20">
        <v>43862</v>
      </c>
      <c r="H149" s="20">
        <v>43951</v>
      </c>
      <c r="I149" s="17">
        <f>IF((YEAR(H149)-YEAR(G149))=1, ((MONTH(H149)-MONTH(G149))+1)+12, (IF((YEAR(H149)-YEAR(G149))=2, ((MONTH(H149)-MONTH(G149))+1)+24, (IF((YEAR(H149)-YEAR(G149))=3, ((MONTH(H149)-MONTH(G149))+1)+36, (MONTH(H149)-MONTH(G149))+1)))))</f>
        <v>3</v>
      </c>
      <c r="J149" s="18">
        <f>F149/I149</f>
        <v>5250</v>
      </c>
      <c r="K149" s="19"/>
      <c r="L149" s="20">
        <v>43862</v>
      </c>
      <c r="M149" s="20">
        <v>44196</v>
      </c>
      <c r="N149" s="21">
        <v>15750</v>
      </c>
      <c r="O149" s="20">
        <v>43862</v>
      </c>
      <c r="P149" s="20">
        <v>43951</v>
      </c>
      <c r="Q149" s="19">
        <f t="shared" si="6"/>
        <v>31</v>
      </c>
      <c r="R149" s="19">
        <f t="shared" si="7"/>
        <v>31</v>
      </c>
      <c r="S149" s="19">
        <f t="shared" si="8"/>
        <v>0</v>
      </c>
      <c r="T149" s="19"/>
      <c r="U149" s="20">
        <v>42767</v>
      </c>
      <c r="V149" s="20">
        <v>43100</v>
      </c>
      <c r="W149" s="21">
        <v>15750</v>
      </c>
      <c r="X149" s="20">
        <v>42767</v>
      </c>
      <c r="Y149" s="20">
        <v>42855</v>
      </c>
    </row>
    <row r="150" spans="1:25" ht="15.75" x14ac:dyDescent="0.25">
      <c r="A150" s="17" t="s">
        <v>474</v>
      </c>
      <c r="B150" s="17" t="s">
        <v>285</v>
      </c>
      <c r="C150" s="17" t="s">
        <v>283</v>
      </c>
      <c r="D150" s="20">
        <v>43911</v>
      </c>
      <c r="E150" s="20">
        <v>44196</v>
      </c>
      <c r="F150" s="21">
        <v>1250</v>
      </c>
      <c r="G150" s="20">
        <v>43891</v>
      </c>
      <c r="H150" s="20">
        <v>43951</v>
      </c>
      <c r="I150" s="17">
        <f>IF((YEAR(H150)-YEAR(G150))=1, ((MONTH(H150)-MONTH(G150))+1)+12, (IF((YEAR(H150)-YEAR(G150))=2, ((MONTH(H150)-MONTH(G150))+1)+24, (IF((YEAR(H150)-YEAR(G150))=3, ((MONTH(H150)-MONTH(G150))+1)+36, (MONTH(H150)-MONTH(G150))+1)))))</f>
        <v>2</v>
      </c>
      <c r="J150" s="18">
        <f>F150/I150</f>
        <v>625</v>
      </c>
      <c r="K150" s="19"/>
      <c r="L150" s="20">
        <v>43911</v>
      </c>
      <c r="M150" s="20">
        <v>44196</v>
      </c>
      <c r="N150" s="21">
        <v>1250</v>
      </c>
      <c r="O150" s="20">
        <v>43891</v>
      </c>
      <c r="P150" s="20">
        <v>43951</v>
      </c>
      <c r="Q150" s="19">
        <f t="shared" si="6"/>
        <v>31</v>
      </c>
      <c r="R150" s="19">
        <f t="shared" si="7"/>
        <v>31</v>
      </c>
      <c r="S150" s="19">
        <f t="shared" si="8"/>
        <v>0</v>
      </c>
      <c r="T150" s="19"/>
      <c r="U150" s="20">
        <v>42815</v>
      </c>
      <c r="V150" s="20">
        <v>43100</v>
      </c>
      <c r="W150" s="21">
        <v>1250</v>
      </c>
      <c r="X150" s="20">
        <v>42795</v>
      </c>
      <c r="Y150" s="20">
        <v>42855</v>
      </c>
    </row>
    <row r="151" spans="1:25" ht="15.75" x14ac:dyDescent="0.25">
      <c r="A151" s="17" t="s">
        <v>315</v>
      </c>
      <c r="B151" s="17" t="s">
        <v>296</v>
      </c>
      <c r="C151" s="17" t="s">
        <v>283</v>
      </c>
      <c r="D151" s="20">
        <v>43924</v>
      </c>
      <c r="E151" s="20">
        <v>44196</v>
      </c>
      <c r="F151" s="21">
        <v>1000</v>
      </c>
      <c r="G151" s="20">
        <v>43922</v>
      </c>
      <c r="H151" s="20">
        <v>43951</v>
      </c>
      <c r="I151" s="17">
        <f>IF((YEAR(H151)-YEAR(G151))=1, ((MONTH(H151)-MONTH(G151))+1)+12, (IF((YEAR(H151)-YEAR(G151))=2, ((MONTH(H151)-MONTH(G151))+1)+24, (IF((YEAR(H151)-YEAR(G151))=3, ((MONTH(H151)-MONTH(G151))+1)+36, (MONTH(H151)-MONTH(G151))+1)))))</f>
        <v>1</v>
      </c>
      <c r="J151" s="18">
        <f>F151/I151</f>
        <v>1000</v>
      </c>
      <c r="K151" s="19"/>
      <c r="L151" s="20">
        <v>43924</v>
      </c>
      <c r="M151" s="20">
        <v>44196</v>
      </c>
      <c r="N151" s="21">
        <v>1000</v>
      </c>
      <c r="O151" s="20">
        <v>43922</v>
      </c>
      <c r="P151" s="20">
        <v>43951</v>
      </c>
      <c r="Q151" s="19">
        <f t="shared" si="6"/>
        <v>31</v>
      </c>
      <c r="R151" s="19">
        <f t="shared" si="7"/>
        <v>31</v>
      </c>
      <c r="S151" s="19">
        <f t="shared" si="8"/>
        <v>0</v>
      </c>
      <c r="T151" s="19"/>
      <c r="U151" s="20">
        <v>42828</v>
      </c>
      <c r="V151" s="20">
        <v>43100</v>
      </c>
      <c r="W151" s="21">
        <v>1000</v>
      </c>
      <c r="X151" s="20">
        <v>42826</v>
      </c>
      <c r="Y151" s="20">
        <v>42855</v>
      </c>
    </row>
    <row r="152" spans="1:25" ht="15.75" x14ac:dyDescent="0.25">
      <c r="A152" s="17" t="s">
        <v>319</v>
      </c>
      <c r="B152" s="17" t="s">
        <v>296</v>
      </c>
      <c r="C152" s="17" t="s">
        <v>283</v>
      </c>
      <c r="D152" s="20">
        <v>43952</v>
      </c>
      <c r="E152" s="20">
        <v>44561</v>
      </c>
      <c r="F152" s="21">
        <v>1083.3399999999999</v>
      </c>
      <c r="G152" s="20">
        <v>43922</v>
      </c>
      <c r="H152" s="20">
        <v>43951</v>
      </c>
      <c r="I152" s="17">
        <f>IF((YEAR(H152)-YEAR(G152))=1, ((MONTH(H152)-MONTH(G152))+1)+12, (IF((YEAR(H152)-YEAR(G152))=2, ((MONTH(H152)-MONTH(G152))+1)+24, (IF((YEAR(H152)-YEAR(G152))=3, ((MONTH(H152)-MONTH(G152))+1)+36, (MONTH(H152)-MONTH(G152))+1)))))</f>
        <v>1</v>
      </c>
      <c r="J152" s="18">
        <f>F152/I152</f>
        <v>1083.3399999999999</v>
      </c>
      <c r="K152" s="19"/>
      <c r="L152" s="20">
        <v>43952</v>
      </c>
      <c r="M152" s="20">
        <v>44561</v>
      </c>
      <c r="N152" s="21">
        <v>1083.3399999999999</v>
      </c>
      <c r="O152" s="20">
        <v>43922</v>
      </c>
      <c r="P152" s="20">
        <v>43951</v>
      </c>
      <c r="Q152" s="19">
        <f t="shared" si="6"/>
        <v>31</v>
      </c>
      <c r="R152" s="19">
        <f t="shared" si="7"/>
        <v>31</v>
      </c>
      <c r="S152" s="19">
        <f t="shared" si="8"/>
        <v>0</v>
      </c>
      <c r="T152" s="19"/>
      <c r="U152" s="20">
        <v>42856</v>
      </c>
      <c r="V152" s="20">
        <v>43465</v>
      </c>
      <c r="W152" s="21">
        <v>1083.3399999999999</v>
      </c>
      <c r="X152" s="20">
        <v>42826</v>
      </c>
      <c r="Y152" s="20">
        <v>42855</v>
      </c>
    </row>
    <row r="153" spans="1:25" ht="15.75" x14ac:dyDescent="0.25">
      <c r="A153" s="17" t="s">
        <v>321</v>
      </c>
      <c r="B153" s="17" t="s">
        <v>285</v>
      </c>
      <c r="C153" s="17" t="s">
        <v>283</v>
      </c>
      <c r="D153" s="20">
        <v>43922</v>
      </c>
      <c r="E153" s="20">
        <v>44926</v>
      </c>
      <c r="F153" s="21">
        <v>5000</v>
      </c>
      <c r="G153" s="20">
        <v>43922</v>
      </c>
      <c r="H153" s="20">
        <v>43951</v>
      </c>
      <c r="I153" s="17">
        <f>IF((YEAR(H153)-YEAR(G153))=1, ((MONTH(H153)-MONTH(G153))+1)+12, (IF((YEAR(H153)-YEAR(G153))=2, ((MONTH(H153)-MONTH(G153))+1)+24, (IF((YEAR(H153)-YEAR(G153))=3, ((MONTH(H153)-MONTH(G153))+1)+36, (MONTH(H153)-MONTH(G153))+1)))))</f>
        <v>1</v>
      </c>
      <c r="J153" s="18">
        <f>F153/I153</f>
        <v>5000</v>
      </c>
      <c r="K153" s="19"/>
      <c r="L153" s="20">
        <v>43922</v>
      </c>
      <c r="M153" s="20">
        <v>44926</v>
      </c>
      <c r="N153" s="21">
        <v>5000</v>
      </c>
      <c r="O153" s="20">
        <v>43922</v>
      </c>
      <c r="P153" s="20">
        <v>43951</v>
      </c>
      <c r="Q153" s="19">
        <f t="shared" si="6"/>
        <v>31</v>
      </c>
      <c r="R153" s="19">
        <f t="shared" si="7"/>
        <v>31</v>
      </c>
      <c r="S153" s="19">
        <f t="shared" si="8"/>
        <v>0</v>
      </c>
      <c r="T153" s="19"/>
      <c r="U153" s="20">
        <v>42826</v>
      </c>
      <c r="V153" s="20">
        <v>43830</v>
      </c>
      <c r="W153" s="21">
        <v>5000</v>
      </c>
      <c r="X153" s="20">
        <v>42826</v>
      </c>
      <c r="Y153" s="20">
        <v>42855</v>
      </c>
    </row>
    <row r="154" spans="1:25" ht="15.75" x14ac:dyDescent="0.25">
      <c r="A154" s="17" t="s">
        <v>341</v>
      </c>
      <c r="B154" s="17" t="s">
        <v>288</v>
      </c>
      <c r="C154" s="17" t="s">
        <v>283</v>
      </c>
      <c r="D154" s="20">
        <v>43936</v>
      </c>
      <c r="E154" s="20">
        <v>44196</v>
      </c>
      <c r="F154" s="21">
        <v>1000</v>
      </c>
      <c r="G154" s="20">
        <v>43922</v>
      </c>
      <c r="H154" s="20">
        <v>43951</v>
      </c>
      <c r="I154" s="17">
        <f>IF((YEAR(H154)-YEAR(G154))=1, ((MONTH(H154)-MONTH(G154))+1)+12, (IF((YEAR(H154)-YEAR(G154))=2, ((MONTH(H154)-MONTH(G154))+1)+24, (IF((YEAR(H154)-YEAR(G154))=3, ((MONTH(H154)-MONTH(G154))+1)+36, (MONTH(H154)-MONTH(G154))+1)))))</f>
        <v>1</v>
      </c>
      <c r="J154" s="18">
        <f>F154/I154</f>
        <v>1000</v>
      </c>
      <c r="K154" s="19"/>
      <c r="L154" s="20">
        <v>43936</v>
      </c>
      <c r="M154" s="20">
        <v>44196</v>
      </c>
      <c r="N154" s="21">
        <v>1000</v>
      </c>
      <c r="O154" s="20">
        <v>43922</v>
      </c>
      <c r="P154" s="20">
        <v>43951</v>
      </c>
      <c r="Q154" s="19">
        <f t="shared" si="6"/>
        <v>31</v>
      </c>
      <c r="R154" s="19">
        <f t="shared" si="7"/>
        <v>31</v>
      </c>
      <c r="S154" s="19">
        <f t="shared" si="8"/>
        <v>0</v>
      </c>
      <c r="T154" s="19"/>
      <c r="U154" s="20">
        <v>42840</v>
      </c>
      <c r="V154" s="20">
        <v>43100</v>
      </c>
      <c r="W154" s="21">
        <v>1000</v>
      </c>
      <c r="X154" s="20">
        <v>42826</v>
      </c>
      <c r="Y154" s="20">
        <v>42855</v>
      </c>
    </row>
    <row r="155" spans="1:25" ht="15.75" x14ac:dyDescent="0.25">
      <c r="A155" s="17" t="s">
        <v>354</v>
      </c>
      <c r="B155" s="17" t="s">
        <v>292</v>
      </c>
      <c r="C155" s="17" t="s">
        <v>283</v>
      </c>
      <c r="D155" s="20">
        <v>43939</v>
      </c>
      <c r="E155" s="20">
        <v>44926</v>
      </c>
      <c r="F155" s="21">
        <v>3000</v>
      </c>
      <c r="G155" s="20">
        <v>43922</v>
      </c>
      <c r="H155" s="20">
        <v>43951</v>
      </c>
      <c r="I155" s="17">
        <f>IF((YEAR(H155)-YEAR(G155))=1, ((MONTH(H155)-MONTH(G155))+1)+12, (IF((YEAR(H155)-YEAR(G155))=2, ((MONTH(H155)-MONTH(G155))+1)+24, (IF((YEAR(H155)-YEAR(G155))=3, ((MONTH(H155)-MONTH(G155))+1)+36, (MONTH(H155)-MONTH(G155))+1)))))</f>
        <v>1</v>
      </c>
      <c r="J155" s="18">
        <f>F155/I155</f>
        <v>3000</v>
      </c>
      <c r="K155" s="19"/>
      <c r="L155" s="20">
        <v>43939</v>
      </c>
      <c r="M155" s="20">
        <v>44926</v>
      </c>
      <c r="N155" s="21">
        <v>3000</v>
      </c>
      <c r="O155" s="20">
        <v>43922</v>
      </c>
      <c r="P155" s="20">
        <v>43951</v>
      </c>
      <c r="Q155" s="19">
        <f t="shared" si="6"/>
        <v>31</v>
      </c>
      <c r="R155" s="19">
        <f t="shared" si="7"/>
        <v>31</v>
      </c>
      <c r="S155" s="19">
        <f t="shared" si="8"/>
        <v>0</v>
      </c>
      <c r="T155" s="19"/>
      <c r="U155" s="20">
        <v>42843</v>
      </c>
      <c r="V155" s="20">
        <v>43830</v>
      </c>
      <c r="W155" s="21">
        <v>3000</v>
      </c>
      <c r="X155" s="20">
        <v>42826</v>
      </c>
      <c r="Y155" s="20">
        <v>42855</v>
      </c>
    </row>
    <row r="156" spans="1:25" ht="15.75" x14ac:dyDescent="0.25">
      <c r="A156" s="17" t="s">
        <v>355</v>
      </c>
      <c r="B156" s="17" t="s">
        <v>296</v>
      </c>
      <c r="C156" s="17" t="s">
        <v>283</v>
      </c>
      <c r="D156" s="20">
        <v>43936</v>
      </c>
      <c r="E156" s="20">
        <v>44196</v>
      </c>
      <c r="F156" s="21">
        <v>1500</v>
      </c>
      <c r="G156" s="20">
        <v>43922</v>
      </c>
      <c r="H156" s="20">
        <v>43951</v>
      </c>
      <c r="I156" s="17">
        <f>IF((YEAR(H156)-YEAR(G156))=1, ((MONTH(H156)-MONTH(G156))+1)+12, (IF((YEAR(H156)-YEAR(G156))=2, ((MONTH(H156)-MONTH(G156))+1)+24, (IF((YEAR(H156)-YEAR(G156))=3, ((MONTH(H156)-MONTH(G156))+1)+36, (MONTH(H156)-MONTH(G156))+1)))))</f>
        <v>1</v>
      </c>
      <c r="J156" s="18">
        <f>F156/I156</f>
        <v>1500</v>
      </c>
      <c r="K156" s="19"/>
      <c r="L156" s="20">
        <v>43936</v>
      </c>
      <c r="M156" s="20">
        <v>44196</v>
      </c>
      <c r="N156" s="21">
        <v>1500</v>
      </c>
      <c r="O156" s="20">
        <v>43922</v>
      </c>
      <c r="P156" s="20">
        <v>43951</v>
      </c>
      <c r="Q156" s="19">
        <f t="shared" si="6"/>
        <v>31</v>
      </c>
      <c r="R156" s="19">
        <f t="shared" si="7"/>
        <v>31</v>
      </c>
      <c r="S156" s="19">
        <f t="shared" si="8"/>
        <v>0</v>
      </c>
      <c r="T156" s="19"/>
      <c r="U156" s="20">
        <v>42840</v>
      </c>
      <c r="V156" s="20">
        <v>43100</v>
      </c>
      <c r="W156" s="21">
        <v>1500</v>
      </c>
      <c r="X156" s="20">
        <v>42826</v>
      </c>
      <c r="Y156" s="20">
        <v>42855</v>
      </c>
    </row>
    <row r="157" spans="1:25" ht="15.75" x14ac:dyDescent="0.25">
      <c r="A157" s="17" t="s">
        <v>375</v>
      </c>
      <c r="B157" s="17" t="s">
        <v>288</v>
      </c>
      <c r="C157" s="17" t="s">
        <v>283</v>
      </c>
      <c r="D157" s="20">
        <v>43922</v>
      </c>
      <c r="E157" s="20">
        <v>44196</v>
      </c>
      <c r="F157" s="21">
        <v>3000</v>
      </c>
      <c r="G157" s="20">
        <v>43922</v>
      </c>
      <c r="H157" s="20">
        <v>43951</v>
      </c>
      <c r="I157" s="17">
        <f>IF((YEAR(H157)-YEAR(G157))=1, ((MONTH(H157)-MONTH(G157))+1)+12, (IF((YEAR(H157)-YEAR(G157))=2, ((MONTH(H157)-MONTH(G157))+1)+24, (IF((YEAR(H157)-YEAR(G157))=3, ((MONTH(H157)-MONTH(G157))+1)+36, (MONTH(H157)-MONTH(G157))+1)))))</f>
        <v>1</v>
      </c>
      <c r="J157" s="18">
        <f>F157/I157</f>
        <v>3000</v>
      </c>
      <c r="K157" s="19"/>
      <c r="L157" s="20">
        <v>43922</v>
      </c>
      <c r="M157" s="20">
        <v>44196</v>
      </c>
      <c r="N157" s="21">
        <v>3000</v>
      </c>
      <c r="O157" s="20">
        <v>43922</v>
      </c>
      <c r="P157" s="20">
        <v>43951</v>
      </c>
      <c r="Q157" s="19">
        <f t="shared" si="6"/>
        <v>31</v>
      </c>
      <c r="R157" s="19">
        <f t="shared" si="7"/>
        <v>31</v>
      </c>
      <c r="S157" s="19">
        <f t="shared" si="8"/>
        <v>0</v>
      </c>
      <c r="T157" s="19"/>
      <c r="U157" s="20">
        <v>42826</v>
      </c>
      <c r="V157" s="20">
        <v>43100</v>
      </c>
      <c r="W157" s="21">
        <v>3000</v>
      </c>
      <c r="X157" s="20">
        <v>42826</v>
      </c>
      <c r="Y157" s="20">
        <v>42855</v>
      </c>
    </row>
    <row r="158" spans="1:25" ht="15.75" x14ac:dyDescent="0.25">
      <c r="A158" s="17" t="s">
        <v>376</v>
      </c>
      <c r="B158" s="17" t="s">
        <v>292</v>
      </c>
      <c r="C158" s="17" t="s">
        <v>283</v>
      </c>
      <c r="D158" s="20">
        <v>43922</v>
      </c>
      <c r="E158" s="20">
        <v>44196</v>
      </c>
      <c r="F158" s="21">
        <v>2500</v>
      </c>
      <c r="G158" s="20">
        <v>43922</v>
      </c>
      <c r="H158" s="20">
        <v>43951</v>
      </c>
      <c r="I158" s="17">
        <f>IF((YEAR(H158)-YEAR(G158))=1, ((MONTH(H158)-MONTH(G158))+1)+12, (IF((YEAR(H158)-YEAR(G158))=2, ((MONTH(H158)-MONTH(G158))+1)+24, (IF((YEAR(H158)-YEAR(G158))=3, ((MONTH(H158)-MONTH(G158))+1)+36, (MONTH(H158)-MONTH(G158))+1)))))</f>
        <v>1</v>
      </c>
      <c r="J158" s="18">
        <f>F158/I158</f>
        <v>2500</v>
      </c>
      <c r="K158" s="19"/>
      <c r="L158" s="20">
        <v>43922</v>
      </c>
      <c r="M158" s="20">
        <v>44196</v>
      </c>
      <c r="N158" s="21">
        <v>2500</v>
      </c>
      <c r="O158" s="20">
        <v>43922</v>
      </c>
      <c r="P158" s="20">
        <v>43951</v>
      </c>
      <c r="Q158" s="19">
        <f t="shared" si="6"/>
        <v>31</v>
      </c>
      <c r="R158" s="19">
        <f t="shared" si="7"/>
        <v>31</v>
      </c>
      <c r="S158" s="19">
        <f t="shared" si="8"/>
        <v>0</v>
      </c>
      <c r="T158" s="19"/>
      <c r="U158" s="20">
        <v>42826</v>
      </c>
      <c r="V158" s="20">
        <v>43100</v>
      </c>
      <c r="W158" s="21">
        <v>2500</v>
      </c>
      <c r="X158" s="20">
        <v>42826</v>
      </c>
      <c r="Y158" s="20">
        <v>42855</v>
      </c>
    </row>
    <row r="159" spans="1:25" ht="15.75" x14ac:dyDescent="0.25">
      <c r="A159" s="17" t="s">
        <v>401</v>
      </c>
      <c r="B159" s="17" t="s">
        <v>285</v>
      </c>
      <c r="C159" s="17" t="s">
        <v>283</v>
      </c>
      <c r="D159" s="20">
        <v>43922</v>
      </c>
      <c r="E159" s="20">
        <v>44196</v>
      </c>
      <c r="F159" s="21">
        <v>2000</v>
      </c>
      <c r="G159" s="20">
        <v>43922</v>
      </c>
      <c r="H159" s="20">
        <v>43951</v>
      </c>
      <c r="I159" s="17">
        <f>IF((YEAR(H159)-YEAR(G159))=1, ((MONTH(H159)-MONTH(G159))+1)+12, (IF((YEAR(H159)-YEAR(G159))=2, ((MONTH(H159)-MONTH(G159))+1)+24, (IF((YEAR(H159)-YEAR(G159))=3, ((MONTH(H159)-MONTH(G159))+1)+36, (MONTH(H159)-MONTH(G159))+1)))))</f>
        <v>1</v>
      </c>
      <c r="J159" s="18">
        <f>F159/I159</f>
        <v>2000</v>
      </c>
      <c r="K159" s="19"/>
      <c r="L159" s="20">
        <v>43922</v>
      </c>
      <c r="M159" s="20">
        <v>44196</v>
      </c>
      <c r="N159" s="21">
        <v>2000</v>
      </c>
      <c r="O159" s="20">
        <v>43922</v>
      </c>
      <c r="P159" s="20">
        <v>43951</v>
      </c>
      <c r="Q159" s="19">
        <f t="shared" si="6"/>
        <v>31</v>
      </c>
      <c r="R159" s="19">
        <f t="shared" si="7"/>
        <v>31</v>
      </c>
      <c r="S159" s="19">
        <f t="shared" si="8"/>
        <v>0</v>
      </c>
      <c r="T159" s="19"/>
      <c r="U159" s="20">
        <v>42826</v>
      </c>
      <c r="V159" s="20">
        <v>43100</v>
      </c>
      <c r="W159" s="21">
        <v>2000</v>
      </c>
      <c r="X159" s="20">
        <v>42826</v>
      </c>
      <c r="Y159" s="20">
        <v>42855</v>
      </c>
    </row>
    <row r="160" spans="1:25" ht="15.75" x14ac:dyDescent="0.25">
      <c r="A160" s="17" t="s">
        <v>426</v>
      </c>
      <c r="B160" s="17" t="s">
        <v>282</v>
      </c>
      <c r="C160" s="17" t="s">
        <v>283</v>
      </c>
      <c r="D160" s="20">
        <v>43922</v>
      </c>
      <c r="E160" s="20">
        <v>44196</v>
      </c>
      <c r="F160" s="21">
        <v>700</v>
      </c>
      <c r="G160" s="20">
        <v>43922</v>
      </c>
      <c r="H160" s="20">
        <v>43951</v>
      </c>
      <c r="I160" s="17">
        <f>IF((YEAR(H160)-YEAR(G160))=1, ((MONTH(H160)-MONTH(G160))+1)+12, (IF((YEAR(H160)-YEAR(G160))=2, ((MONTH(H160)-MONTH(G160))+1)+24, (IF((YEAR(H160)-YEAR(G160))=3, ((MONTH(H160)-MONTH(G160))+1)+36, (MONTH(H160)-MONTH(G160))+1)))))</f>
        <v>1</v>
      </c>
      <c r="J160" s="18">
        <f>F160/I160</f>
        <v>700</v>
      </c>
      <c r="K160" s="19"/>
      <c r="L160" s="20">
        <v>43922</v>
      </c>
      <c r="M160" s="20">
        <v>44196</v>
      </c>
      <c r="N160" s="21">
        <v>700</v>
      </c>
      <c r="O160" s="20">
        <v>43922</v>
      </c>
      <c r="P160" s="20">
        <v>43951</v>
      </c>
      <c r="Q160" s="19">
        <f t="shared" si="6"/>
        <v>31</v>
      </c>
      <c r="R160" s="19">
        <f t="shared" si="7"/>
        <v>31</v>
      </c>
      <c r="S160" s="19">
        <f t="shared" si="8"/>
        <v>0</v>
      </c>
      <c r="T160" s="19"/>
      <c r="U160" s="20">
        <v>42826</v>
      </c>
      <c r="V160" s="20">
        <v>43100</v>
      </c>
      <c r="W160" s="21">
        <v>700</v>
      </c>
      <c r="X160" s="20">
        <v>42826</v>
      </c>
      <c r="Y160" s="20">
        <v>42855</v>
      </c>
    </row>
    <row r="161" spans="1:25" ht="15.75" x14ac:dyDescent="0.25">
      <c r="A161" s="17" t="s">
        <v>427</v>
      </c>
      <c r="B161" s="17" t="s">
        <v>292</v>
      </c>
      <c r="C161" s="17" t="s">
        <v>283</v>
      </c>
      <c r="D161" s="20">
        <v>43922</v>
      </c>
      <c r="E161" s="20">
        <v>44196</v>
      </c>
      <c r="F161" s="21">
        <v>2000</v>
      </c>
      <c r="G161" s="20">
        <v>43922</v>
      </c>
      <c r="H161" s="20">
        <v>43951</v>
      </c>
      <c r="I161" s="17">
        <f>IF((YEAR(H161)-YEAR(G161))=1, ((MONTH(H161)-MONTH(G161))+1)+12, (IF((YEAR(H161)-YEAR(G161))=2, ((MONTH(H161)-MONTH(G161))+1)+24, (IF((YEAR(H161)-YEAR(G161))=3, ((MONTH(H161)-MONTH(G161))+1)+36, (MONTH(H161)-MONTH(G161))+1)))))</f>
        <v>1</v>
      </c>
      <c r="J161" s="18">
        <f>F161/I161</f>
        <v>2000</v>
      </c>
      <c r="K161" s="19"/>
      <c r="L161" s="20">
        <v>43922</v>
      </c>
      <c r="M161" s="20">
        <v>44196</v>
      </c>
      <c r="N161" s="21">
        <v>2000</v>
      </c>
      <c r="O161" s="20">
        <v>43922</v>
      </c>
      <c r="P161" s="20">
        <v>43951</v>
      </c>
      <c r="Q161" s="19">
        <f t="shared" si="6"/>
        <v>31</v>
      </c>
      <c r="R161" s="19">
        <f t="shared" si="7"/>
        <v>31</v>
      </c>
      <c r="S161" s="19">
        <f t="shared" si="8"/>
        <v>0</v>
      </c>
      <c r="T161" s="19"/>
      <c r="U161" s="20">
        <v>42826</v>
      </c>
      <c r="V161" s="20">
        <v>43100</v>
      </c>
      <c r="W161" s="21">
        <v>2000</v>
      </c>
      <c r="X161" s="20">
        <v>42826</v>
      </c>
      <c r="Y161" s="20">
        <v>42855</v>
      </c>
    </row>
    <row r="162" spans="1:25" ht="15.75" x14ac:dyDescent="0.25">
      <c r="A162" s="17" t="s">
        <v>443</v>
      </c>
      <c r="B162" s="17" t="s">
        <v>296</v>
      </c>
      <c r="C162" s="17" t="s">
        <v>283</v>
      </c>
      <c r="D162" s="20">
        <v>43946</v>
      </c>
      <c r="E162" s="20">
        <v>44196</v>
      </c>
      <c r="F162" s="21">
        <v>1000</v>
      </c>
      <c r="G162" s="20">
        <v>43922</v>
      </c>
      <c r="H162" s="20">
        <v>43951</v>
      </c>
      <c r="I162" s="17">
        <f>IF((YEAR(H162)-YEAR(G162))=1, ((MONTH(H162)-MONTH(G162))+1)+12, (IF((YEAR(H162)-YEAR(G162))=2, ((MONTH(H162)-MONTH(G162))+1)+24, (IF((YEAR(H162)-YEAR(G162))=3, ((MONTH(H162)-MONTH(G162))+1)+36, (MONTH(H162)-MONTH(G162))+1)))))</f>
        <v>1</v>
      </c>
      <c r="J162" s="18">
        <f>F162/I162</f>
        <v>1000</v>
      </c>
      <c r="K162" s="19"/>
      <c r="L162" s="20">
        <v>43946</v>
      </c>
      <c r="M162" s="20">
        <v>44196</v>
      </c>
      <c r="N162" s="21">
        <v>1000</v>
      </c>
      <c r="O162" s="20">
        <v>43922</v>
      </c>
      <c r="P162" s="20">
        <v>43951</v>
      </c>
      <c r="Q162" s="19">
        <f t="shared" si="6"/>
        <v>31</v>
      </c>
      <c r="R162" s="19">
        <f t="shared" si="7"/>
        <v>31</v>
      </c>
      <c r="S162" s="19">
        <f t="shared" si="8"/>
        <v>0</v>
      </c>
      <c r="T162" s="19"/>
      <c r="U162" s="20">
        <v>42850</v>
      </c>
      <c r="V162" s="20">
        <v>43100</v>
      </c>
      <c r="W162" s="21">
        <v>1000</v>
      </c>
      <c r="X162" s="20">
        <v>42826</v>
      </c>
      <c r="Y162" s="20">
        <v>42855</v>
      </c>
    </row>
    <row r="163" spans="1:25" ht="15.75" x14ac:dyDescent="0.25">
      <c r="A163" s="17" t="s">
        <v>450</v>
      </c>
      <c r="B163" s="17" t="s">
        <v>288</v>
      </c>
      <c r="C163" s="17" t="s">
        <v>283</v>
      </c>
      <c r="D163" s="20">
        <v>43922</v>
      </c>
      <c r="E163" s="20">
        <v>44196</v>
      </c>
      <c r="F163" s="21">
        <v>3500</v>
      </c>
      <c r="G163" s="20">
        <v>43922</v>
      </c>
      <c r="H163" s="20">
        <v>43951</v>
      </c>
      <c r="I163" s="17">
        <f>IF((YEAR(H163)-YEAR(G163))=1, ((MONTH(H163)-MONTH(G163))+1)+12, (IF((YEAR(H163)-YEAR(G163))=2, ((MONTH(H163)-MONTH(G163))+1)+24, (IF((YEAR(H163)-YEAR(G163))=3, ((MONTH(H163)-MONTH(G163))+1)+36, (MONTH(H163)-MONTH(G163))+1)))))</f>
        <v>1</v>
      </c>
      <c r="J163" s="18">
        <f>F163/I163</f>
        <v>3500</v>
      </c>
      <c r="K163" s="19"/>
      <c r="L163" s="20">
        <v>43922</v>
      </c>
      <c r="M163" s="20">
        <v>44196</v>
      </c>
      <c r="N163" s="21">
        <v>3500</v>
      </c>
      <c r="O163" s="20">
        <v>43922</v>
      </c>
      <c r="P163" s="20">
        <v>43951</v>
      </c>
      <c r="Q163" s="19">
        <f t="shared" si="6"/>
        <v>31</v>
      </c>
      <c r="R163" s="19">
        <f t="shared" si="7"/>
        <v>31</v>
      </c>
      <c r="S163" s="19">
        <f t="shared" si="8"/>
        <v>0</v>
      </c>
      <c r="T163" s="19"/>
      <c r="U163" s="20">
        <v>42826</v>
      </c>
      <c r="V163" s="20">
        <v>43100</v>
      </c>
      <c r="W163" s="21">
        <v>3500</v>
      </c>
      <c r="X163" s="20">
        <v>42826</v>
      </c>
      <c r="Y163" s="20">
        <v>42855</v>
      </c>
    </row>
    <row r="164" spans="1:25" ht="15.75" x14ac:dyDescent="0.25">
      <c r="A164" s="17" t="s">
        <v>451</v>
      </c>
      <c r="B164" s="17" t="s">
        <v>282</v>
      </c>
      <c r="C164" s="17" t="s">
        <v>283</v>
      </c>
      <c r="D164" s="20">
        <v>43922</v>
      </c>
      <c r="E164" s="20">
        <v>44196</v>
      </c>
      <c r="F164" s="21">
        <v>2500</v>
      </c>
      <c r="G164" s="20">
        <v>43922</v>
      </c>
      <c r="H164" s="20">
        <v>43951</v>
      </c>
      <c r="I164" s="17">
        <f>IF((YEAR(H164)-YEAR(G164))=1, ((MONTH(H164)-MONTH(G164))+1)+12, (IF((YEAR(H164)-YEAR(G164))=2, ((MONTH(H164)-MONTH(G164))+1)+24, (IF((YEAR(H164)-YEAR(G164))=3, ((MONTH(H164)-MONTH(G164))+1)+36, (MONTH(H164)-MONTH(G164))+1)))))</f>
        <v>1</v>
      </c>
      <c r="J164" s="18">
        <f>F164/I164</f>
        <v>2500</v>
      </c>
      <c r="K164" s="19"/>
      <c r="L164" s="20">
        <v>43922</v>
      </c>
      <c r="M164" s="20">
        <v>44196</v>
      </c>
      <c r="N164" s="21">
        <v>2500</v>
      </c>
      <c r="O164" s="20">
        <v>43922</v>
      </c>
      <c r="P164" s="20">
        <v>43951</v>
      </c>
      <c r="Q164" s="19">
        <f t="shared" si="6"/>
        <v>31</v>
      </c>
      <c r="R164" s="19">
        <f t="shared" si="7"/>
        <v>31</v>
      </c>
      <c r="S164" s="19">
        <f t="shared" si="8"/>
        <v>0</v>
      </c>
      <c r="T164" s="19"/>
      <c r="U164" s="20">
        <v>42826</v>
      </c>
      <c r="V164" s="20">
        <v>43100</v>
      </c>
      <c r="W164" s="21">
        <v>2500</v>
      </c>
      <c r="X164" s="20">
        <v>42826</v>
      </c>
      <c r="Y164" s="20">
        <v>42855</v>
      </c>
    </row>
    <row r="165" spans="1:25" ht="15.75" x14ac:dyDescent="0.25">
      <c r="A165" s="17" t="s">
        <v>453</v>
      </c>
      <c r="B165" s="17" t="s">
        <v>282</v>
      </c>
      <c r="C165" s="17" t="s">
        <v>283</v>
      </c>
      <c r="D165" s="20">
        <v>43952</v>
      </c>
      <c r="E165" s="20">
        <v>44196</v>
      </c>
      <c r="F165" s="21">
        <v>1375</v>
      </c>
      <c r="G165" s="20">
        <v>43922</v>
      </c>
      <c r="H165" s="20">
        <v>43951</v>
      </c>
      <c r="I165" s="17">
        <f>IF((YEAR(H165)-YEAR(G165))=1, ((MONTH(H165)-MONTH(G165))+1)+12, (IF((YEAR(H165)-YEAR(G165))=2, ((MONTH(H165)-MONTH(G165))+1)+24, (IF((YEAR(H165)-YEAR(G165))=3, ((MONTH(H165)-MONTH(G165))+1)+36, (MONTH(H165)-MONTH(G165))+1)))))</f>
        <v>1</v>
      </c>
      <c r="J165" s="18">
        <f>F165/I165</f>
        <v>1375</v>
      </c>
      <c r="K165" s="19"/>
      <c r="L165" s="20">
        <v>43952</v>
      </c>
      <c r="M165" s="20">
        <v>44196</v>
      </c>
      <c r="N165" s="21">
        <v>1375</v>
      </c>
      <c r="O165" s="20">
        <v>43922</v>
      </c>
      <c r="P165" s="20">
        <v>43951</v>
      </c>
      <c r="Q165" s="19">
        <f t="shared" si="6"/>
        <v>31</v>
      </c>
      <c r="R165" s="19">
        <f t="shared" si="7"/>
        <v>31</v>
      </c>
      <c r="S165" s="19">
        <f t="shared" si="8"/>
        <v>0</v>
      </c>
      <c r="T165" s="19"/>
      <c r="U165" s="20">
        <v>42856</v>
      </c>
      <c r="V165" s="20">
        <v>43100</v>
      </c>
      <c r="W165" s="21">
        <v>1375</v>
      </c>
      <c r="X165" s="20">
        <v>42826</v>
      </c>
      <c r="Y165" s="20">
        <v>42855</v>
      </c>
    </row>
    <row r="166" spans="1:25" ht="15.75" x14ac:dyDescent="0.25">
      <c r="A166" s="17" t="s">
        <v>455</v>
      </c>
      <c r="B166" s="17" t="s">
        <v>292</v>
      </c>
      <c r="C166" s="17" t="s">
        <v>283</v>
      </c>
      <c r="D166" s="20">
        <v>43922</v>
      </c>
      <c r="E166" s="20">
        <v>44196</v>
      </c>
      <c r="F166" s="21">
        <v>10000</v>
      </c>
      <c r="G166" s="20">
        <v>43922</v>
      </c>
      <c r="H166" s="20">
        <v>43951</v>
      </c>
      <c r="I166" s="17">
        <f>IF((YEAR(H166)-YEAR(G166))=1, ((MONTH(H166)-MONTH(G166))+1)+12, (IF((YEAR(H166)-YEAR(G166))=2, ((MONTH(H166)-MONTH(G166))+1)+24, (IF((YEAR(H166)-YEAR(G166))=3, ((MONTH(H166)-MONTH(G166))+1)+36, (MONTH(H166)-MONTH(G166))+1)))))</f>
        <v>1</v>
      </c>
      <c r="J166" s="18">
        <f>F166/I166</f>
        <v>10000</v>
      </c>
      <c r="K166" s="19"/>
      <c r="L166" s="20">
        <v>43922</v>
      </c>
      <c r="M166" s="20">
        <v>44196</v>
      </c>
      <c r="N166" s="21">
        <v>10000</v>
      </c>
      <c r="O166" s="20">
        <v>43922</v>
      </c>
      <c r="P166" s="20">
        <v>43951</v>
      </c>
      <c r="Q166" s="19">
        <f t="shared" si="6"/>
        <v>31</v>
      </c>
      <c r="R166" s="19">
        <f t="shared" si="7"/>
        <v>31</v>
      </c>
      <c r="S166" s="19">
        <f t="shared" si="8"/>
        <v>0</v>
      </c>
      <c r="T166" s="19"/>
      <c r="U166" s="20">
        <v>42826</v>
      </c>
      <c r="V166" s="20">
        <v>43100</v>
      </c>
      <c r="W166" s="21">
        <v>10000</v>
      </c>
      <c r="X166" s="20">
        <v>42826</v>
      </c>
      <c r="Y166" s="20">
        <v>42855</v>
      </c>
    </row>
    <row r="167" spans="1:25" ht="15.75" x14ac:dyDescent="0.25">
      <c r="A167" s="17" t="s">
        <v>478</v>
      </c>
      <c r="B167" s="17" t="s">
        <v>285</v>
      </c>
      <c r="C167" s="17" t="s">
        <v>283</v>
      </c>
      <c r="D167" s="20">
        <v>43936</v>
      </c>
      <c r="E167" s="20">
        <v>44196</v>
      </c>
      <c r="F167" s="21">
        <v>1500</v>
      </c>
      <c r="G167" s="20">
        <v>43922</v>
      </c>
      <c r="H167" s="20">
        <v>43951</v>
      </c>
      <c r="I167" s="17">
        <f>IF((YEAR(H167)-YEAR(G167))=1, ((MONTH(H167)-MONTH(G167))+1)+12, (IF((YEAR(H167)-YEAR(G167))=2, ((MONTH(H167)-MONTH(G167))+1)+24, (IF((YEAR(H167)-YEAR(G167))=3, ((MONTH(H167)-MONTH(G167))+1)+36, (MONTH(H167)-MONTH(G167))+1)))))</f>
        <v>1</v>
      </c>
      <c r="J167" s="18">
        <f>F167/I167</f>
        <v>1500</v>
      </c>
      <c r="K167" s="19"/>
      <c r="L167" s="20">
        <v>43936</v>
      </c>
      <c r="M167" s="20">
        <v>44196</v>
      </c>
      <c r="N167" s="21">
        <v>1500</v>
      </c>
      <c r="O167" s="20">
        <v>43922</v>
      </c>
      <c r="P167" s="20">
        <v>43951</v>
      </c>
      <c r="Q167" s="19">
        <f t="shared" si="6"/>
        <v>31</v>
      </c>
      <c r="R167" s="19">
        <f t="shared" si="7"/>
        <v>31</v>
      </c>
      <c r="S167" s="19">
        <f t="shared" si="8"/>
        <v>0</v>
      </c>
      <c r="T167" s="19"/>
      <c r="U167" s="20">
        <v>42840</v>
      </c>
      <c r="V167" s="20">
        <v>43100</v>
      </c>
      <c r="W167" s="21">
        <v>1500</v>
      </c>
      <c r="X167" s="20">
        <v>42826</v>
      </c>
      <c r="Y167" s="20">
        <v>42855</v>
      </c>
    </row>
    <row r="168" spans="1:25" ht="15.75" x14ac:dyDescent="0.25">
      <c r="A168" s="17" t="s">
        <v>480</v>
      </c>
      <c r="B168" s="17" t="s">
        <v>282</v>
      </c>
      <c r="C168" s="17" t="s">
        <v>283</v>
      </c>
      <c r="D168" s="20">
        <v>43934</v>
      </c>
      <c r="E168" s="20">
        <v>44196</v>
      </c>
      <c r="F168" s="21">
        <v>500</v>
      </c>
      <c r="G168" s="20">
        <v>43922</v>
      </c>
      <c r="H168" s="20">
        <v>43951</v>
      </c>
      <c r="I168" s="17">
        <f>IF((YEAR(H168)-YEAR(G168))=1, ((MONTH(H168)-MONTH(G168))+1)+12, (IF((YEAR(H168)-YEAR(G168))=2, ((MONTH(H168)-MONTH(G168))+1)+24, (IF((YEAR(H168)-YEAR(G168))=3, ((MONTH(H168)-MONTH(G168))+1)+36, (MONTH(H168)-MONTH(G168))+1)))))</f>
        <v>1</v>
      </c>
      <c r="J168" s="18">
        <f>F168/I168</f>
        <v>500</v>
      </c>
      <c r="K168" s="19"/>
      <c r="L168" s="20">
        <v>43934</v>
      </c>
      <c r="M168" s="20">
        <v>44196</v>
      </c>
      <c r="N168" s="21">
        <v>500</v>
      </c>
      <c r="O168" s="20">
        <v>43922</v>
      </c>
      <c r="P168" s="20">
        <v>43951</v>
      </c>
      <c r="Q168" s="19">
        <f t="shared" si="6"/>
        <v>31</v>
      </c>
      <c r="R168" s="19">
        <f t="shared" si="7"/>
        <v>31</v>
      </c>
      <c r="S168" s="19">
        <f t="shared" si="8"/>
        <v>0</v>
      </c>
      <c r="T168" s="19"/>
      <c r="U168" s="20">
        <v>42838</v>
      </c>
      <c r="V168" s="20">
        <v>43100</v>
      </c>
      <c r="W168" s="21">
        <v>500</v>
      </c>
      <c r="X168" s="20">
        <v>42826</v>
      </c>
      <c r="Y168" s="20">
        <v>42855</v>
      </c>
    </row>
    <row r="169" spans="1:25" ht="15.75" x14ac:dyDescent="0.25">
      <c r="A169" s="17" t="s">
        <v>485</v>
      </c>
      <c r="B169" s="17" t="s">
        <v>282</v>
      </c>
      <c r="C169" s="17" t="s">
        <v>283</v>
      </c>
      <c r="D169" s="20">
        <v>43946</v>
      </c>
      <c r="E169" s="20">
        <v>44196</v>
      </c>
      <c r="F169" s="21">
        <v>600</v>
      </c>
      <c r="G169" s="20">
        <v>43922</v>
      </c>
      <c r="H169" s="20">
        <v>43951</v>
      </c>
      <c r="I169" s="17">
        <f>IF((YEAR(H169)-YEAR(G169))=1, ((MONTH(H169)-MONTH(G169))+1)+12, (IF((YEAR(H169)-YEAR(G169))=2, ((MONTH(H169)-MONTH(G169))+1)+24, (IF((YEAR(H169)-YEAR(G169))=3, ((MONTH(H169)-MONTH(G169))+1)+36, (MONTH(H169)-MONTH(G169))+1)))))</f>
        <v>1</v>
      </c>
      <c r="J169" s="18">
        <f>F169/I169</f>
        <v>600</v>
      </c>
      <c r="K169" s="19"/>
      <c r="L169" s="20">
        <v>43946</v>
      </c>
      <c r="M169" s="20">
        <v>44196</v>
      </c>
      <c r="N169" s="21">
        <v>600</v>
      </c>
      <c r="O169" s="20">
        <v>43922</v>
      </c>
      <c r="P169" s="20">
        <v>43951</v>
      </c>
      <c r="Q169" s="19">
        <f t="shared" si="6"/>
        <v>31</v>
      </c>
      <c r="R169" s="19">
        <f t="shared" si="7"/>
        <v>31</v>
      </c>
      <c r="S169" s="19">
        <f t="shared" si="8"/>
        <v>0</v>
      </c>
      <c r="T169" s="19"/>
      <c r="U169" s="20">
        <v>42850</v>
      </c>
      <c r="V169" s="20">
        <v>43100</v>
      </c>
      <c r="W169" s="21">
        <v>600</v>
      </c>
      <c r="X169" s="20">
        <v>42826</v>
      </c>
      <c r="Y169" s="20">
        <v>42855</v>
      </c>
    </row>
    <row r="170" spans="1:25" ht="15.75" x14ac:dyDescent="0.25">
      <c r="A170" s="17" t="s">
        <v>491</v>
      </c>
      <c r="B170" s="17" t="s">
        <v>288</v>
      </c>
      <c r="C170" s="17" t="s">
        <v>283</v>
      </c>
      <c r="D170" s="20">
        <v>43967</v>
      </c>
      <c r="E170" s="20">
        <v>44196</v>
      </c>
      <c r="F170" s="21">
        <v>6250</v>
      </c>
      <c r="G170" s="20">
        <v>43922</v>
      </c>
      <c r="H170" s="20">
        <v>43951</v>
      </c>
      <c r="I170" s="17">
        <f>IF((YEAR(H170)-YEAR(G170))=1, ((MONTH(H170)-MONTH(G170))+1)+12, (IF((YEAR(H170)-YEAR(G170))=2, ((MONTH(H170)-MONTH(G170))+1)+24, (IF((YEAR(H170)-YEAR(G170))=3, ((MONTH(H170)-MONTH(G170))+1)+36, (MONTH(H170)-MONTH(G170))+1)))))</f>
        <v>1</v>
      </c>
      <c r="J170" s="18">
        <f>F170/I170</f>
        <v>6250</v>
      </c>
      <c r="K170" s="19"/>
      <c r="L170" s="20">
        <v>43967</v>
      </c>
      <c r="M170" s="20">
        <v>44196</v>
      </c>
      <c r="N170" s="21">
        <v>6250</v>
      </c>
      <c r="O170" s="20">
        <v>43922</v>
      </c>
      <c r="P170" s="20">
        <v>43951</v>
      </c>
      <c r="Q170" s="19">
        <f t="shared" si="6"/>
        <v>31</v>
      </c>
      <c r="R170" s="19">
        <f t="shared" si="7"/>
        <v>31</v>
      </c>
      <c r="S170" s="19">
        <f t="shared" si="8"/>
        <v>0</v>
      </c>
      <c r="T170" s="19"/>
      <c r="U170" s="20">
        <v>42871</v>
      </c>
      <c r="V170" s="20">
        <v>43100</v>
      </c>
      <c r="W170" s="21">
        <v>6250</v>
      </c>
      <c r="X170" s="20">
        <v>42826</v>
      </c>
      <c r="Y170" s="20">
        <v>42855</v>
      </c>
    </row>
    <row r="171" spans="1:25" ht="15.75" x14ac:dyDescent="0.25">
      <c r="A171" s="17" t="s">
        <v>507</v>
      </c>
      <c r="B171" s="17" t="s">
        <v>285</v>
      </c>
      <c r="C171" s="17" t="s">
        <v>283</v>
      </c>
      <c r="D171" s="20">
        <v>43922</v>
      </c>
      <c r="E171" s="20">
        <v>44196</v>
      </c>
      <c r="F171" s="21">
        <v>1750</v>
      </c>
      <c r="G171" s="20">
        <v>43922</v>
      </c>
      <c r="H171" s="20">
        <v>43951</v>
      </c>
      <c r="I171" s="17">
        <f>IF((YEAR(H171)-YEAR(G171))=1, ((MONTH(H171)-MONTH(G171))+1)+12, (IF((YEAR(H171)-YEAR(G171))=2, ((MONTH(H171)-MONTH(G171))+1)+24, (IF((YEAR(H171)-YEAR(G171))=3, ((MONTH(H171)-MONTH(G171))+1)+36, (MONTH(H171)-MONTH(G171))+1)))))</f>
        <v>1</v>
      </c>
      <c r="J171" s="18">
        <f>F171/I171</f>
        <v>1750</v>
      </c>
      <c r="K171" s="19"/>
      <c r="L171" s="20">
        <v>43922</v>
      </c>
      <c r="M171" s="20">
        <v>44196</v>
      </c>
      <c r="N171" s="21">
        <v>1750</v>
      </c>
      <c r="O171" s="20">
        <v>43922</v>
      </c>
      <c r="P171" s="20">
        <v>43951</v>
      </c>
      <c r="Q171" s="19">
        <f t="shared" si="6"/>
        <v>31</v>
      </c>
      <c r="R171" s="19">
        <f t="shared" si="7"/>
        <v>31</v>
      </c>
      <c r="S171" s="19">
        <f t="shared" si="8"/>
        <v>0</v>
      </c>
      <c r="T171" s="19"/>
      <c r="U171" s="20">
        <v>42826</v>
      </c>
      <c r="V171" s="20">
        <v>43100</v>
      </c>
      <c r="W171" s="21">
        <v>1750</v>
      </c>
      <c r="X171" s="20">
        <v>42826</v>
      </c>
      <c r="Y171" s="20">
        <v>42855</v>
      </c>
    </row>
    <row r="172" spans="1:25" ht="15.75" x14ac:dyDescent="0.25">
      <c r="A172" s="17" t="s">
        <v>510</v>
      </c>
      <c r="B172" s="17" t="s">
        <v>285</v>
      </c>
      <c r="C172" s="17" t="s">
        <v>283</v>
      </c>
      <c r="D172" s="20">
        <v>43951</v>
      </c>
      <c r="E172" s="20">
        <v>44196</v>
      </c>
      <c r="F172" s="21">
        <v>1500</v>
      </c>
      <c r="G172" s="20">
        <v>43922</v>
      </c>
      <c r="H172" s="20">
        <v>43951</v>
      </c>
      <c r="I172" s="17">
        <f>IF((YEAR(H172)-YEAR(G172))=1, ((MONTH(H172)-MONTH(G172))+1)+12, (IF((YEAR(H172)-YEAR(G172))=2, ((MONTH(H172)-MONTH(G172))+1)+24, (IF((YEAR(H172)-YEAR(G172))=3, ((MONTH(H172)-MONTH(G172))+1)+36, (MONTH(H172)-MONTH(G172))+1)))))</f>
        <v>1</v>
      </c>
      <c r="J172" s="18">
        <f>F172/I172</f>
        <v>1500</v>
      </c>
      <c r="K172" s="19"/>
      <c r="L172" s="20">
        <v>43951</v>
      </c>
      <c r="M172" s="20">
        <v>44196</v>
      </c>
      <c r="N172" s="21">
        <v>1500</v>
      </c>
      <c r="O172" s="20">
        <v>43922</v>
      </c>
      <c r="P172" s="20">
        <v>43951</v>
      </c>
      <c r="Q172" s="19">
        <f t="shared" si="6"/>
        <v>31</v>
      </c>
      <c r="R172" s="19">
        <f t="shared" si="7"/>
        <v>31</v>
      </c>
      <c r="S172" s="19">
        <f t="shared" si="8"/>
        <v>0</v>
      </c>
      <c r="T172" s="19"/>
      <c r="U172" s="20">
        <v>42855</v>
      </c>
      <c r="V172" s="20">
        <v>43100</v>
      </c>
      <c r="W172" s="21">
        <v>1500</v>
      </c>
      <c r="X172" s="20">
        <v>42826</v>
      </c>
      <c r="Y172" s="20">
        <v>42855</v>
      </c>
    </row>
    <row r="173" spans="1:25" ht="15.75" x14ac:dyDescent="0.25">
      <c r="A173" s="17" t="s">
        <v>511</v>
      </c>
      <c r="B173" s="17" t="s">
        <v>292</v>
      </c>
      <c r="C173" s="17" t="s">
        <v>283</v>
      </c>
      <c r="D173" s="20">
        <v>43922</v>
      </c>
      <c r="E173" s="20">
        <v>44196</v>
      </c>
      <c r="F173" s="21">
        <v>1200</v>
      </c>
      <c r="G173" s="20">
        <v>43922</v>
      </c>
      <c r="H173" s="20">
        <v>43951</v>
      </c>
      <c r="I173" s="17">
        <f>IF((YEAR(H173)-YEAR(G173))=1, ((MONTH(H173)-MONTH(G173))+1)+12, (IF((YEAR(H173)-YEAR(G173))=2, ((MONTH(H173)-MONTH(G173))+1)+24, (IF((YEAR(H173)-YEAR(G173))=3, ((MONTH(H173)-MONTH(G173))+1)+36, (MONTH(H173)-MONTH(G173))+1)))))</f>
        <v>1</v>
      </c>
      <c r="J173" s="18">
        <f>F173/I173</f>
        <v>1200</v>
      </c>
      <c r="K173" s="19"/>
      <c r="L173" s="20">
        <v>43922</v>
      </c>
      <c r="M173" s="20">
        <v>44196</v>
      </c>
      <c r="N173" s="21">
        <v>1200</v>
      </c>
      <c r="O173" s="20">
        <v>43922</v>
      </c>
      <c r="P173" s="20">
        <v>43951</v>
      </c>
      <c r="Q173" s="19">
        <f t="shared" si="6"/>
        <v>31</v>
      </c>
      <c r="R173" s="19">
        <f t="shared" si="7"/>
        <v>31</v>
      </c>
      <c r="S173" s="19">
        <f t="shared" si="8"/>
        <v>0</v>
      </c>
      <c r="T173" s="19"/>
      <c r="U173" s="20">
        <v>42826</v>
      </c>
      <c r="V173" s="20">
        <v>43100</v>
      </c>
      <c r="W173" s="21">
        <v>1200</v>
      </c>
      <c r="X173" s="20">
        <v>42826</v>
      </c>
      <c r="Y173" s="20">
        <v>42855</v>
      </c>
    </row>
    <row r="174" spans="1:25" ht="15.75" x14ac:dyDescent="0.25">
      <c r="A174" s="17" t="s">
        <v>530</v>
      </c>
      <c r="B174" s="17" t="s">
        <v>296</v>
      </c>
      <c r="C174" s="17" t="s">
        <v>283</v>
      </c>
      <c r="D174" s="20">
        <v>43922</v>
      </c>
      <c r="E174" s="20">
        <v>44196</v>
      </c>
      <c r="F174" s="21">
        <v>5416.67</v>
      </c>
      <c r="G174" s="20">
        <v>43922</v>
      </c>
      <c r="H174" s="20">
        <v>43951</v>
      </c>
      <c r="I174" s="17">
        <f>IF((YEAR(H174)-YEAR(G174))=1, ((MONTH(H174)-MONTH(G174))+1)+12, (IF((YEAR(H174)-YEAR(G174))=2, ((MONTH(H174)-MONTH(G174))+1)+24, (IF((YEAR(H174)-YEAR(G174))=3, ((MONTH(H174)-MONTH(G174))+1)+36, (MONTH(H174)-MONTH(G174))+1)))))</f>
        <v>1</v>
      </c>
      <c r="J174" s="18">
        <f>F174/I174</f>
        <v>5416.67</v>
      </c>
      <c r="K174" s="19"/>
      <c r="L174" s="20">
        <v>43922</v>
      </c>
      <c r="M174" s="20">
        <v>44196</v>
      </c>
      <c r="N174" s="21">
        <v>5416.67</v>
      </c>
      <c r="O174" s="20">
        <v>43922</v>
      </c>
      <c r="P174" s="20">
        <v>43951</v>
      </c>
      <c r="Q174" s="19">
        <f t="shared" si="6"/>
        <v>31</v>
      </c>
      <c r="R174" s="19">
        <f t="shared" si="7"/>
        <v>31</v>
      </c>
      <c r="S174" s="19">
        <f t="shared" si="8"/>
        <v>0</v>
      </c>
      <c r="T174" s="19"/>
      <c r="U174" s="20">
        <v>42826</v>
      </c>
      <c r="V174" s="20">
        <v>43100</v>
      </c>
      <c r="W174" s="21">
        <v>5416.67</v>
      </c>
      <c r="X174" s="20">
        <v>42826</v>
      </c>
      <c r="Y174" s="20">
        <v>42855</v>
      </c>
    </row>
    <row r="175" spans="1:25" ht="15.75" x14ac:dyDescent="0.25">
      <c r="A175" s="17" t="s">
        <v>530</v>
      </c>
      <c r="B175" s="17" t="s">
        <v>296</v>
      </c>
      <c r="C175" s="17" t="s">
        <v>283</v>
      </c>
      <c r="D175" s="20">
        <v>43922</v>
      </c>
      <c r="E175" s="20">
        <v>44196</v>
      </c>
      <c r="F175" s="21">
        <v>4500</v>
      </c>
      <c r="G175" s="20">
        <v>43922</v>
      </c>
      <c r="H175" s="20">
        <v>43951</v>
      </c>
      <c r="I175" s="17">
        <f>IF((YEAR(H175)-YEAR(G175))=1, ((MONTH(H175)-MONTH(G175))+1)+12, (IF((YEAR(H175)-YEAR(G175))=2, ((MONTH(H175)-MONTH(G175))+1)+24, (IF((YEAR(H175)-YEAR(G175))=3, ((MONTH(H175)-MONTH(G175))+1)+36, (MONTH(H175)-MONTH(G175))+1)))))</f>
        <v>1</v>
      </c>
      <c r="J175" s="18">
        <f>F175/I175</f>
        <v>4500</v>
      </c>
      <c r="K175" s="19"/>
      <c r="L175" s="20">
        <v>43922</v>
      </c>
      <c r="M175" s="20">
        <v>44196</v>
      </c>
      <c r="N175" s="21">
        <v>4500</v>
      </c>
      <c r="O175" s="20">
        <v>43922</v>
      </c>
      <c r="P175" s="20">
        <v>43951</v>
      </c>
      <c r="Q175" s="19">
        <f t="shared" si="6"/>
        <v>31</v>
      </c>
      <c r="R175" s="19">
        <f t="shared" si="7"/>
        <v>31</v>
      </c>
      <c r="S175" s="19">
        <f t="shared" si="8"/>
        <v>0</v>
      </c>
      <c r="T175" s="19"/>
      <c r="U175" s="20">
        <v>42826</v>
      </c>
      <c r="V175" s="20">
        <v>43100</v>
      </c>
      <c r="W175" s="21">
        <v>4500</v>
      </c>
      <c r="X175" s="20">
        <v>42826</v>
      </c>
      <c r="Y175" s="20">
        <v>42855</v>
      </c>
    </row>
    <row r="176" spans="1:25" ht="15.75" x14ac:dyDescent="0.25">
      <c r="A176" s="17" t="s">
        <v>564</v>
      </c>
      <c r="B176" s="17" t="s">
        <v>282</v>
      </c>
      <c r="C176" s="17" t="s">
        <v>283</v>
      </c>
      <c r="D176" s="20">
        <v>43951</v>
      </c>
      <c r="E176" s="20">
        <v>44196</v>
      </c>
      <c r="F176" s="21">
        <v>1292</v>
      </c>
      <c r="G176" s="20">
        <v>43922</v>
      </c>
      <c r="H176" s="20">
        <v>43951</v>
      </c>
      <c r="I176" s="17">
        <f>IF((YEAR(H176)-YEAR(G176))=1, ((MONTH(H176)-MONTH(G176))+1)+12, (IF((YEAR(H176)-YEAR(G176))=2, ((MONTH(H176)-MONTH(G176))+1)+24, (IF((YEAR(H176)-YEAR(G176))=3, ((MONTH(H176)-MONTH(G176))+1)+36, (MONTH(H176)-MONTH(G176))+1)))))</f>
        <v>1</v>
      </c>
      <c r="J176" s="18">
        <f>F176/I176</f>
        <v>1292</v>
      </c>
      <c r="K176" s="19"/>
      <c r="L176" s="20">
        <v>43951</v>
      </c>
      <c r="M176" s="20">
        <v>44196</v>
      </c>
      <c r="N176" s="21">
        <v>1292</v>
      </c>
      <c r="O176" s="20">
        <v>43922</v>
      </c>
      <c r="P176" s="20">
        <v>43951</v>
      </c>
      <c r="Q176" s="19">
        <f t="shared" si="6"/>
        <v>31</v>
      </c>
      <c r="R176" s="19">
        <f t="shared" si="7"/>
        <v>31</v>
      </c>
      <c r="S176" s="19">
        <f t="shared" si="8"/>
        <v>0</v>
      </c>
      <c r="T176" s="19"/>
      <c r="U176" s="20">
        <v>42855</v>
      </c>
      <c r="V176" s="20">
        <v>43100</v>
      </c>
      <c r="W176" s="21">
        <v>1292</v>
      </c>
      <c r="X176" s="20">
        <v>42826</v>
      </c>
      <c r="Y176" s="20">
        <v>42855</v>
      </c>
    </row>
    <row r="177" spans="1:25" ht="15.75" x14ac:dyDescent="0.25">
      <c r="A177" s="17" t="s">
        <v>291</v>
      </c>
      <c r="B177" s="17" t="s">
        <v>282</v>
      </c>
      <c r="C177" s="17" t="s">
        <v>283</v>
      </c>
      <c r="D177" s="20">
        <v>43608</v>
      </c>
      <c r="E177" s="20">
        <v>43830</v>
      </c>
      <c r="F177" s="21">
        <v>89250</v>
      </c>
      <c r="G177" s="20">
        <v>43617</v>
      </c>
      <c r="H177" s="20">
        <v>43982</v>
      </c>
      <c r="I177" s="17">
        <f>IF((YEAR(H177)-YEAR(G177))=1, ((MONTH(H177)-MONTH(G177))+1)+12, (IF((YEAR(H177)-YEAR(G177))=2, ((MONTH(H177)-MONTH(G177))+1)+24, (IF((YEAR(H177)-YEAR(G177))=3, ((MONTH(H177)-MONTH(G177))+1)+36, (MONTH(H177)-MONTH(G177))+1)))))</f>
        <v>12</v>
      </c>
      <c r="J177" s="18">
        <f>F177/I177</f>
        <v>7437.5</v>
      </c>
      <c r="K177" s="19"/>
      <c r="L177" s="20">
        <v>43608</v>
      </c>
      <c r="M177" s="20">
        <v>43830</v>
      </c>
      <c r="N177" s="21">
        <v>89250</v>
      </c>
      <c r="O177" s="20">
        <v>43617</v>
      </c>
      <c r="P177" s="20">
        <v>43982</v>
      </c>
      <c r="Q177" s="19">
        <f t="shared" si="6"/>
        <v>31</v>
      </c>
      <c r="R177" s="19">
        <f t="shared" si="7"/>
        <v>31</v>
      </c>
      <c r="S177" s="19">
        <f t="shared" si="8"/>
        <v>0</v>
      </c>
      <c r="T177" s="19"/>
      <c r="U177" s="20">
        <v>42513</v>
      </c>
      <c r="V177" s="20">
        <v>42735</v>
      </c>
      <c r="W177" s="21">
        <v>89250</v>
      </c>
      <c r="X177" s="20">
        <v>42522</v>
      </c>
      <c r="Y177" s="20">
        <v>42886</v>
      </c>
    </row>
    <row r="178" spans="1:25" ht="15.75" x14ac:dyDescent="0.25">
      <c r="A178" s="17" t="s">
        <v>313</v>
      </c>
      <c r="B178" s="17" t="s">
        <v>292</v>
      </c>
      <c r="C178" s="17" t="s">
        <v>283</v>
      </c>
      <c r="D178" s="20">
        <v>43629</v>
      </c>
      <c r="E178" s="20">
        <v>43830</v>
      </c>
      <c r="F178" s="21">
        <v>16000</v>
      </c>
      <c r="G178" s="20">
        <v>43617</v>
      </c>
      <c r="H178" s="20">
        <v>43982</v>
      </c>
      <c r="I178" s="17">
        <f>IF((YEAR(H178)-YEAR(G178))=1, ((MONTH(H178)-MONTH(G178))+1)+12, (IF((YEAR(H178)-YEAR(G178))=2, ((MONTH(H178)-MONTH(G178))+1)+24, (IF((YEAR(H178)-YEAR(G178))=3, ((MONTH(H178)-MONTH(G178))+1)+36, (MONTH(H178)-MONTH(G178))+1)))))</f>
        <v>12</v>
      </c>
      <c r="J178" s="18">
        <f>F178/I178</f>
        <v>1333.3333333333333</v>
      </c>
      <c r="K178" s="19"/>
      <c r="L178" s="20">
        <v>43629</v>
      </c>
      <c r="M178" s="20">
        <v>43830</v>
      </c>
      <c r="N178" s="21">
        <v>16000</v>
      </c>
      <c r="O178" s="20">
        <v>43617</v>
      </c>
      <c r="P178" s="20">
        <v>43982</v>
      </c>
      <c r="Q178" s="19">
        <f t="shared" si="6"/>
        <v>31</v>
      </c>
      <c r="R178" s="19">
        <f t="shared" si="7"/>
        <v>31</v>
      </c>
      <c r="S178" s="19">
        <f t="shared" si="8"/>
        <v>0</v>
      </c>
      <c r="T178" s="19"/>
      <c r="U178" s="20">
        <v>42534</v>
      </c>
      <c r="V178" s="20">
        <v>42735</v>
      </c>
      <c r="W178" s="21">
        <v>16000</v>
      </c>
      <c r="X178" s="20">
        <v>42522</v>
      </c>
      <c r="Y178" s="20">
        <v>42886</v>
      </c>
    </row>
    <row r="179" spans="1:25" ht="15.75" x14ac:dyDescent="0.25">
      <c r="A179" s="17" t="s">
        <v>366</v>
      </c>
      <c r="B179" s="17" t="s">
        <v>285</v>
      </c>
      <c r="C179" s="17" t="s">
        <v>283</v>
      </c>
      <c r="D179" s="20">
        <v>43617</v>
      </c>
      <c r="E179" s="20">
        <v>43830</v>
      </c>
      <c r="F179" s="21">
        <v>18000</v>
      </c>
      <c r="G179" s="20">
        <v>43617</v>
      </c>
      <c r="H179" s="20">
        <v>43982</v>
      </c>
      <c r="I179" s="17">
        <f>IF((YEAR(H179)-YEAR(G179))=1, ((MONTH(H179)-MONTH(G179))+1)+12, (IF((YEAR(H179)-YEAR(G179))=2, ((MONTH(H179)-MONTH(G179))+1)+24, (IF((YEAR(H179)-YEAR(G179))=3, ((MONTH(H179)-MONTH(G179))+1)+36, (MONTH(H179)-MONTH(G179))+1)))))</f>
        <v>12</v>
      </c>
      <c r="J179" s="18">
        <f>F179/I179</f>
        <v>1500</v>
      </c>
      <c r="K179" s="19"/>
      <c r="L179" s="20">
        <v>43617</v>
      </c>
      <c r="M179" s="20">
        <v>43830</v>
      </c>
      <c r="N179" s="21">
        <v>18000</v>
      </c>
      <c r="O179" s="20">
        <v>43617</v>
      </c>
      <c r="P179" s="20">
        <v>43982</v>
      </c>
      <c r="Q179" s="19">
        <f t="shared" si="6"/>
        <v>31</v>
      </c>
      <c r="R179" s="19">
        <f t="shared" si="7"/>
        <v>31</v>
      </c>
      <c r="S179" s="19">
        <f t="shared" si="8"/>
        <v>0</v>
      </c>
      <c r="T179" s="19"/>
      <c r="U179" s="20">
        <v>42522</v>
      </c>
      <c r="V179" s="20">
        <v>42735</v>
      </c>
      <c r="W179" s="21">
        <v>18000</v>
      </c>
      <c r="X179" s="20">
        <v>42522</v>
      </c>
      <c r="Y179" s="20">
        <v>42886</v>
      </c>
    </row>
    <row r="180" spans="1:25" ht="15.75" x14ac:dyDescent="0.25">
      <c r="A180" s="17" t="s">
        <v>408</v>
      </c>
      <c r="B180" s="17" t="s">
        <v>292</v>
      </c>
      <c r="C180" s="17" t="s">
        <v>283</v>
      </c>
      <c r="D180" s="20">
        <v>43636</v>
      </c>
      <c r="E180" s="20">
        <v>43830</v>
      </c>
      <c r="F180" s="21">
        <v>6000</v>
      </c>
      <c r="G180" s="20">
        <v>43617</v>
      </c>
      <c r="H180" s="20">
        <v>43982</v>
      </c>
      <c r="I180" s="17">
        <f>IF((YEAR(H180)-YEAR(G180))=1, ((MONTH(H180)-MONTH(G180))+1)+12, (IF((YEAR(H180)-YEAR(G180))=2, ((MONTH(H180)-MONTH(G180))+1)+24, (IF((YEAR(H180)-YEAR(G180))=3, ((MONTH(H180)-MONTH(G180))+1)+36, (MONTH(H180)-MONTH(G180))+1)))))</f>
        <v>12</v>
      </c>
      <c r="J180" s="18">
        <f>F180/I180</f>
        <v>500</v>
      </c>
      <c r="K180" s="19"/>
      <c r="L180" s="20">
        <v>43636</v>
      </c>
      <c r="M180" s="20">
        <v>43830</v>
      </c>
      <c r="N180" s="21">
        <v>6000</v>
      </c>
      <c r="O180" s="20">
        <v>43617</v>
      </c>
      <c r="P180" s="20">
        <v>43982</v>
      </c>
      <c r="Q180" s="19">
        <f t="shared" si="6"/>
        <v>31</v>
      </c>
      <c r="R180" s="19">
        <f t="shared" si="7"/>
        <v>31</v>
      </c>
      <c r="S180" s="19">
        <f t="shared" si="8"/>
        <v>0</v>
      </c>
      <c r="T180" s="19"/>
      <c r="U180" s="20">
        <v>42541</v>
      </c>
      <c r="V180" s="20">
        <v>42735</v>
      </c>
      <c r="W180" s="21">
        <v>6000</v>
      </c>
      <c r="X180" s="20">
        <v>42522</v>
      </c>
      <c r="Y180" s="20">
        <v>42886</v>
      </c>
    </row>
    <row r="181" spans="1:25" ht="15.75" x14ac:dyDescent="0.25">
      <c r="A181" s="17" t="s">
        <v>414</v>
      </c>
      <c r="B181" s="17" t="s">
        <v>288</v>
      </c>
      <c r="C181" s="17" t="s">
        <v>283</v>
      </c>
      <c r="D181" s="20">
        <v>43631</v>
      </c>
      <c r="E181" s="20">
        <v>43830</v>
      </c>
      <c r="F181" s="21">
        <v>36000</v>
      </c>
      <c r="G181" s="20">
        <v>43617</v>
      </c>
      <c r="H181" s="20">
        <v>43982</v>
      </c>
      <c r="I181" s="17">
        <f>IF((YEAR(H181)-YEAR(G181))=1, ((MONTH(H181)-MONTH(G181))+1)+12, (IF((YEAR(H181)-YEAR(G181))=2, ((MONTH(H181)-MONTH(G181))+1)+24, (IF((YEAR(H181)-YEAR(G181))=3, ((MONTH(H181)-MONTH(G181))+1)+36, (MONTH(H181)-MONTH(G181))+1)))))</f>
        <v>12</v>
      </c>
      <c r="J181" s="18">
        <f>F181/I181</f>
        <v>3000</v>
      </c>
      <c r="K181" s="19"/>
      <c r="L181" s="20">
        <v>43631</v>
      </c>
      <c r="M181" s="20">
        <v>43830</v>
      </c>
      <c r="N181" s="21">
        <v>36000</v>
      </c>
      <c r="O181" s="20">
        <v>43617</v>
      </c>
      <c r="P181" s="20">
        <v>43982</v>
      </c>
      <c r="Q181" s="19">
        <f t="shared" si="6"/>
        <v>31</v>
      </c>
      <c r="R181" s="19">
        <f t="shared" si="7"/>
        <v>31</v>
      </c>
      <c r="S181" s="19">
        <f t="shared" si="8"/>
        <v>0</v>
      </c>
      <c r="T181" s="19"/>
      <c r="U181" s="20">
        <v>42536</v>
      </c>
      <c r="V181" s="20">
        <v>42735</v>
      </c>
      <c r="W181" s="21">
        <v>36000</v>
      </c>
      <c r="X181" s="20">
        <v>42522</v>
      </c>
      <c r="Y181" s="20">
        <v>42886</v>
      </c>
    </row>
    <row r="182" spans="1:25" ht="15.75" x14ac:dyDescent="0.25">
      <c r="A182" s="17" t="s">
        <v>528</v>
      </c>
      <c r="B182" s="17" t="s">
        <v>288</v>
      </c>
      <c r="C182" s="17" t="s">
        <v>283</v>
      </c>
      <c r="D182" s="20">
        <v>43611</v>
      </c>
      <c r="E182" s="20">
        <v>43830</v>
      </c>
      <c r="F182" s="21">
        <v>135000</v>
      </c>
      <c r="G182" s="20">
        <v>43617</v>
      </c>
      <c r="H182" s="20">
        <v>43982</v>
      </c>
      <c r="I182" s="17">
        <f>IF((YEAR(H182)-YEAR(G182))=1, ((MONTH(H182)-MONTH(G182))+1)+12, (IF((YEAR(H182)-YEAR(G182))=2, ((MONTH(H182)-MONTH(G182))+1)+24, (IF((YEAR(H182)-YEAR(G182))=3, ((MONTH(H182)-MONTH(G182))+1)+36, (MONTH(H182)-MONTH(G182))+1)))))</f>
        <v>12</v>
      </c>
      <c r="J182" s="18">
        <f>F182/I182</f>
        <v>11250</v>
      </c>
      <c r="K182" s="19"/>
      <c r="L182" s="20">
        <v>43611</v>
      </c>
      <c r="M182" s="20">
        <v>43830</v>
      </c>
      <c r="N182" s="21">
        <v>135000</v>
      </c>
      <c r="O182" s="20">
        <v>43617</v>
      </c>
      <c r="P182" s="20">
        <v>43982</v>
      </c>
      <c r="Q182" s="19">
        <f t="shared" si="6"/>
        <v>31</v>
      </c>
      <c r="R182" s="19">
        <f t="shared" si="7"/>
        <v>31</v>
      </c>
      <c r="S182" s="19">
        <f t="shared" si="8"/>
        <v>0</v>
      </c>
      <c r="T182" s="19"/>
      <c r="U182" s="20">
        <v>42516</v>
      </c>
      <c r="V182" s="20">
        <v>42735</v>
      </c>
      <c r="W182" s="21">
        <v>135000</v>
      </c>
      <c r="X182" s="20">
        <v>42522</v>
      </c>
      <c r="Y182" s="20">
        <v>42886</v>
      </c>
    </row>
    <row r="183" spans="1:25" ht="15.75" x14ac:dyDescent="0.25">
      <c r="A183" s="17" t="s">
        <v>538</v>
      </c>
      <c r="B183" s="17" t="s">
        <v>285</v>
      </c>
      <c r="C183" s="17" t="s">
        <v>283</v>
      </c>
      <c r="D183" s="20">
        <v>43647</v>
      </c>
      <c r="E183" s="20">
        <v>43830</v>
      </c>
      <c r="F183" s="21">
        <v>30000</v>
      </c>
      <c r="G183" s="20">
        <v>43617</v>
      </c>
      <c r="H183" s="20">
        <v>43982</v>
      </c>
      <c r="I183" s="17">
        <f>IF((YEAR(H183)-YEAR(G183))=1, ((MONTH(H183)-MONTH(G183))+1)+12, (IF((YEAR(H183)-YEAR(G183))=2, ((MONTH(H183)-MONTH(G183))+1)+24, (IF((YEAR(H183)-YEAR(G183))=3, ((MONTH(H183)-MONTH(G183))+1)+36, (MONTH(H183)-MONTH(G183))+1)))))</f>
        <v>12</v>
      </c>
      <c r="J183" s="18">
        <f>F183/I183</f>
        <v>2500</v>
      </c>
      <c r="K183" s="19"/>
      <c r="L183" s="20">
        <v>43647</v>
      </c>
      <c r="M183" s="20">
        <v>43830</v>
      </c>
      <c r="N183" s="21">
        <v>30000</v>
      </c>
      <c r="O183" s="20">
        <v>43617</v>
      </c>
      <c r="P183" s="20">
        <v>43982</v>
      </c>
      <c r="Q183" s="19">
        <f t="shared" si="6"/>
        <v>31</v>
      </c>
      <c r="R183" s="19">
        <f t="shared" si="7"/>
        <v>31</v>
      </c>
      <c r="S183" s="19">
        <f t="shared" si="8"/>
        <v>0</v>
      </c>
      <c r="T183" s="19"/>
      <c r="U183" s="20">
        <v>42552</v>
      </c>
      <c r="V183" s="20">
        <v>42735</v>
      </c>
      <c r="W183" s="21">
        <v>30000</v>
      </c>
      <c r="X183" s="20">
        <v>42522</v>
      </c>
      <c r="Y183" s="20">
        <v>42886</v>
      </c>
    </row>
    <row r="184" spans="1:25" ht="15.75" x14ac:dyDescent="0.25">
      <c r="A184" s="17" t="s">
        <v>553</v>
      </c>
      <c r="B184" s="17" t="s">
        <v>292</v>
      </c>
      <c r="C184" s="17" t="s">
        <v>283</v>
      </c>
      <c r="D184" s="20">
        <v>43634</v>
      </c>
      <c r="E184" s="20">
        <v>43689</v>
      </c>
      <c r="F184" s="21">
        <v>20000</v>
      </c>
      <c r="G184" s="20">
        <v>43617</v>
      </c>
      <c r="H184" s="20">
        <v>43982</v>
      </c>
      <c r="I184" s="17">
        <f>IF((YEAR(H184)-YEAR(G184))=1, ((MONTH(H184)-MONTH(G184))+1)+12, (IF((YEAR(H184)-YEAR(G184))=2, ((MONTH(H184)-MONTH(G184))+1)+24, (IF((YEAR(H184)-YEAR(G184))=3, ((MONTH(H184)-MONTH(G184))+1)+36, (MONTH(H184)-MONTH(G184))+1)))))</f>
        <v>12</v>
      </c>
      <c r="J184" s="18">
        <f>F184/I184</f>
        <v>1666.6666666666667</v>
      </c>
      <c r="K184" s="19"/>
      <c r="L184" s="20">
        <v>43634</v>
      </c>
      <c r="M184" s="20">
        <v>43689</v>
      </c>
      <c r="N184" s="21">
        <v>20000</v>
      </c>
      <c r="O184" s="20">
        <v>43617</v>
      </c>
      <c r="P184" s="20">
        <v>43982</v>
      </c>
      <c r="Q184" s="19">
        <f t="shared" si="6"/>
        <v>12</v>
      </c>
      <c r="R184" s="19">
        <f t="shared" si="7"/>
        <v>12</v>
      </c>
      <c r="S184" s="19">
        <f t="shared" si="8"/>
        <v>0</v>
      </c>
      <c r="T184" s="19"/>
      <c r="U184" s="20">
        <v>42539</v>
      </c>
      <c r="V184" s="20">
        <v>42594</v>
      </c>
      <c r="W184" s="21">
        <v>20000</v>
      </c>
      <c r="X184" s="20">
        <v>42522</v>
      </c>
      <c r="Y184" s="20">
        <v>42886</v>
      </c>
    </row>
    <row r="185" spans="1:25" ht="15.75" x14ac:dyDescent="0.25">
      <c r="A185" s="17" t="s">
        <v>332</v>
      </c>
      <c r="B185" s="17" t="s">
        <v>288</v>
      </c>
      <c r="C185" s="17" t="s">
        <v>283</v>
      </c>
      <c r="D185" s="20">
        <v>43739</v>
      </c>
      <c r="E185" s="20">
        <v>44196</v>
      </c>
      <c r="F185" s="21">
        <v>44000</v>
      </c>
      <c r="G185" s="20">
        <v>43647</v>
      </c>
      <c r="H185" s="20">
        <v>43982</v>
      </c>
      <c r="I185" s="17">
        <f>IF((YEAR(H185)-YEAR(G185))=1, ((MONTH(H185)-MONTH(G185))+1)+12, (IF((YEAR(H185)-YEAR(G185))=2, ((MONTH(H185)-MONTH(G185))+1)+24, (IF((YEAR(H185)-YEAR(G185))=3, ((MONTH(H185)-MONTH(G185))+1)+36, (MONTH(H185)-MONTH(G185))+1)))))</f>
        <v>11</v>
      </c>
      <c r="J185" s="18">
        <f>F185/I185</f>
        <v>4000</v>
      </c>
      <c r="K185" s="19"/>
      <c r="L185" s="20">
        <v>43739</v>
      </c>
      <c r="M185" s="20">
        <v>44196</v>
      </c>
      <c r="N185" s="21">
        <v>44000</v>
      </c>
      <c r="O185" s="20">
        <v>43647</v>
      </c>
      <c r="P185" s="20">
        <v>43982</v>
      </c>
      <c r="Q185" s="19">
        <f t="shared" si="6"/>
        <v>31</v>
      </c>
      <c r="R185" s="19">
        <f t="shared" si="7"/>
        <v>31</v>
      </c>
      <c r="S185" s="19">
        <f t="shared" si="8"/>
        <v>0</v>
      </c>
      <c r="T185" s="19"/>
      <c r="U185" s="20">
        <v>42644</v>
      </c>
      <c r="V185" s="20">
        <v>43100</v>
      </c>
      <c r="W185" s="21">
        <v>44000</v>
      </c>
      <c r="X185" s="20">
        <v>42552</v>
      </c>
      <c r="Y185" s="20">
        <v>42886</v>
      </c>
    </row>
    <row r="186" spans="1:25" ht="15.75" x14ac:dyDescent="0.25">
      <c r="A186" s="17" t="s">
        <v>379</v>
      </c>
      <c r="B186" s="17" t="s">
        <v>292</v>
      </c>
      <c r="C186" s="17" t="s">
        <v>283</v>
      </c>
      <c r="D186" s="20">
        <v>43959</v>
      </c>
      <c r="E186" s="20">
        <v>44196</v>
      </c>
      <c r="F186" s="21">
        <v>15000</v>
      </c>
      <c r="G186" s="20">
        <v>43800</v>
      </c>
      <c r="H186" s="20">
        <v>43982</v>
      </c>
      <c r="I186" s="17">
        <f>IF((YEAR(H186)-YEAR(G186))=1, ((MONTH(H186)-MONTH(G186))+1)+12, (IF((YEAR(H186)-YEAR(G186))=2, ((MONTH(H186)-MONTH(G186))+1)+24, (IF((YEAR(H186)-YEAR(G186))=3, ((MONTH(H186)-MONTH(G186))+1)+36, (MONTH(H186)-MONTH(G186))+1)))))</f>
        <v>6</v>
      </c>
      <c r="J186" s="18">
        <f>F186/I186</f>
        <v>2500</v>
      </c>
      <c r="K186" s="19"/>
      <c r="L186" s="20">
        <v>43959</v>
      </c>
      <c r="M186" s="20">
        <v>44196</v>
      </c>
      <c r="N186" s="21">
        <v>15000</v>
      </c>
      <c r="O186" s="20">
        <v>43800</v>
      </c>
      <c r="P186" s="20">
        <v>43982</v>
      </c>
      <c r="Q186" s="19">
        <f t="shared" si="6"/>
        <v>31</v>
      </c>
      <c r="R186" s="19">
        <f t="shared" si="7"/>
        <v>31</v>
      </c>
      <c r="S186" s="19">
        <f t="shared" si="8"/>
        <v>0</v>
      </c>
      <c r="T186" s="19"/>
      <c r="U186" s="20">
        <v>42863</v>
      </c>
      <c r="V186" s="20">
        <v>43100</v>
      </c>
      <c r="W186" s="21">
        <v>15000</v>
      </c>
      <c r="X186" s="20">
        <v>42705</v>
      </c>
      <c r="Y186" s="20">
        <v>42886</v>
      </c>
    </row>
    <row r="187" spans="1:25" ht="15.75" x14ac:dyDescent="0.25">
      <c r="A187" s="17" t="s">
        <v>370</v>
      </c>
      <c r="B187" s="17" t="s">
        <v>282</v>
      </c>
      <c r="C187" s="17" t="s">
        <v>283</v>
      </c>
      <c r="D187" s="20">
        <v>43951</v>
      </c>
      <c r="E187" s="20">
        <v>44196</v>
      </c>
      <c r="F187" s="21">
        <v>12500</v>
      </c>
      <c r="G187" s="20">
        <v>43891</v>
      </c>
      <c r="H187" s="20">
        <v>43982</v>
      </c>
      <c r="I187" s="17">
        <f>IF((YEAR(H187)-YEAR(G187))=1, ((MONTH(H187)-MONTH(G187))+1)+12, (IF((YEAR(H187)-YEAR(G187))=2, ((MONTH(H187)-MONTH(G187))+1)+24, (IF((YEAR(H187)-YEAR(G187))=3, ((MONTH(H187)-MONTH(G187))+1)+36, (MONTH(H187)-MONTH(G187))+1)))))</f>
        <v>3</v>
      </c>
      <c r="J187" s="18">
        <f>F187/I187</f>
        <v>4166.666666666667</v>
      </c>
      <c r="K187" s="19"/>
      <c r="L187" s="20">
        <v>43951</v>
      </c>
      <c r="M187" s="20">
        <v>44196</v>
      </c>
      <c r="N187" s="21">
        <v>12500</v>
      </c>
      <c r="O187" s="20">
        <v>43891</v>
      </c>
      <c r="P187" s="20">
        <v>43982</v>
      </c>
      <c r="Q187" s="19">
        <f t="shared" si="6"/>
        <v>31</v>
      </c>
      <c r="R187" s="19">
        <f t="shared" si="7"/>
        <v>31</v>
      </c>
      <c r="S187" s="19">
        <f t="shared" si="8"/>
        <v>0</v>
      </c>
      <c r="T187" s="19"/>
      <c r="U187" s="20">
        <v>42855</v>
      </c>
      <c r="V187" s="20">
        <v>43100</v>
      </c>
      <c r="W187" s="21">
        <v>12500</v>
      </c>
      <c r="X187" s="20">
        <v>42795</v>
      </c>
      <c r="Y187" s="20">
        <v>42886</v>
      </c>
    </row>
    <row r="188" spans="1:25" ht="15.75" x14ac:dyDescent="0.25">
      <c r="A188" s="17" t="s">
        <v>483</v>
      </c>
      <c r="B188" s="17" t="s">
        <v>288</v>
      </c>
      <c r="C188" s="17" t="s">
        <v>283</v>
      </c>
      <c r="D188" s="20">
        <v>43921</v>
      </c>
      <c r="E188" s="20">
        <v>44196</v>
      </c>
      <c r="F188" s="21">
        <v>27500</v>
      </c>
      <c r="G188" s="20">
        <v>43891</v>
      </c>
      <c r="H188" s="20">
        <v>43982</v>
      </c>
      <c r="I188" s="17">
        <f>IF((YEAR(H188)-YEAR(G188))=1, ((MONTH(H188)-MONTH(G188))+1)+12, (IF((YEAR(H188)-YEAR(G188))=2, ((MONTH(H188)-MONTH(G188))+1)+24, (IF((YEAR(H188)-YEAR(G188))=3, ((MONTH(H188)-MONTH(G188))+1)+36, (MONTH(H188)-MONTH(G188))+1)))))</f>
        <v>3</v>
      </c>
      <c r="J188" s="18">
        <f>F188/I188</f>
        <v>9166.6666666666661</v>
      </c>
      <c r="K188" s="19"/>
      <c r="L188" s="20">
        <v>43921</v>
      </c>
      <c r="M188" s="20">
        <v>44196</v>
      </c>
      <c r="N188" s="21">
        <v>27500</v>
      </c>
      <c r="O188" s="20">
        <v>43891</v>
      </c>
      <c r="P188" s="20">
        <v>43982</v>
      </c>
      <c r="Q188" s="19">
        <f t="shared" si="6"/>
        <v>31</v>
      </c>
      <c r="R188" s="19">
        <f t="shared" si="7"/>
        <v>31</v>
      </c>
      <c r="S188" s="19">
        <f t="shared" si="8"/>
        <v>0</v>
      </c>
      <c r="T188" s="19"/>
      <c r="U188" s="20">
        <v>42825</v>
      </c>
      <c r="V188" s="20">
        <v>43100</v>
      </c>
      <c r="W188" s="21">
        <v>27500</v>
      </c>
      <c r="X188" s="20">
        <v>42795</v>
      </c>
      <c r="Y188" s="20">
        <v>42886</v>
      </c>
    </row>
    <row r="189" spans="1:25" ht="15.75" x14ac:dyDescent="0.25">
      <c r="A189" s="17" t="s">
        <v>557</v>
      </c>
      <c r="B189" s="17" t="s">
        <v>288</v>
      </c>
      <c r="C189" s="17" t="s">
        <v>283</v>
      </c>
      <c r="D189" s="20">
        <v>43982</v>
      </c>
      <c r="E189" s="20">
        <v>44196</v>
      </c>
      <c r="F189" s="21">
        <v>14317.5</v>
      </c>
      <c r="G189" s="20">
        <v>43891</v>
      </c>
      <c r="H189" s="20">
        <v>43982</v>
      </c>
      <c r="I189" s="17">
        <f>IF((YEAR(H189)-YEAR(G189))=1, ((MONTH(H189)-MONTH(G189))+1)+12, (IF((YEAR(H189)-YEAR(G189))=2, ((MONTH(H189)-MONTH(G189))+1)+24, (IF((YEAR(H189)-YEAR(G189))=3, ((MONTH(H189)-MONTH(G189))+1)+36, (MONTH(H189)-MONTH(G189))+1)))))</f>
        <v>3</v>
      </c>
      <c r="J189" s="18">
        <f>F189/I189</f>
        <v>4772.5</v>
      </c>
      <c r="K189" s="19"/>
      <c r="L189" s="20">
        <v>43982</v>
      </c>
      <c r="M189" s="20">
        <v>44196</v>
      </c>
      <c r="N189" s="21">
        <v>14317.5</v>
      </c>
      <c r="O189" s="20">
        <v>43891</v>
      </c>
      <c r="P189" s="20">
        <v>43982</v>
      </c>
      <c r="Q189" s="19">
        <f t="shared" si="6"/>
        <v>31</v>
      </c>
      <c r="R189" s="19">
        <f t="shared" si="7"/>
        <v>31</v>
      </c>
      <c r="S189" s="19">
        <f t="shared" si="8"/>
        <v>0</v>
      </c>
      <c r="T189" s="19"/>
      <c r="U189" s="20">
        <v>42886</v>
      </c>
      <c r="V189" s="20">
        <v>43100</v>
      </c>
      <c r="W189" s="21">
        <v>14317.5</v>
      </c>
      <c r="X189" s="20">
        <v>42795</v>
      </c>
      <c r="Y189" s="20">
        <v>42886</v>
      </c>
    </row>
    <row r="190" spans="1:25" ht="15.75" x14ac:dyDescent="0.25">
      <c r="A190" s="17" t="s">
        <v>368</v>
      </c>
      <c r="B190" s="17" t="s">
        <v>288</v>
      </c>
      <c r="C190" s="17" t="s">
        <v>283</v>
      </c>
      <c r="D190" s="20">
        <v>43958</v>
      </c>
      <c r="E190" s="20">
        <v>44196</v>
      </c>
      <c r="F190" s="21">
        <v>1375</v>
      </c>
      <c r="G190" s="20">
        <v>43922</v>
      </c>
      <c r="H190" s="20">
        <v>43982</v>
      </c>
      <c r="I190" s="17">
        <f>IF((YEAR(H190)-YEAR(G190))=1, ((MONTH(H190)-MONTH(G190))+1)+12, (IF((YEAR(H190)-YEAR(G190))=2, ((MONTH(H190)-MONTH(G190))+1)+24, (IF((YEAR(H190)-YEAR(G190))=3, ((MONTH(H190)-MONTH(G190))+1)+36, (MONTH(H190)-MONTH(G190))+1)))))</f>
        <v>2</v>
      </c>
      <c r="J190" s="18">
        <f>F190/I190</f>
        <v>687.5</v>
      </c>
      <c r="K190" s="19"/>
      <c r="L190" s="20">
        <v>43958</v>
      </c>
      <c r="M190" s="20">
        <v>44196</v>
      </c>
      <c r="N190" s="21">
        <v>1375</v>
      </c>
      <c r="O190" s="20">
        <v>43922</v>
      </c>
      <c r="P190" s="20">
        <v>43982</v>
      </c>
      <c r="Q190" s="19">
        <f t="shared" si="6"/>
        <v>31</v>
      </c>
      <c r="R190" s="19">
        <f t="shared" si="7"/>
        <v>31</v>
      </c>
      <c r="S190" s="19">
        <f t="shared" si="8"/>
        <v>0</v>
      </c>
      <c r="T190" s="19"/>
      <c r="U190" s="20">
        <v>42862</v>
      </c>
      <c r="V190" s="20">
        <v>43100</v>
      </c>
      <c r="W190" s="21">
        <v>1375</v>
      </c>
      <c r="X190" s="20">
        <v>42826</v>
      </c>
      <c r="Y190" s="20">
        <v>42886</v>
      </c>
    </row>
    <row r="191" spans="1:25" ht="15.75" x14ac:dyDescent="0.25">
      <c r="A191" s="17" t="s">
        <v>315</v>
      </c>
      <c r="B191" s="17" t="s">
        <v>296</v>
      </c>
      <c r="C191" s="17" t="s">
        <v>283</v>
      </c>
      <c r="D191" s="20">
        <v>43954</v>
      </c>
      <c r="E191" s="20">
        <v>44196</v>
      </c>
      <c r="F191" s="21">
        <v>1000</v>
      </c>
      <c r="G191" s="20">
        <v>43952</v>
      </c>
      <c r="H191" s="20">
        <v>43982</v>
      </c>
      <c r="I191" s="17">
        <f>IF((YEAR(H191)-YEAR(G191))=1, ((MONTH(H191)-MONTH(G191))+1)+12, (IF((YEAR(H191)-YEAR(G191))=2, ((MONTH(H191)-MONTH(G191))+1)+24, (IF((YEAR(H191)-YEAR(G191))=3, ((MONTH(H191)-MONTH(G191))+1)+36, (MONTH(H191)-MONTH(G191))+1)))))</f>
        <v>1</v>
      </c>
      <c r="J191" s="18">
        <f>F191/I191</f>
        <v>1000</v>
      </c>
      <c r="K191" s="19"/>
      <c r="L191" s="20">
        <v>43954</v>
      </c>
      <c r="M191" s="20">
        <v>44196</v>
      </c>
      <c r="N191" s="21">
        <v>1000</v>
      </c>
      <c r="O191" s="20">
        <v>43952</v>
      </c>
      <c r="P191" s="20">
        <v>43982</v>
      </c>
      <c r="Q191" s="19">
        <f t="shared" si="6"/>
        <v>31</v>
      </c>
      <c r="R191" s="19">
        <f t="shared" si="7"/>
        <v>31</v>
      </c>
      <c r="S191" s="19">
        <f t="shared" si="8"/>
        <v>0</v>
      </c>
      <c r="T191" s="19"/>
      <c r="U191" s="20">
        <v>42858</v>
      </c>
      <c r="V191" s="20">
        <v>43100</v>
      </c>
      <c r="W191" s="21">
        <v>1000</v>
      </c>
      <c r="X191" s="20">
        <v>42856</v>
      </c>
      <c r="Y191" s="20">
        <v>42886</v>
      </c>
    </row>
    <row r="192" spans="1:25" ht="15.75" x14ac:dyDescent="0.25">
      <c r="A192" s="17" t="s">
        <v>319</v>
      </c>
      <c r="B192" s="17" t="s">
        <v>296</v>
      </c>
      <c r="C192" s="17" t="s">
        <v>283</v>
      </c>
      <c r="D192" s="20">
        <v>43983</v>
      </c>
      <c r="E192" s="20">
        <v>44561</v>
      </c>
      <c r="F192" s="21">
        <v>1083.3399999999999</v>
      </c>
      <c r="G192" s="20">
        <v>43952</v>
      </c>
      <c r="H192" s="20">
        <v>43982</v>
      </c>
      <c r="I192" s="17">
        <f>IF((YEAR(H192)-YEAR(G192))=1, ((MONTH(H192)-MONTH(G192))+1)+12, (IF((YEAR(H192)-YEAR(G192))=2, ((MONTH(H192)-MONTH(G192))+1)+24, (IF((YEAR(H192)-YEAR(G192))=3, ((MONTH(H192)-MONTH(G192))+1)+36, (MONTH(H192)-MONTH(G192))+1)))))</f>
        <v>1</v>
      </c>
      <c r="J192" s="18">
        <f>F192/I192</f>
        <v>1083.3399999999999</v>
      </c>
      <c r="K192" s="19"/>
      <c r="L192" s="20">
        <v>43983</v>
      </c>
      <c r="M192" s="20">
        <v>44561</v>
      </c>
      <c r="N192" s="21">
        <v>1083.3399999999999</v>
      </c>
      <c r="O192" s="20">
        <v>43952</v>
      </c>
      <c r="P192" s="20">
        <v>43982</v>
      </c>
      <c r="Q192" s="19">
        <f t="shared" si="6"/>
        <v>31</v>
      </c>
      <c r="R192" s="19">
        <f t="shared" si="7"/>
        <v>31</v>
      </c>
      <c r="S192" s="19">
        <f t="shared" si="8"/>
        <v>0</v>
      </c>
      <c r="T192" s="19"/>
      <c r="U192" s="20">
        <v>42887</v>
      </c>
      <c r="V192" s="20">
        <v>43465</v>
      </c>
      <c r="W192" s="21">
        <v>1083.3399999999999</v>
      </c>
      <c r="X192" s="20">
        <v>42856</v>
      </c>
      <c r="Y192" s="20">
        <v>42886</v>
      </c>
    </row>
    <row r="193" spans="1:25" ht="15.75" x14ac:dyDescent="0.25">
      <c r="A193" s="17" t="s">
        <v>321</v>
      </c>
      <c r="B193" s="17" t="s">
        <v>285</v>
      </c>
      <c r="C193" s="17" t="s">
        <v>283</v>
      </c>
      <c r="D193" s="20">
        <v>43952</v>
      </c>
      <c r="E193" s="20">
        <v>44926</v>
      </c>
      <c r="F193" s="21">
        <v>5000</v>
      </c>
      <c r="G193" s="20">
        <v>43952</v>
      </c>
      <c r="H193" s="20">
        <v>43982</v>
      </c>
      <c r="I193" s="17">
        <f>IF((YEAR(H193)-YEAR(G193))=1, ((MONTH(H193)-MONTH(G193))+1)+12, (IF((YEAR(H193)-YEAR(G193))=2, ((MONTH(H193)-MONTH(G193))+1)+24, (IF((YEAR(H193)-YEAR(G193))=3, ((MONTH(H193)-MONTH(G193))+1)+36, (MONTH(H193)-MONTH(G193))+1)))))</f>
        <v>1</v>
      </c>
      <c r="J193" s="18">
        <f>F193/I193</f>
        <v>5000</v>
      </c>
      <c r="K193" s="19"/>
      <c r="L193" s="20">
        <v>43952</v>
      </c>
      <c r="M193" s="20">
        <v>44926</v>
      </c>
      <c r="N193" s="21">
        <v>5000</v>
      </c>
      <c r="O193" s="20">
        <v>43952</v>
      </c>
      <c r="P193" s="20">
        <v>43982</v>
      </c>
      <c r="Q193" s="19">
        <f t="shared" si="6"/>
        <v>31</v>
      </c>
      <c r="R193" s="19">
        <f t="shared" si="7"/>
        <v>31</v>
      </c>
      <c r="S193" s="19">
        <f t="shared" si="8"/>
        <v>0</v>
      </c>
      <c r="T193" s="19"/>
      <c r="U193" s="20">
        <v>42856</v>
      </c>
      <c r="V193" s="20">
        <v>43830</v>
      </c>
      <c r="W193" s="21">
        <v>5000</v>
      </c>
      <c r="X193" s="20">
        <v>42856</v>
      </c>
      <c r="Y193" s="20">
        <v>42886</v>
      </c>
    </row>
    <row r="194" spans="1:25" ht="15.75" x14ac:dyDescent="0.25">
      <c r="A194" s="17" t="s">
        <v>349</v>
      </c>
      <c r="B194" s="17" t="s">
        <v>282</v>
      </c>
      <c r="C194" s="17" t="s">
        <v>283</v>
      </c>
      <c r="D194" s="20">
        <v>43960</v>
      </c>
      <c r="E194" s="20">
        <v>44196</v>
      </c>
      <c r="F194" s="21">
        <v>500</v>
      </c>
      <c r="G194" s="20">
        <v>43952</v>
      </c>
      <c r="H194" s="20">
        <v>43982</v>
      </c>
      <c r="I194" s="17">
        <f>IF((YEAR(H194)-YEAR(G194))=1, ((MONTH(H194)-MONTH(G194))+1)+12, (IF((YEAR(H194)-YEAR(G194))=2, ((MONTH(H194)-MONTH(G194))+1)+24, (IF((YEAR(H194)-YEAR(G194))=3, ((MONTH(H194)-MONTH(G194))+1)+36, (MONTH(H194)-MONTH(G194))+1)))))</f>
        <v>1</v>
      </c>
      <c r="J194" s="18">
        <f>F194/I194</f>
        <v>500</v>
      </c>
      <c r="K194" s="19"/>
      <c r="L194" s="20">
        <v>43960</v>
      </c>
      <c r="M194" s="20">
        <v>44196</v>
      </c>
      <c r="N194" s="21">
        <v>500</v>
      </c>
      <c r="O194" s="20">
        <v>43952</v>
      </c>
      <c r="P194" s="20">
        <v>43982</v>
      </c>
      <c r="Q194" s="19">
        <f t="shared" si="6"/>
        <v>31</v>
      </c>
      <c r="R194" s="19">
        <f t="shared" si="7"/>
        <v>31</v>
      </c>
      <c r="S194" s="19">
        <f t="shared" si="8"/>
        <v>0</v>
      </c>
      <c r="T194" s="19"/>
      <c r="U194" s="20">
        <v>42864</v>
      </c>
      <c r="V194" s="20">
        <v>43100</v>
      </c>
      <c r="W194" s="21">
        <v>500</v>
      </c>
      <c r="X194" s="20">
        <v>42856</v>
      </c>
      <c r="Y194" s="20">
        <v>42886</v>
      </c>
    </row>
    <row r="195" spans="1:25" ht="15.75" x14ac:dyDescent="0.25">
      <c r="A195" s="17" t="s">
        <v>354</v>
      </c>
      <c r="B195" s="17" t="s">
        <v>292</v>
      </c>
      <c r="C195" s="17" t="s">
        <v>283</v>
      </c>
      <c r="D195" s="20">
        <v>43969</v>
      </c>
      <c r="E195" s="20">
        <v>44926</v>
      </c>
      <c r="F195" s="21">
        <v>3000</v>
      </c>
      <c r="G195" s="20">
        <v>43952</v>
      </c>
      <c r="H195" s="20">
        <v>43982</v>
      </c>
      <c r="I195" s="17">
        <f>IF((YEAR(H195)-YEAR(G195))=1, ((MONTH(H195)-MONTH(G195))+1)+12, (IF((YEAR(H195)-YEAR(G195))=2, ((MONTH(H195)-MONTH(G195))+1)+24, (IF((YEAR(H195)-YEAR(G195))=3, ((MONTH(H195)-MONTH(G195))+1)+36, (MONTH(H195)-MONTH(G195))+1)))))</f>
        <v>1</v>
      </c>
      <c r="J195" s="18">
        <f>F195/I195</f>
        <v>3000</v>
      </c>
      <c r="K195" s="19"/>
      <c r="L195" s="20">
        <v>43969</v>
      </c>
      <c r="M195" s="20">
        <v>44926</v>
      </c>
      <c r="N195" s="21">
        <v>3000</v>
      </c>
      <c r="O195" s="20">
        <v>43952</v>
      </c>
      <c r="P195" s="20">
        <v>43982</v>
      </c>
      <c r="Q195" s="19">
        <f t="shared" si="6"/>
        <v>31</v>
      </c>
      <c r="R195" s="19">
        <f t="shared" si="7"/>
        <v>31</v>
      </c>
      <c r="S195" s="19">
        <f t="shared" si="8"/>
        <v>0</v>
      </c>
      <c r="T195" s="19"/>
      <c r="U195" s="20">
        <v>42873</v>
      </c>
      <c r="V195" s="20">
        <v>43830</v>
      </c>
      <c r="W195" s="21">
        <v>3000</v>
      </c>
      <c r="X195" s="20">
        <v>42856</v>
      </c>
      <c r="Y195" s="20">
        <v>42886</v>
      </c>
    </row>
    <row r="196" spans="1:25" ht="15.75" x14ac:dyDescent="0.25">
      <c r="A196" s="17" t="s">
        <v>355</v>
      </c>
      <c r="B196" s="17" t="s">
        <v>296</v>
      </c>
      <c r="C196" s="17" t="s">
        <v>283</v>
      </c>
      <c r="D196" s="20">
        <v>43966</v>
      </c>
      <c r="E196" s="20">
        <v>44196</v>
      </c>
      <c r="F196" s="21">
        <v>1500</v>
      </c>
      <c r="G196" s="20">
        <v>43952</v>
      </c>
      <c r="H196" s="20">
        <v>43982</v>
      </c>
      <c r="I196" s="17">
        <f>IF((YEAR(H196)-YEAR(G196))=1, ((MONTH(H196)-MONTH(G196))+1)+12, (IF((YEAR(H196)-YEAR(G196))=2, ((MONTH(H196)-MONTH(G196))+1)+24, (IF((YEAR(H196)-YEAR(G196))=3, ((MONTH(H196)-MONTH(G196))+1)+36, (MONTH(H196)-MONTH(G196))+1)))))</f>
        <v>1</v>
      </c>
      <c r="J196" s="18">
        <f>F196/I196</f>
        <v>1500</v>
      </c>
      <c r="K196" s="19"/>
      <c r="L196" s="20">
        <v>43966</v>
      </c>
      <c r="M196" s="20">
        <v>44196</v>
      </c>
      <c r="N196" s="21">
        <v>1500</v>
      </c>
      <c r="O196" s="20">
        <v>43952</v>
      </c>
      <c r="P196" s="20">
        <v>43982</v>
      </c>
      <c r="Q196" s="19">
        <f t="shared" ref="Q196:Q259" si="9">DAY(E196)</f>
        <v>31</v>
      </c>
      <c r="R196" s="19">
        <f t="shared" ref="R196:R259" si="10">DAY(M196)</f>
        <v>31</v>
      </c>
      <c r="S196" s="19">
        <f t="shared" ref="S196:S259" si="11">Q196-R196</f>
        <v>0</v>
      </c>
      <c r="T196" s="19"/>
      <c r="U196" s="20">
        <v>42870</v>
      </c>
      <c r="V196" s="20">
        <v>43100</v>
      </c>
      <c r="W196" s="21">
        <v>1500</v>
      </c>
      <c r="X196" s="20">
        <v>42856</v>
      </c>
      <c r="Y196" s="20">
        <v>42886</v>
      </c>
    </row>
    <row r="197" spans="1:25" ht="15.75" x14ac:dyDescent="0.25">
      <c r="A197" s="17" t="s">
        <v>375</v>
      </c>
      <c r="B197" s="17" t="s">
        <v>288</v>
      </c>
      <c r="C197" s="17" t="s">
        <v>283</v>
      </c>
      <c r="D197" s="20">
        <v>43952</v>
      </c>
      <c r="E197" s="20">
        <v>44196</v>
      </c>
      <c r="F197" s="21">
        <v>3000</v>
      </c>
      <c r="G197" s="20">
        <v>43952</v>
      </c>
      <c r="H197" s="20">
        <v>43982</v>
      </c>
      <c r="I197" s="17">
        <f>IF((YEAR(H197)-YEAR(G197))=1, ((MONTH(H197)-MONTH(G197))+1)+12, (IF((YEAR(H197)-YEAR(G197))=2, ((MONTH(H197)-MONTH(G197))+1)+24, (IF((YEAR(H197)-YEAR(G197))=3, ((MONTH(H197)-MONTH(G197))+1)+36, (MONTH(H197)-MONTH(G197))+1)))))</f>
        <v>1</v>
      </c>
      <c r="J197" s="18">
        <f>F197/I197</f>
        <v>3000</v>
      </c>
      <c r="K197" s="19"/>
      <c r="L197" s="20">
        <v>43952</v>
      </c>
      <c r="M197" s="20">
        <v>44196</v>
      </c>
      <c r="N197" s="21">
        <v>3000</v>
      </c>
      <c r="O197" s="20">
        <v>43952</v>
      </c>
      <c r="P197" s="20">
        <v>43982</v>
      </c>
      <c r="Q197" s="19">
        <f t="shared" si="9"/>
        <v>31</v>
      </c>
      <c r="R197" s="19">
        <f t="shared" si="10"/>
        <v>31</v>
      </c>
      <c r="S197" s="19">
        <f t="shared" si="11"/>
        <v>0</v>
      </c>
      <c r="T197" s="19"/>
      <c r="U197" s="20">
        <v>42856</v>
      </c>
      <c r="V197" s="20">
        <v>43100</v>
      </c>
      <c r="W197" s="21">
        <v>3000</v>
      </c>
      <c r="X197" s="20">
        <v>42856</v>
      </c>
      <c r="Y197" s="20">
        <v>42886</v>
      </c>
    </row>
    <row r="198" spans="1:25" ht="15.75" x14ac:dyDescent="0.25">
      <c r="A198" s="17" t="s">
        <v>375</v>
      </c>
      <c r="B198" s="17" t="s">
        <v>288</v>
      </c>
      <c r="C198" s="17" t="s">
        <v>283</v>
      </c>
      <c r="D198" s="20">
        <v>43952</v>
      </c>
      <c r="E198" s="20">
        <v>44196</v>
      </c>
      <c r="F198" s="21">
        <v>300</v>
      </c>
      <c r="G198" s="20">
        <v>43952</v>
      </c>
      <c r="H198" s="20">
        <v>43982</v>
      </c>
      <c r="I198" s="17">
        <f>IF((YEAR(H198)-YEAR(G198))=1, ((MONTH(H198)-MONTH(G198))+1)+12, (IF((YEAR(H198)-YEAR(G198))=2, ((MONTH(H198)-MONTH(G198))+1)+24, (IF((YEAR(H198)-YEAR(G198))=3, ((MONTH(H198)-MONTH(G198))+1)+36, (MONTH(H198)-MONTH(G198))+1)))))</f>
        <v>1</v>
      </c>
      <c r="J198" s="18">
        <f>F198/I198</f>
        <v>300</v>
      </c>
      <c r="K198" s="19"/>
      <c r="L198" s="20">
        <v>43952</v>
      </c>
      <c r="M198" s="20">
        <v>44196</v>
      </c>
      <c r="N198" s="21">
        <v>300</v>
      </c>
      <c r="O198" s="20">
        <v>43952</v>
      </c>
      <c r="P198" s="20">
        <v>43982</v>
      </c>
      <c r="Q198" s="19">
        <f t="shared" si="9"/>
        <v>31</v>
      </c>
      <c r="R198" s="19">
        <f t="shared" si="10"/>
        <v>31</v>
      </c>
      <c r="S198" s="19">
        <f t="shared" si="11"/>
        <v>0</v>
      </c>
      <c r="T198" s="19"/>
      <c r="U198" s="20">
        <v>42856</v>
      </c>
      <c r="V198" s="20">
        <v>43100</v>
      </c>
      <c r="W198" s="21">
        <v>300</v>
      </c>
      <c r="X198" s="20">
        <v>42856</v>
      </c>
      <c r="Y198" s="20">
        <v>42886</v>
      </c>
    </row>
    <row r="199" spans="1:25" ht="15.75" x14ac:dyDescent="0.25">
      <c r="A199" s="17" t="s">
        <v>376</v>
      </c>
      <c r="B199" s="17" t="s">
        <v>292</v>
      </c>
      <c r="C199" s="17" t="s">
        <v>283</v>
      </c>
      <c r="D199" s="20">
        <v>43952</v>
      </c>
      <c r="E199" s="20">
        <v>44196</v>
      </c>
      <c r="F199" s="21">
        <v>2500</v>
      </c>
      <c r="G199" s="20">
        <v>43952</v>
      </c>
      <c r="H199" s="20">
        <v>43982</v>
      </c>
      <c r="I199" s="17">
        <f>IF((YEAR(H199)-YEAR(G199))=1, ((MONTH(H199)-MONTH(G199))+1)+12, (IF((YEAR(H199)-YEAR(G199))=2, ((MONTH(H199)-MONTH(G199))+1)+24, (IF((YEAR(H199)-YEAR(G199))=3, ((MONTH(H199)-MONTH(G199))+1)+36, (MONTH(H199)-MONTH(G199))+1)))))</f>
        <v>1</v>
      </c>
      <c r="J199" s="18">
        <f>F199/I199</f>
        <v>2500</v>
      </c>
      <c r="K199" s="19"/>
      <c r="L199" s="20">
        <v>43952</v>
      </c>
      <c r="M199" s="20">
        <v>44196</v>
      </c>
      <c r="N199" s="21">
        <v>2500</v>
      </c>
      <c r="O199" s="20">
        <v>43952</v>
      </c>
      <c r="P199" s="20">
        <v>43982</v>
      </c>
      <c r="Q199" s="19">
        <f t="shared" si="9"/>
        <v>31</v>
      </c>
      <c r="R199" s="19">
        <f t="shared" si="10"/>
        <v>31</v>
      </c>
      <c r="S199" s="19">
        <f t="shared" si="11"/>
        <v>0</v>
      </c>
      <c r="T199" s="19"/>
      <c r="U199" s="20">
        <v>42856</v>
      </c>
      <c r="V199" s="20">
        <v>43100</v>
      </c>
      <c r="W199" s="21">
        <v>2500</v>
      </c>
      <c r="X199" s="20">
        <v>42856</v>
      </c>
      <c r="Y199" s="20">
        <v>42886</v>
      </c>
    </row>
    <row r="200" spans="1:25" ht="15.75" x14ac:dyDescent="0.25">
      <c r="A200" s="17" t="s">
        <v>401</v>
      </c>
      <c r="B200" s="17" t="s">
        <v>285</v>
      </c>
      <c r="C200" s="17" t="s">
        <v>283</v>
      </c>
      <c r="D200" s="20">
        <v>43952</v>
      </c>
      <c r="E200" s="20">
        <v>44196</v>
      </c>
      <c r="F200" s="21">
        <v>2000</v>
      </c>
      <c r="G200" s="20">
        <v>43952</v>
      </c>
      <c r="H200" s="20">
        <v>43982</v>
      </c>
      <c r="I200" s="17">
        <f>IF((YEAR(H200)-YEAR(G200))=1, ((MONTH(H200)-MONTH(G200))+1)+12, (IF((YEAR(H200)-YEAR(G200))=2, ((MONTH(H200)-MONTH(G200))+1)+24, (IF((YEAR(H200)-YEAR(G200))=3, ((MONTH(H200)-MONTH(G200))+1)+36, (MONTH(H200)-MONTH(G200))+1)))))</f>
        <v>1</v>
      </c>
      <c r="J200" s="18">
        <f>F200/I200</f>
        <v>2000</v>
      </c>
      <c r="K200" s="19"/>
      <c r="L200" s="20">
        <v>43952</v>
      </c>
      <c r="M200" s="20">
        <v>44196</v>
      </c>
      <c r="N200" s="21">
        <v>2000</v>
      </c>
      <c r="O200" s="20">
        <v>43952</v>
      </c>
      <c r="P200" s="20">
        <v>43982</v>
      </c>
      <c r="Q200" s="19">
        <f t="shared" si="9"/>
        <v>31</v>
      </c>
      <c r="R200" s="19">
        <f t="shared" si="10"/>
        <v>31</v>
      </c>
      <c r="S200" s="19">
        <f t="shared" si="11"/>
        <v>0</v>
      </c>
      <c r="T200" s="19"/>
      <c r="U200" s="20">
        <v>42856</v>
      </c>
      <c r="V200" s="20">
        <v>43100</v>
      </c>
      <c r="W200" s="21">
        <v>2000</v>
      </c>
      <c r="X200" s="20">
        <v>42856</v>
      </c>
      <c r="Y200" s="20">
        <v>42886</v>
      </c>
    </row>
    <row r="201" spans="1:25" ht="15.75" x14ac:dyDescent="0.25">
      <c r="A201" s="17" t="s">
        <v>426</v>
      </c>
      <c r="B201" s="17" t="s">
        <v>282</v>
      </c>
      <c r="C201" s="17" t="s">
        <v>283</v>
      </c>
      <c r="D201" s="20">
        <v>43952</v>
      </c>
      <c r="E201" s="20">
        <v>44196</v>
      </c>
      <c r="F201" s="21">
        <v>700</v>
      </c>
      <c r="G201" s="20">
        <v>43952</v>
      </c>
      <c r="H201" s="20">
        <v>43982</v>
      </c>
      <c r="I201" s="17">
        <f>IF((YEAR(H201)-YEAR(G201))=1, ((MONTH(H201)-MONTH(G201))+1)+12, (IF((YEAR(H201)-YEAR(G201))=2, ((MONTH(H201)-MONTH(G201))+1)+24, (IF((YEAR(H201)-YEAR(G201))=3, ((MONTH(H201)-MONTH(G201))+1)+36, (MONTH(H201)-MONTH(G201))+1)))))</f>
        <v>1</v>
      </c>
      <c r="J201" s="18">
        <f>F201/I201</f>
        <v>700</v>
      </c>
      <c r="K201" s="19"/>
      <c r="L201" s="20">
        <v>43952</v>
      </c>
      <c r="M201" s="20">
        <v>44196</v>
      </c>
      <c r="N201" s="21">
        <v>700</v>
      </c>
      <c r="O201" s="20">
        <v>43952</v>
      </c>
      <c r="P201" s="20">
        <v>43982</v>
      </c>
      <c r="Q201" s="19">
        <f t="shared" si="9"/>
        <v>31</v>
      </c>
      <c r="R201" s="19">
        <f t="shared" si="10"/>
        <v>31</v>
      </c>
      <c r="S201" s="19">
        <f t="shared" si="11"/>
        <v>0</v>
      </c>
      <c r="T201" s="19"/>
      <c r="U201" s="20">
        <v>42856</v>
      </c>
      <c r="V201" s="20">
        <v>43100</v>
      </c>
      <c r="W201" s="21">
        <v>700</v>
      </c>
      <c r="X201" s="20">
        <v>42856</v>
      </c>
      <c r="Y201" s="20">
        <v>42886</v>
      </c>
    </row>
    <row r="202" spans="1:25" ht="15.75" x14ac:dyDescent="0.25">
      <c r="A202" s="17" t="s">
        <v>427</v>
      </c>
      <c r="B202" s="17" t="s">
        <v>292</v>
      </c>
      <c r="C202" s="17" t="s">
        <v>283</v>
      </c>
      <c r="D202" s="20">
        <v>43952</v>
      </c>
      <c r="E202" s="20">
        <v>44196</v>
      </c>
      <c r="F202" s="21">
        <v>2000</v>
      </c>
      <c r="G202" s="20">
        <v>43952</v>
      </c>
      <c r="H202" s="20">
        <v>43982</v>
      </c>
      <c r="I202" s="17">
        <f>IF((YEAR(H202)-YEAR(G202))=1, ((MONTH(H202)-MONTH(G202))+1)+12, (IF((YEAR(H202)-YEAR(G202))=2, ((MONTH(H202)-MONTH(G202))+1)+24, (IF((YEAR(H202)-YEAR(G202))=3, ((MONTH(H202)-MONTH(G202))+1)+36, (MONTH(H202)-MONTH(G202))+1)))))</f>
        <v>1</v>
      </c>
      <c r="J202" s="18">
        <f>F202/I202</f>
        <v>2000</v>
      </c>
      <c r="K202" s="19"/>
      <c r="L202" s="20">
        <v>43952</v>
      </c>
      <c r="M202" s="20">
        <v>44196</v>
      </c>
      <c r="N202" s="21">
        <v>2000</v>
      </c>
      <c r="O202" s="20">
        <v>43952</v>
      </c>
      <c r="P202" s="20">
        <v>43982</v>
      </c>
      <c r="Q202" s="19">
        <f t="shared" si="9"/>
        <v>31</v>
      </c>
      <c r="R202" s="19">
        <f t="shared" si="10"/>
        <v>31</v>
      </c>
      <c r="S202" s="19">
        <f t="shared" si="11"/>
        <v>0</v>
      </c>
      <c r="T202" s="19"/>
      <c r="U202" s="20">
        <v>42856</v>
      </c>
      <c r="V202" s="20">
        <v>43100</v>
      </c>
      <c r="W202" s="21">
        <v>2000</v>
      </c>
      <c r="X202" s="20">
        <v>42856</v>
      </c>
      <c r="Y202" s="20">
        <v>42886</v>
      </c>
    </row>
    <row r="203" spans="1:25" ht="15.75" x14ac:dyDescent="0.25">
      <c r="A203" s="17" t="s">
        <v>443</v>
      </c>
      <c r="B203" s="17" t="s">
        <v>296</v>
      </c>
      <c r="C203" s="17" t="s">
        <v>283</v>
      </c>
      <c r="D203" s="20">
        <v>43976</v>
      </c>
      <c r="E203" s="20">
        <v>44196</v>
      </c>
      <c r="F203" s="21">
        <v>1000</v>
      </c>
      <c r="G203" s="20">
        <v>43952</v>
      </c>
      <c r="H203" s="20">
        <v>43982</v>
      </c>
      <c r="I203" s="17">
        <f>IF((YEAR(H203)-YEAR(G203))=1, ((MONTH(H203)-MONTH(G203))+1)+12, (IF((YEAR(H203)-YEAR(G203))=2, ((MONTH(H203)-MONTH(G203))+1)+24, (IF((YEAR(H203)-YEAR(G203))=3, ((MONTH(H203)-MONTH(G203))+1)+36, (MONTH(H203)-MONTH(G203))+1)))))</f>
        <v>1</v>
      </c>
      <c r="J203" s="18">
        <f>F203/I203</f>
        <v>1000</v>
      </c>
      <c r="K203" s="19"/>
      <c r="L203" s="20">
        <v>43976</v>
      </c>
      <c r="M203" s="20">
        <v>44196</v>
      </c>
      <c r="N203" s="21">
        <v>1000</v>
      </c>
      <c r="O203" s="20">
        <v>43952</v>
      </c>
      <c r="P203" s="20">
        <v>43982</v>
      </c>
      <c r="Q203" s="19">
        <f t="shared" si="9"/>
        <v>31</v>
      </c>
      <c r="R203" s="19">
        <f t="shared" si="10"/>
        <v>31</v>
      </c>
      <c r="S203" s="19">
        <f t="shared" si="11"/>
        <v>0</v>
      </c>
      <c r="T203" s="19"/>
      <c r="U203" s="20">
        <v>42880</v>
      </c>
      <c r="V203" s="20">
        <v>43100</v>
      </c>
      <c r="W203" s="21">
        <v>1000</v>
      </c>
      <c r="X203" s="20">
        <v>42856</v>
      </c>
      <c r="Y203" s="20">
        <v>42886</v>
      </c>
    </row>
    <row r="204" spans="1:25" ht="15.75" x14ac:dyDescent="0.25">
      <c r="A204" s="17" t="s">
        <v>450</v>
      </c>
      <c r="B204" s="17" t="s">
        <v>288</v>
      </c>
      <c r="C204" s="17" t="s">
        <v>283</v>
      </c>
      <c r="D204" s="20">
        <v>43952</v>
      </c>
      <c r="E204" s="20">
        <v>44196</v>
      </c>
      <c r="F204" s="21">
        <v>3500</v>
      </c>
      <c r="G204" s="20">
        <v>43952</v>
      </c>
      <c r="H204" s="20">
        <v>43982</v>
      </c>
      <c r="I204" s="17">
        <f>IF((YEAR(H204)-YEAR(G204))=1, ((MONTH(H204)-MONTH(G204))+1)+12, (IF((YEAR(H204)-YEAR(G204))=2, ((MONTH(H204)-MONTH(G204))+1)+24, (IF((YEAR(H204)-YEAR(G204))=3, ((MONTH(H204)-MONTH(G204))+1)+36, (MONTH(H204)-MONTH(G204))+1)))))</f>
        <v>1</v>
      </c>
      <c r="J204" s="18">
        <f>F204/I204</f>
        <v>3500</v>
      </c>
      <c r="K204" s="19"/>
      <c r="L204" s="20">
        <v>43952</v>
      </c>
      <c r="M204" s="20">
        <v>44196</v>
      </c>
      <c r="N204" s="21">
        <v>3500</v>
      </c>
      <c r="O204" s="20">
        <v>43952</v>
      </c>
      <c r="P204" s="20">
        <v>43982</v>
      </c>
      <c r="Q204" s="19">
        <f t="shared" si="9"/>
        <v>31</v>
      </c>
      <c r="R204" s="19">
        <f t="shared" si="10"/>
        <v>31</v>
      </c>
      <c r="S204" s="19">
        <f t="shared" si="11"/>
        <v>0</v>
      </c>
      <c r="T204" s="19"/>
      <c r="U204" s="20">
        <v>42856</v>
      </c>
      <c r="V204" s="20">
        <v>43100</v>
      </c>
      <c r="W204" s="21">
        <v>3500</v>
      </c>
      <c r="X204" s="20">
        <v>42856</v>
      </c>
      <c r="Y204" s="20">
        <v>42886</v>
      </c>
    </row>
    <row r="205" spans="1:25" ht="15.75" x14ac:dyDescent="0.25">
      <c r="A205" s="17" t="s">
        <v>451</v>
      </c>
      <c r="B205" s="17" t="s">
        <v>282</v>
      </c>
      <c r="C205" s="17" t="s">
        <v>283</v>
      </c>
      <c r="D205" s="20">
        <v>43952</v>
      </c>
      <c r="E205" s="20">
        <v>44196</v>
      </c>
      <c r="F205" s="21">
        <v>2500</v>
      </c>
      <c r="G205" s="20">
        <v>43952</v>
      </c>
      <c r="H205" s="20">
        <v>43982</v>
      </c>
      <c r="I205" s="17">
        <f>IF((YEAR(H205)-YEAR(G205))=1, ((MONTH(H205)-MONTH(G205))+1)+12, (IF((YEAR(H205)-YEAR(G205))=2, ((MONTH(H205)-MONTH(G205))+1)+24, (IF((YEAR(H205)-YEAR(G205))=3, ((MONTH(H205)-MONTH(G205))+1)+36, (MONTH(H205)-MONTH(G205))+1)))))</f>
        <v>1</v>
      </c>
      <c r="J205" s="18">
        <f>F205/I205</f>
        <v>2500</v>
      </c>
      <c r="K205" s="19"/>
      <c r="L205" s="20">
        <v>43952</v>
      </c>
      <c r="M205" s="20">
        <v>44196</v>
      </c>
      <c r="N205" s="21">
        <v>2500</v>
      </c>
      <c r="O205" s="20">
        <v>43952</v>
      </c>
      <c r="P205" s="20">
        <v>43982</v>
      </c>
      <c r="Q205" s="19">
        <f t="shared" si="9"/>
        <v>31</v>
      </c>
      <c r="R205" s="19">
        <f t="shared" si="10"/>
        <v>31</v>
      </c>
      <c r="S205" s="19">
        <f t="shared" si="11"/>
        <v>0</v>
      </c>
      <c r="T205" s="19"/>
      <c r="U205" s="20">
        <v>42856</v>
      </c>
      <c r="V205" s="20">
        <v>43100</v>
      </c>
      <c r="W205" s="21">
        <v>2500</v>
      </c>
      <c r="X205" s="20">
        <v>42856</v>
      </c>
      <c r="Y205" s="20">
        <v>42886</v>
      </c>
    </row>
    <row r="206" spans="1:25" ht="15.75" x14ac:dyDescent="0.25">
      <c r="A206" s="17" t="s">
        <v>453</v>
      </c>
      <c r="B206" s="17" t="s">
        <v>282</v>
      </c>
      <c r="C206" s="17" t="s">
        <v>283</v>
      </c>
      <c r="D206" s="20">
        <v>43983</v>
      </c>
      <c r="E206" s="20">
        <v>44196</v>
      </c>
      <c r="F206" s="21">
        <v>1375</v>
      </c>
      <c r="G206" s="20">
        <v>43952</v>
      </c>
      <c r="H206" s="20">
        <v>43982</v>
      </c>
      <c r="I206" s="17">
        <f>IF((YEAR(H206)-YEAR(G206))=1, ((MONTH(H206)-MONTH(G206))+1)+12, (IF((YEAR(H206)-YEAR(G206))=2, ((MONTH(H206)-MONTH(G206))+1)+24, (IF((YEAR(H206)-YEAR(G206))=3, ((MONTH(H206)-MONTH(G206))+1)+36, (MONTH(H206)-MONTH(G206))+1)))))</f>
        <v>1</v>
      </c>
      <c r="J206" s="18">
        <f>F206/I206</f>
        <v>1375</v>
      </c>
      <c r="K206" s="19"/>
      <c r="L206" s="20">
        <v>43983</v>
      </c>
      <c r="M206" s="20">
        <v>44196</v>
      </c>
      <c r="N206" s="21">
        <v>1375</v>
      </c>
      <c r="O206" s="20">
        <v>43952</v>
      </c>
      <c r="P206" s="20">
        <v>43982</v>
      </c>
      <c r="Q206" s="19">
        <f t="shared" si="9"/>
        <v>31</v>
      </c>
      <c r="R206" s="19">
        <f t="shared" si="10"/>
        <v>31</v>
      </c>
      <c r="S206" s="19">
        <f t="shared" si="11"/>
        <v>0</v>
      </c>
      <c r="T206" s="19"/>
      <c r="U206" s="20">
        <v>42887</v>
      </c>
      <c r="V206" s="20">
        <v>43100</v>
      </c>
      <c r="W206" s="21">
        <v>1375</v>
      </c>
      <c r="X206" s="20">
        <v>42856</v>
      </c>
      <c r="Y206" s="20">
        <v>42886</v>
      </c>
    </row>
    <row r="207" spans="1:25" ht="15.75" x14ac:dyDescent="0.25">
      <c r="A207" s="17" t="s">
        <v>455</v>
      </c>
      <c r="B207" s="17" t="s">
        <v>292</v>
      </c>
      <c r="C207" s="17" t="s">
        <v>283</v>
      </c>
      <c r="D207" s="20">
        <v>43952</v>
      </c>
      <c r="E207" s="20">
        <v>44196</v>
      </c>
      <c r="F207" s="21">
        <v>10000</v>
      </c>
      <c r="G207" s="20">
        <v>43952</v>
      </c>
      <c r="H207" s="20">
        <v>43982</v>
      </c>
      <c r="I207" s="17">
        <f>IF((YEAR(H207)-YEAR(G207))=1, ((MONTH(H207)-MONTH(G207))+1)+12, (IF((YEAR(H207)-YEAR(G207))=2, ((MONTH(H207)-MONTH(G207))+1)+24, (IF((YEAR(H207)-YEAR(G207))=3, ((MONTH(H207)-MONTH(G207))+1)+36, (MONTH(H207)-MONTH(G207))+1)))))</f>
        <v>1</v>
      </c>
      <c r="J207" s="18">
        <f>F207/I207</f>
        <v>10000</v>
      </c>
      <c r="K207" s="19"/>
      <c r="L207" s="20">
        <v>43952</v>
      </c>
      <c r="M207" s="20">
        <v>44196</v>
      </c>
      <c r="N207" s="21">
        <v>10000</v>
      </c>
      <c r="O207" s="20">
        <v>43952</v>
      </c>
      <c r="P207" s="20">
        <v>43982</v>
      </c>
      <c r="Q207" s="19">
        <f t="shared" si="9"/>
        <v>31</v>
      </c>
      <c r="R207" s="19">
        <f t="shared" si="10"/>
        <v>31</v>
      </c>
      <c r="S207" s="19">
        <f t="shared" si="11"/>
        <v>0</v>
      </c>
      <c r="T207" s="19"/>
      <c r="U207" s="20">
        <v>42856</v>
      </c>
      <c r="V207" s="20">
        <v>43100</v>
      </c>
      <c r="W207" s="21">
        <v>10000</v>
      </c>
      <c r="X207" s="20">
        <v>42856</v>
      </c>
      <c r="Y207" s="20">
        <v>42886</v>
      </c>
    </row>
    <row r="208" spans="1:25" ht="15.75" x14ac:dyDescent="0.25">
      <c r="A208" s="17" t="s">
        <v>478</v>
      </c>
      <c r="B208" s="17" t="s">
        <v>285</v>
      </c>
      <c r="C208" s="17" t="s">
        <v>283</v>
      </c>
      <c r="D208" s="20">
        <v>43966</v>
      </c>
      <c r="E208" s="20">
        <v>44196</v>
      </c>
      <c r="F208" s="21">
        <v>1500</v>
      </c>
      <c r="G208" s="20">
        <v>43952</v>
      </c>
      <c r="H208" s="20">
        <v>43982</v>
      </c>
      <c r="I208" s="17">
        <f>IF((YEAR(H208)-YEAR(G208))=1, ((MONTH(H208)-MONTH(G208))+1)+12, (IF((YEAR(H208)-YEAR(G208))=2, ((MONTH(H208)-MONTH(G208))+1)+24, (IF((YEAR(H208)-YEAR(G208))=3, ((MONTH(H208)-MONTH(G208))+1)+36, (MONTH(H208)-MONTH(G208))+1)))))</f>
        <v>1</v>
      </c>
      <c r="J208" s="18">
        <f>F208/I208</f>
        <v>1500</v>
      </c>
      <c r="K208" s="19"/>
      <c r="L208" s="20">
        <v>43966</v>
      </c>
      <c r="M208" s="20">
        <v>44196</v>
      </c>
      <c r="N208" s="21">
        <v>1500</v>
      </c>
      <c r="O208" s="20">
        <v>43952</v>
      </c>
      <c r="P208" s="20">
        <v>43982</v>
      </c>
      <c r="Q208" s="19">
        <f t="shared" si="9"/>
        <v>31</v>
      </c>
      <c r="R208" s="19">
        <f t="shared" si="10"/>
        <v>31</v>
      </c>
      <c r="S208" s="19">
        <f t="shared" si="11"/>
        <v>0</v>
      </c>
      <c r="T208" s="19"/>
      <c r="U208" s="20">
        <v>42870</v>
      </c>
      <c r="V208" s="20">
        <v>43100</v>
      </c>
      <c r="W208" s="21">
        <v>1500</v>
      </c>
      <c r="X208" s="20">
        <v>42856</v>
      </c>
      <c r="Y208" s="20">
        <v>42886</v>
      </c>
    </row>
    <row r="209" spans="1:25" ht="15.75" x14ac:dyDescent="0.25">
      <c r="A209" s="17" t="s">
        <v>480</v>
      </c>
      <c r="B209" s="17" t="s">
        <v>282</v>
      </c>
      <c r="C209" s="17" t="s">
        <v>283</v>
      </c>
      <c r="D209" s="20">
        <v>43964</v>
      </c>
      <c r="E209" s="20">
        <v>44196</v>
      </c>
      <c r="F209" s="21">
        <v>500</v>
      </c>
      <c r="G209" s="20">
        <v>43952</v>
      </c>
      <c r="H209" s="20">
        <v>43982</v>
      </c>
      <c r="I209" s="17">
        <f>IF((YEAR(H209)-YEAR(G209))=1, ((MONTH(H209)-MONTH(G209))+1)+12, (IF((YEAR(H209)-YEAR(G209))=2, ((MONTH(H209)-MONTH(G209))+1)+24, (IF((YEAR(H209)-YEAR(G209))=3, ((MONTH(H209)-MONTH(G209))+1)+36, (MONTH(H209)-MONTH(G209))+1)))))</f>
        <v>1</v>
      </c>
      <c r="J209" s="18">
        <f>F209/I209</f>
        <v>500</v>
      </c>
      <c r="K209" s="19"/>
      <c r="L209" s="20">
        <v>43964</v>
      </c>
      <c r="M209" s="20">
        <v>44196</v>
      </c>
      <c r="N209" s="21">
        <v>500</v>
      </c>
      <c r="O209" s="20">
        <v>43952</v>
      </c>
      <c r="P209" s="20">
        <v>43982</v>
      </c>
      <c r="Q209" s="19">
        <f t="shared" si="9"/>
        <v>31</v>
      </c>
      <c r="R209" s="19">
        <f t="shared" si="10"/>
        <v>31</v>
      </c>
      <c r="S209" s="19">
        <f t="shared" si="11"/>
        <v>0</v>
      </c>
      <c r="T209" s="19"/>
      <c r="U209" s="20">
        <v>42868</v>
      </c>
      <c r="V209" s="20">
        <v>43100</v>
      </c>
      <c r="W209" s="21">
        <v>500</v>
      </c>
      <c r="X209" s="20">
        <v>42856</v>
      </c>
      <c r="Y209" s="20">
        <v>42886</v>
      </c>
    </row>
    <row r="210" spans="1:25" ht="15.75" x14ac:dyDescent="0.25">
      <c r="A210" s="17" t="s">
        <v>485</v>
      </c>
      <c r="B210" s="17" t="s">
        <v>282</v>
      </c>
      <c r="C210" s="17" t="s">
        <v>283</v>
      </c>
      <c r="D210" s="20">
        <v>43976</v>
      </c>
      <c r="E210" s="20">
        <v>44196</v>
      </c>
      <c r="F210" s="21">
        <v>600</v>
      </c>
      <c r="G210" s="20">
        <v>43952</v>
      </c>
      <c r="H210" s="20">
        <v>43982</v>
      </c>
      <c r="I210" s="17">
        <f>IF((YEAR(H210)-YEAR(G210))=1, ((MONTH(H210)-MONTH(G210))+1)+12, (IF((YEAR(H210)-YEAR(G210))=2, ((MONTH(H210)-MONTH(G210))+1)+24, (IF((YEAR(H210)-YEAR(G210))=3, ((MONTH(H210)-MONTH(G210))+1)+36, (MONTH(H210)-MONTH(G210))+1)))))</f>
        <v>1</v>
      </c>
      <c r="J210" s="18">
        <f>F210/I210</f>
        <v>600</v>
      </c>
      <c r="K210" s="19"/>
      <c r="L210" s="20">
        <v>43976</v>
      </c>
      <c r="M210" s="20">
        <v>44196</v>
      </c>
      <c r="N210" s="21">
        <v>600</v>
      </c>
      <c r="O210" s="20">
        <v>43952</v>
      </c>
      <c r="P210" s="20">
        <v>43982</v>
      </c>
      <c r="Q210" s="19">
        <f t="shared" si="9"/>
        <v>31</v>
      </c>
      <c r="R210" s="19">
        <f t="shared" si="10"/>
        <v>31</v>
      </c>
      <c r="S210" s="19">
        <f t="shared" si="11"/>
        <v>0</v>
      </c>
      <c r="T210" s="19"/>
      <c r="U210" s="20">
        <v>42880</v>
      </c>
      <c r="V210" s="20">
        <v>43100</v>
      </c>
      <c r="W210" s="21">
        <v>600</v>
      </c>
      <c r="X210" s="20">
        <v>42856</v>
      </c>
      <c r="Y210" s="20">
        <v>42886</v>
      </c>
    </row>
    <row r="211" spans="1:25" ht="15.75" x14ac:dyDescent="0.25">
      <c r="A211" s="17" t="s">
        <v>507</v>
      </c>
      <c r="B211" s="17" t="s">
        <v>285</v>
      </c>
      <c r="C211" s="17" t="s">
        <v>283</v>
      </c>
      <c r="D211" s="20">
        <v>43952</v>
      </c>
      <c r="E211" s="20">
        <v>44196</v>
      </c>
      <c r="F211" s="21">
        <v>1750</v>
      </c>
      <c r="G211" s="20">
        <v>43952</v>
      </c>
      <c r="H211" s="20">
        <v>43982</v>
      </c>
      <c r="I211" s="17">
        <f>IF((YEAR(H211)-YEAR(G211))=1, ((MONTH(H211)-MONTH(G211))+1)+12, (IF((YEAR(H211)-YEAR(G211))=2, ((MONTH(H211)-MONTH(G211))+1)+24, (IF((YEAR(H211)-YEAR(G211))=3, ((MONTH(H211)-MONTH(G211))+1)+36, (MONTH(H211)-MONTH(G211))+1)))))</f>
        <v>1</v>
      </c>
      <c r="J211" s="18">
        <f>F211/I211</f>
        <v>1750</v>
      </c>
      <c r="K211" s="19"/>
      <c r="L211" s="20">
        <v>43952</v>
      </c>
      <c r="M211" s="20">
        <v>44196</v>
      </c>
      <c r="N211" s="21">
        <v>1750</v>
      </c>
      <c r="O211" s="20">
        <v>43952</v>
      </c>
      <c r="P211" s="20">
        <v>43982</v>
      </c>
      <c r="Q211" s="19">
        <f t="shared" si="9"/>
        <v>31</v>
      </c>
      <c r="R211" s="19">
        <f t="shared" si="10"/>
        <v>31</v>
      </c>
      <c r="S211" s="19">
        <f t="shared" si="11"/>
        <v>0</v>
      </c>
      <c r="T211" s="19"/>
      <c r="U211" s="20">
        <v>42856</v>
      </c>
      <c r="V211" s="20">
        <v>43100</v>
      </c>
      <c r="W211" s="21">
        <v>1750</v>
      </c>
      <c r="X211" s="20">
        <v>42856</v>
      </c>
      <c r="Y211" s="20">
        <v>42886</v>
      </c>
    </row>
    <row r="212" spans="1:25" ht="15.75" x14ac:dyDescent="0.25">
      <c r="A212" s="17" t="s">
        <v>510</v>
      </c>
      <c r="B212" s="17" t="s">
        <v>285</v>
      </c>
      <c r="C212" s="17" t="s">
        <v>283</v>
      </c>
      <c r="D212" s="20">
        <v>43982</v>
      </c>
      <c r="E212" s="20">
        <v>44196</v>
      </c>
      <c r="F212" s="21">
        <v>1500</v>
      </c>
      <c r="G212" s="20">
        <v>43952</v>
      </c>
      <c r="H212" s="20">
        <v>43982</v>
      </c>
      <c r="I212" s="17">
        <f>IF((YEAR(H212)-YEAR(G212))=1, ((MONTH(H212)-MONTH(G212))+1)+12, (IF((YEAR(H212)-YEAR(G212))=2, ((MONTH(H212)-MONTH(G212))+1)+24, (IF((YEAR(H212)-YEAR(G212))=3, ((MONTH(H212)-MONTH(G212))+1)+36, (MONTH(H212)-MONTH(G212))+1)))))</f>
        <v>1</v>
      </c>
      <c r="J212" s="18">
        <f>F212/I212</f>
        <v>1500</v>
      </c>
      <c r="K212" s="19"/>
      <c r="L212" s="20">
        <v>43982</v>
      </c>
      <c r="M212" s="20">
        <v>44196</v>
      </c>
      <c r="N212" s="21">
        <v>1500</v>
      </c>
      <c r="O212" s="20">
        <v>43952</v>
      </c>
      <c r="P212" s="20">
        <v>43982</v>
      </c>
      <c r="Q212" s="19">
        <f t="shared" si="9"/>
        <v>31</v>
      </c>
      <c r="R212" s="19">
        <f t="shared" si="10"/>
        <v>31</v>
      </c>
      <c r="S212" s="19">
        <f t="shared" si="11"/>
        <v>0</v>
      </c>
      <c r="T212" s="19"/>
      <c r="U212" s="20">
        <v>42886</v>
      </c>
      <c r="V212" s="20">
        <v>43100</v>
      </c>
      <c r="W212" s="21">
        <v>1500</v>
      </c>
      <c r="X212" s="20">
        <v>42856</v>
      </c>
      <c r="Y212" s="20">
        <v>42886</v>
      </c>
    </row>
    <row r="213" spans="1:25" ht="15.75" x14ac:dyDescent="0.25">
      <c r="A213" s="17" t="s">
        <v>511</v>
      </c>
      <c r="B213" s="17" t="s">
        <v>292</v>
      </c>
      <c r="C213" s="17" t="s">
        <v>283</v>
      </c>
      <c r="D213" s="20">
        <v>43952</v>
      </c>
      <c r="E213" s="20">
        <v>44196</v>
      </c>
      <c r="F213" s="21">
        <v>1200</v>
      </c>
      <c r="G213" s="20">
        <v>43952</v>
      </c>
      <c r="H213" s="20">
        <v>43982</v>
      </c>
      <c r="I213" s="17">
        <f>IF((YEAR(H213)-YEAR(G213))=1, ((MONTH(H213)-MONTH(G213))+1)+12, (IF((YEAR(H213)-YEAR(G213))=2, ((MONTH(H213)-MONTH(G213))+1)+24, (IF((YEAR(H213)-YEAR(G213))=3, ((MONTH(H213)-MONTH(G213))+1)+36, (MONTH(H213)-MONTH(G213))+1)))))</f>
        <v>1</v>
      </c>
      <c r="J213" s="18">
        <f>F213/I213</f>
        <v>1200</v>
      </c>
      <c r="K213" s="19"/>
      <c r="L213" s="20">
        <v>43952</v>
      </c>
      <c r="M213" s="20">
        <v>44196</v>
      </c>
      <c r="N213" s="21">
        <v>1200</v>
      </c>
      <c r="O213" s="20">
        <v>43952</v>
      </c>
      <c r="P213" s="20">
        <v>43982</v>
      </c>
      <c r="Q213" s="19">
        <f t="shared" si="9"/>
        <v>31</v>
      </c>
      <c r="R213" s="19">
        <f t="shared" si="10"/>
        <v>31</v>
      </c>
      <c r="S213" s="19">
        <f t="shared" si="11"/>
        <v>0</v>
      </c>
      <c r="T213" s="19"/>
      <c r="U213" s="20">
        <v>42856</v>
      </c>
      <c r="V213" s="20">
        <v>43100</v>
      </c>
      <c r="W213" s="21">
        <v>1200</v>
      </c>
      <c r="X213" s="20">
        <v>42856</v>
      </c>
      <c r="Y213" s="20">
        <v>42886</v>
      </c>
    </row>
    <row r="214" spans="1:25" ht="15.75" x14ac:dyDescent="0.25">
      <c r="A214" s="17" t="s">
        <v>530</v>
      </c>
      <c r="B214" s="17" t="s">
        <v>296</v>
      </c>
      <c r="C214" s="17" t="s">
        <v>283</v>
      </c>
      <c r="D214" s="20">
        <v>43952</v>
      </c>
      <c r="E214" s="20">
        <v>44196</v>
      </c>
      <c r="F214" s="21">
        <v>5416.67</v>
      </c>
      <c r="G214" s="20">
        <v>43952</v>
      </c>
      <c r="H214" s="20">
        <v>43982</v>
      </c>
      <c r="I214" s="17">
        <f>IF((YEAR(H214)-YEAR(G214))=1, ((MONTH(H214)-MONTH(G214))+1)+12, (IF((YEAR(H214)-YEAR(G214))=2, ((MONTH(H214)-MONTH(G214))+1)+24, (IF((YEAR(H214)-YEAR(G214))=3, ((MONTH(H214)-MONTH(G214))+1)+36, (MONTH(H214)-MONTH(G214))+1)))))</f>
        <v>1</v>
      </c>
      <c r="J214" s="18">
        <f>F214/I214</f>
        <v>5416.67</v>
      </c>
      <c r="K214" s="19"/>
      <c r="L214" s="20">
        <v>43952</v>
      </c>
      <c r="M214" s="20">
        <v>44196</v>
      </c>
      <c r="N214" s="21">
        <v>5416.67</v>
      </c>
      <c r="O214" s="20">
        <v>43952</v>
      </c>
      <c r="P214" s="20">
        <v>43982</v>
      </c>
      <c r="Q214" s="19">
        <f t="shared" si="9"/>
        <v>31</v>
      </c>
      <c r="R214" s="19">
        <f t="shared" si="10"/>
        <v>31</v>
      </c>
      <c r="S214" s="19">
        <f t="shared" si="11"/>
        <v>0</v>
      </c>
      <c r="T214" s="19"/>
      <c r="U214" s="20">
        <v>42856</v>
      </c>
      <c r="V214" s="20">
        <v>43100</v>
      </c>
      <c r="W214" s="21">
        <v>5416.67</v>
      </c>
      <c r="X214" s="20">
        <v>42856</v>
      </c>
      <c r="Y214" s="20">
        <v>42886</v>
      </c>
    </row>
    <row r="215" spans="1:25" ht="15.75" x14ac:dyDescent="0.25">
      <c r="A215" s="17" t="s">
        <v>530</v>
      </c>
      <c r="B215" s="17" t="s">
        <v>296</v>
      </c>
      <c r="C215" s="17" t="s">
        <v>283</v>
      </c>
      <c r="D215" s="20">
        <v>43952</v>
      </c>
      <c r="E215" s="20">
        <v>44196</v>
      </c>
      <c r="F215" s="21">
        <v>4500</v>
      </c>
      <c r="G215" s="20">
        <v>43952</v>
      </c>
      <c r="H215" s="20">
        <v>43982</v>
      </c>
      <c r="I215" s="17">
        <f>IF((YEAR(H215)-YEAR(G215))=1, ((MONTH(H215)-MONTH(G215))+1)+12, (IF((YEAR(H215)-YEAR(G215))=2, ((MONTH(H215)-MONTH(G215))+1)+24, (IF((YEAR(H215)-YEAR(G215))=3, ((MONTH(H215)-MONTH(G215))+1)+36, (MONTH(H215)-MONTH(G215))+1)))))</f>
        <v>1</v>
      </c>
      <c r="J215" s="18">
        <f>F215/I215</f>
        <v>4500</v>
      </c>
      <c r="K215" s="19"/>
      <c r="L215" s="20">
        <v>43952</v>
      </c>
      <c r="M215" s="20">
        <v>44196</v>
      </c>
      <c r="N215" s="21">
        <v>4500</v>
      </c>
      <c r="O215" s="20">
        <v>43952</v>
      </c>
      <c r="P215" s="20">
        <v>43982</v>
      </c>
      <c r="Q215" s="19">
        <f t="shared" si="9"/>
        <v>31</v>
      </c>
      <c r="R215" s="19">
        <f t="shared" si="10"/>
        <v>31</v>
      </c>
      <c r="S215" s="19">
        <f t="shared" si="11"/>
        <v>0</v>
      </c>
      <c r="T215" s="19"/>
      <c r="U215" s="20">
        <v>42856</v>
      </c>
      <c r="V215" s="20">
        <v>43100</v>
      </c>
      <c r="W215" s="21">
        <v>4500</v>
      </c>
      <c r="X215" s="20">
        <v>42856</v>
      </c>
      <c r="Y215" s="20">
        <v>42886</v>
      </c>
    </row>
    <row r="216" spans="1:25" ht="15.75" x14ac:dyDescent="0.25">
      <c r="A216" s="17" t="s">
        <v>564</v>
      </c>
      <c r="B216" s="17" t="s">
        <v>282</v>
      </c>
      <c r="C216" s="17" t="s">
        <v>283</v>
      </c>
      <c r="D216" s="20">
        <v>43982</v>
      </c>
      <c r="E216" s="20">
        <v>44196</v>
      </c>
      <c r="F216" s="21">
        <v>1292</v>
      </c>
      <c r="G216" s="20">
        <v>43952</v>
      </c>
      <c r="H216" s="20">
        <v>43982</v>
      </c>
      <c r="I216" s="17">
        <f>IF((YEAR(H216)-YEAR(G216))=1, ((MONTH(H216)-MONTH(G216))+1)+12, (IF((YEAR(H216)-YEAR(G216))=2, ((MONTH(H216)-MONTH(G216))+1)+24, (IF((YEAR(H216)-YEAR(G216))=3, ((MONTH(H216)-MONTH(G216))+1)+36, (MONTH(H216)-MONTH(G216))+1)))))</f>
        <v>1</v>
      </c>
      <c r="J216" s="18">
        <f>F216/I216</f>
        <v>1292</v>
      </c>
      <c r="K216" s="19"/>
      <c r="L216" s="20">
        <v>43982</v>
      </c>
      <c r="M216" s="20">
        <v>44196</v>
      </c>
      <c r="N216" s="21">
        <v>1292</v>
      </c>
      <c r="O216" s="20">
        <v>43952</v>
      </c>
      <c r="P216" s="20">
        <v>43982</v>
      </c>
      <c r="Q216" s="19">
        <f t="shared" si="9"/>
        <v>31</v>
      </c>
      <c r="R216" s="19">
        <f t="shared" si="10"/>
        <v>31</v>
      </c>
      <c r="S216" s="19">
        <f t="shared" si="11"/>
        <v>0</v>
      </c>
      <c r="T216" s="19"/>
      <c r="U216" s="20">
        <v>42886</v>
      </c>
      <c r="V216" s="20">
        <v>43100</v>
      </c>
      <c r="W216" s="21">
        <v>1292</v>
      </c>
      <c r="X216" s="20">
        <v>42856</v>
      </c>
      <c r="Y216" s="20">
        <v>42886</v>
      </c>
    </row>
    <row r="217" spans="1:25" ht="15.75" x14ac:dyDescent="0.25">
      <c r="A217" s="17" t="s">
        <v>290</v>
      </c>
      <c r="B217" s="17" t="s">
        <v>288</v>
      </c>
      <c r="C217" s="17" t="s">
        <v>283</v>
      </c>
      <c r="D217" s="20">
        <v>43663</v>
      </c>
      <c r="E217" s="20">
        <v>43830</v>
      </c>
      <c r="F217" s="21">
        <v>5000</v>
      </c>
      <c r="G217" s="20">
        <v>43647</v>
      </c>
      <c r="H217" s="20">
        <v>44012</v>
      </c>
      <c r="I217" s="17">
        <f>IF((YEAR(H217)-YEAR(G217))=1, ((MONTH(H217)-MONTH(G217))+1)+12, (IF((YEAR(H217)-YEAR(G217))=2, ((MONTH(H217)-MONTH(G217))+1)+24, (IF((YEAR(H217)-YEAR(G217))=3, ((MONTH(H217)-MONTH(G217))+1)+36, (MONTH(H217)-MONTH(G217))+1)))))</f>
        <v>12</v>
      </c>
      <c r="J217" s="18">
        <f>F217/I217</f>
        <v>416.66666666666669</v>
      </c>
      <c r="K217" s="19"/>
      <c r="L217" s="20">
        <v>43663</v>
      </c>
      <c r="M217" s="20">
        <v>43830</v>
      </c>
      <c r="N217" s="21">
        <v>5000</v>
      </c>
      <c r="O217" s="20">
        <v>43647</v>
      </c>
      <c r="P217" s="20">
        <v>44012</v>
      </c>
      <c r="Q217" s="19">
        <f t="shared" si="9"/>
        <v>31</v>
      </c>
      <c r="R217" s="19">
        <f t="shared" si="10"/>
        <v>31</v>
      </c>
      <c r="S217" s="19">
        <f t="shared" si="11"/>
        <v>0</v>
      </c>
      <c r="T217" s="19"/>
      <c r="U217" s="20">
        <v>42568</v>
      </c>
      <c r="V217" s="20">
        <v>42735</v>
      </c>
      <c r="W217" s="21">
        <v>5000</v>
      </c>
      <c r="X217" s="20">
        <v>42552</v>
      </c>
      <c r="Y217" s="20">
        <v>42916</v>
      </c>
    </row>
    <row r="218" spans="1:25" ht="15.75" x14ac:dyDescent="0.25">
      <c r="A218" s="17" t="s">
        <v>326</v>
      </c>
      <c r="B218" s="17" t="s">
        <v>292</v>
      </c>
      <c r="C218" s="17" t="s">
        <v>283</v>
      </c>
      <c r="D218" s="20">
        <v>43652</v>
      </c>
      <c r="E218" s="20">
        <v>43830</v>
      </c>
      <c r="F218" s="21">
        <v>19000</v>
      </c>
      <c r="G218" s="20">
        <v>43647</v>
      </c>
      <c r="H218" s="20">
        <v>44012</v>
      </c>
      <c r="I218" s="17">
        <f>IF((YEAR(H218)-YEAR(G218))=1, ((MONTH(H218)-MONTH(G218))+1)+12, (IF((YEAR(H218)-YEAR(G218))=2, ((MONTH(H218)-MONTH(G218))+1)+24, (IF((YEAR(H218)-YEAR(G218))=3, ((MONTH(H218)-MONTH(G218))+1)+36, (MONTH(H218)-MONTH(G218))+1)))))</f>
        <v>12</v>
      </c>
      <c r="J218" s="18">
        <f>F218/I218</f>
        <v>1583.3333333333333</v>
      </c>
      <c r="K218" s="19"/>
      <c r="L218" s="20">
        <v>43652</v>
      </c>
      <c r="M218" s="20">
        <v>43830</v>
      </c>
      <c r="N218" s="21">
        <v>19000</v>
      </c>
      <c r="O218" s="20">
        <v>43647</v>
      </c>
      <c r="P218" s="20">
        <v>44012</v>
      </c>
      <c r="Q218" s="19">
        <f t="shared" si="9"/>
        <v>31</v>
      </c>
      <c r="R218" s="19">
        <f t="shared" si="10"/>
        <v>31</v>
      </c>
      <c r="S218" s="19">
        <f t="shared" si="11"/>
        <v>0</v>
      </c>
      <c r="T218" s="19"/>
      <c r="U218" s="20">
        <v>42557</v>
      </c>
      <c r="V218" s="20">
        <v>42735</v>
      </c>
      <c r="W218" s="21">
        <v>19000</v>
      </c>
      <c r="X218" s="20">
        <v>42552</v>
      </c>
      <c r="Y218" s="20">
        <v>42916</v>
      </c>
    </row>
    <row r="219" spans="1:25" ht="15.75" x14ac:dyDescent="0.25">
      <c r="A219" s="17" t="s">
        <v>369</v>
      </c>
      <c r="B219" s="17" t="s">
        <v>288</v>
      </c>
      <c r="C219" s="17" t="s">
        <v>283</v>
      </c>
      <c r="D219" s="20">
        <v>43663</v>
      </c>
      <c r="E219" s="20">
        <v>43830</v>
      </c>
      <c r="F219" s="21">
        <v>24000</v>
      </c>
      <c r="G219" s="20">
        <v>43647</v>
      </c>
      <c r="H219" s="20">
        <v>44012</v>
      </c>
      <c r="I219" s="17">
        <f>IF((YEAR(H219)-YEAR(G219))=1, ((MONTH(H219)-MONTH(G219))+1)+12, (IF((YEAR(H219)-YEAR(G219))=2, ((MONTH(H219)-MONTH(G219))+1)+24, (IF((YEAR(H219)-YEAR(G219))=3, ((MONTH(H219)-MONTH(G219))+1)+36, (MONTH(H219)-MONTH(G219))+1)))))</f>
        <v>12</v>
      </c>
      <c r="J219" s="18">
        <f>F219/I219</f>
        <v>2000</v>
      </c>
      <c r="K219" s="19"/>
      <c r="L219" s="20">
        <v>43663</v>
      </c>
      <c r="M219" s="20">
        <v>43830</v>
      </c>
      <c r="N219" s="21">
        <v>24000</v>
      </c>
      <c r="O219" s="20">
        <v>43647</v>
      </c>
      <c r="P219" s="20">
        <v>44012</v>
      </c>
      <c r="Q219" s="19">
        <f t="shared" si="9"/>
        <v>31</v>
      </c>
      <c r="R219" s="19">
        <f t="shared" si="10"/>
        <v>31</v>
      </c>
      <c r="S219" s="19">
        <f t="shared" si="11"/>
        <v>0</v>
      </c>
      <c r="T219" s="19"/>
      <c r="U219" s="20">
        <v>42568</v>
      </c>
      <c r="V219" s="20">
        <v>42735</v>
      </c>
      <c r="W219" s="21">
        <v>24000</v>
      </c>
      <c r="X219" s="20">
        <v>42552</v>
      </c>
      <c r="Y219" s="20">
        <v>42916</v>
      </c>
    </row>
    <row r="220" spans="1:25" ht="15.75" x14ac:dyDescent="0.25">
      <c r="A220" s="17" t="s">
        <v>420</v>
      </c>
      <c r="B220" s="17" t="s">
        <v>285</v>
      </c>
      <c r="C220" s="17" t="s">
        <v>283</v>
      </c>
      <c r="D220" s="20">
        <v>43831</v>
      </c>
      <c r="E220" s="20">
        <v>44196</v>
      </c>
      <c r="F220" s="21">
        <v>2000</v>
      </c>
      <c r="G220" s="20">
        <v>43647</v>
      </c>
      <c r="H220" s="20">
        <v>44012</v>
      </c>
      <c r="I220" s="17">
        <f>IF((YEAR(H220)-YEAR(G220))=1, ((MONTH(H220)-MONTH(G220))+1)+12, (IF((YEAR(H220)-YEAR(G220))=2, ((MONTH(H220)-MONTH(G220))+1)+24, (IF((YEAR(H220)-YEAR(G220))=3, ((MONTH(H220)-MONTH(G220))+1)+36, (MONTH(H220)-MONTH(G220))+1)))))</f>
        <v>12</v>
      </c>
      <c r="J220" s="18">
        <f>F220/I220</f>
        <v>166.66666666666666</v>
      </c>
      <c r="K220" s="22"/>
      <c r="L220" s="20">
        <v>43831</v>
      </c>
      <c r="M220" s="20">
        <v>44196</v>
      </c>
      <c r="N220" s="21">
        <v>2000</v>
      </c>
      <c r="O220" s="20">
        <v>43647</v>
      </c>
      <c r="P220" s="20">
        <v>44012</v>
      </c>
      <c r="Q220" s="19">
        <f t="shared" si="9"/>
        <v>31</v>
      </c>
      <c r="R220" s="19">
        <f t="shared" si="10"/>
        <v>31</v>
      </c>
      <c r="S220" s="19">
        <f t="shared" si="11"/>
        <v>0</v>
      </c>
      <c r="T220" s="19"/>
      <c r="U220" s="20">
        <v>42736</v>
      </c>
      <c r="V220" s="20">
        <v>43100</v>
      </c>
      <c r="W220" s="21">
        <v>2000</v>
      </c>
      <c r="X220" s="20">
        <v>42552</v>
      </c>
      <c r="Y220" s="20">
        <v>42916</v>
      </c>
    </row>
    <row r="221" spans="1:25" ht="15.75" x14ac:dyDescent="0.25">
      <c r="A221" s="17" t="s">
        <v>420</v>
      </c>
      <c r="B221" s="17" t="s">
        <v>285</v>
      </c>
      <c r="C221" s="17" t="s">
        <v>283</v>
      </c>
      <c r="D221" s="20">
        <v>43862</v>
      </c>
      <c r="E221" s="20">
        <v>44196</v>
      </c>
      <c r="F221" s="21">
        <v>2000</v>
      </c>
      <c r="G221" s="20">
        <v>43647</v>
      </c>
      <c r="H221" s="20">
        <v>44012</v>
      </c>
      <c r="I221" s="17">
        <f>IF((YEAR(H221)-YEAR(G221))=1, ((MONTH(H221)-MONTH(G221))+1)+12, (IF((YEAR(H221)-YEAR(G221))=2, ((MONTH(H221)-MONTH(G221))+1)+24, (IF((YEAR(H221)-YEAR(G221))=3, ((MONTH(H221)-MONTH(G221))+1)+36, (MONTH(H221)-MONTH(G221))+1)))))</f>
        <v>12</v>
      </c>
      <c r="J221" s="18">
        <f>F221/I221</f>
        <v>166.66666666666666</v>
      </c>
      <c r="K221" s="22"/>
      <c r="L221" s="20">
        <v>43862</v>
      </c>
      <c r="M221" s="20">
        <v>44196</v>
      </c>
      <c r="N221" s="21">
        <v>2000</v>
      </c>
      <c r="O221" s="20">
        <v>43647</v>
      </c>
      <c r="P221" s="20">
        <v>44012</v>
      </c>
      <c r="Q221" s="19">
        <f t="shared" si="9"/>
        <v>31</v>
      </c>
      <c r="R221" s="19">
        <f t="shared" si="10"/>
        <v>31</v>
      </c>
      <c r="S221" s="19">
        <f t="shared" si="11"/>
        <v>0</v>
      </c>
      <c r="T221" s="19"/>
      <c r="U221" s="20">
        <v>42767</v>
      </c>
      <c r="V221" s="20">
        <v>43100</v>
      </c>
      <c r="W221" s="21">
        <v>2000</v>
      </c>
      <c r="X221" s="20">
        <v>42552</v>
      </c>
      <c r="Y221" s="20">
        <v>42916</v>
      </c>
    </row>
    <row r="222" spans="1:25" ht="15.75" x14ac:dyDescent="0.25">
      <c r="A222" s="17" t="s">
        <v>420</v>
      </c>
      <c r="B222" s="17" t="s">
        <v>285</v>
      </c>
      <c r="C222" s="17" t="s">
        <v>283</v>
      </c>
      <c r="D222" s="20">
        <v>43891</v>
      </c>
      <c r="E222" s="20">
        <v>44196</v>
      </c>
      <c r="F222" s="21">
        <v>2000</v>
      </c>
      <c r="G222" s="20">
        <v>43647</v>
      </c>
      <c r="H222" s="20">
        <v>44012</v>
      </c>
      <c r="I222" s="17">
        <f>IF((YEAR(H222)-YEAR(G222))=1, ((MONTH(H222)-MONTH(G222))+1)+12, (IF((YEAR(H222)-YEAR(G222))=2, ((MONTH(H222)-MONTH(G222))+1)+24, (IF((YEAR(H222)-YEAR(G222))=3, ((MONTH(H222)-MONTH(G222))+1)+36, (MONTH(H222)-MONTH(G222))+1)))))</f>
        <v>12</v>
      </c>
      <c r="J222" s="18">
        <f>F222/I222</f>
        <v>166.66666666666666</v>
      </c>
      <c r="K222" s="22"/>
      <c r="L222" s="20">
        <v>43891</v>
      </c>
      <c r="M222" s="20">
        <v>44196</v>
      </c>
      <c r="N222" s="21">
        <v>2000</v>
      </c>
      <c r="O222" s="20">
        <v>43647</v>
      </c>
      <c r="P222" s="20">
        <v>44012</v>
      </c>
      <c r="Q222" s="19">
        <f t="shared" si="9"/>
        <v>31</v>
      </c>
      <c r="R222" s="19">
        <f t="shared" si="10"/>
        <v>31</v>
      </c>
      <c r="S222" s="19">
        <f t="shared" si="11"/>
        <v>0</v>
      </c>
      <c r="T222" s="19"/>
      <c r="U222" s="20">
        <v>42795</v>
      </c>
      <c r="V222" s="20">
        <v>43100</v>
      </c>
      <c r="W222" s="21">
        <v>2000</v>
      </c>
      <c r="X222" s="20">
        <v>42552</v>
      </c>
      <c r="Y222" s="20">
        <v>42916</v>
      </c>
    </row>
    <row r="223" spans="1:25" ht="15.75" x14ac:dyDescent="0.25">
      <c r="A223" s="17" t="s">
        <v>420</v>
      </c>
      <c r="B223" s="17" t="s">
        <v>285</v>
      </c>
      <c r="C223" s="17" t="s">
        <v>283</v>
      </c>
      <c r="D223" s="20">
        <v>43922</v>
      </c>
      <c r="E223" s="20">
        <v>44196</v>
      </c>
      <c r="F223" s="21">
        <v>2000</v>
      </c>
      <c r="G223" s="20">
        <v>43647</v>
      </c>
      <c r="H223" s="20">
        <v>44012</v>
      </c>
      <c r="I223" s="17">
        <f>IF((YEAR(H223)-YEAR(G223))=1, ((MONTH(H223)-MONTH(G223))+1)+12, (IF((YEAR(H223)-YEAR(G223))=2, ((MONTH(H223)-MONTH(G223))+1)+24, (IF((YEAR(H223)-YEAR(G223))=3, ((MONTH(H223)-MONTH(G223))+1)+36, (MONTH(H223)-MONTH(G223))+1)))))</f>
        <v>12</v>
      </c>
      <c r="J223" s="18">
        <f>F223/I223</f>
        <v>166.66666666666666</v>
      </c>
      <c r="K223" s="22"/>
      <c r="L223" s="20">
        <v>43922</v>
      </c>
      <c r="M223" s="20">
        <v>44196</v>
      </c>
      <c r="N223" s="21">
        <v>2000</v>
      </c>
      <c r="O223" s="20">
        <v>43647</v>
      </c>
      <c r="P223" s="20">
        <v>44012</v>
      </c>
      <c r="Q223" s="19">
        <f t="shared" si="9"/>
        <v>31</v>
      </c>
      <c r="R223" s="19">
        <f t="shared" si="10"/>
        <v>31</v>
      </c>
      <c r="S223" s="19">
        <f t="shared" si="11"/>
        <v>0</v>
      </c>
      <c r="T223" s="19"/>
      <c r="U223" s="20">
        <v>42826</v>
      </c>
      <c r="V223" s="20">
        <v>43100</v>
      </c>
      <c r="W223" s="21">
        <v>2000</v>
      </c>
      <c r="X223" s="20">
        <v>42552</v>
      </c>
      <c r="Y223" s="20">
        <v>42916</v>
      </c>
    </row>
    <row r="224" spans="1:25" ht="15.75" x14ac:dyDescent="0.25">
      <c r="A224" s="17" t="s">
        <v>420</v>
      </c>
      <c r="B224" s="17" t="s">
        <v>285</v>
      </c>
      <c r="C224" s="17" t="s">
        <v>283</v>
      </c>
      <c r="D224" s="20">
        <v>43952</v>
      </c>
      <c r="E224" s="20">
        <v>44196</v>
      </c>
      <c r="F224" s="21">
        <v>2000</v>
      </c>
      <c r="G224" s="20">
        <v>43647</v>
      </c>
      <c r="H224" s="20">
        <v>44012</v>
      </c>
      <c r="I224" s="17">
        <f>IF((YEAR(H224)-YEAR(G224))=1, ((MONTH(H224)-MONTH(G224))+1)+12, (IF((YEAR(H224)-YEAR(G224))=2, ((MONTH(H224)-MONTH(G224))+1)+24, (IF((YEAR(H224)-YEAR(G224))=3, ((MONTH(H224)-MONTH(G224))+1)+36, (MONTH(H224)-MONTH(G224))+1)))))</f>
        <v>12</v>
      </c>
      <c r="J224" s="18">
        <f>F224/I224</f>
        <v>166.66666666666666</v>
      </c>
      <c r="K224" s="22"/>
      <c r="L224" s="20">
        <v>43952</v>
      </c>
      <c r="M224" s="20">
        <v>44196</v>
      </c>
      <c r="N224" s="21">
        <v>2000</v>
      </c>
      <c r="O224" s="20">
        <v>43647</v>
      </c>
      <c r="P224" s="20">
        <v>44012</v>
      </c>
      <c r="Q224" s="19">
        <f t="shared" si="9"/>
        <v>31</v>
      </c>
      <c r="R224" s="19">
        <f t="shared" si="10"/>
        <v>31</v>
      </c>
      <c r="S224" s="19">
        <f t="shared" si="11"/>
        <v>0</v>
      </c>
      <c r="T224" s="19"/>
      <c r="U224" s="20">
        <v>42856</v>
      </c>
      <c r="V224" s="20">
        <v>43100</v>
      </c>
      <c r="W224" s="21">
        <v>2000</v>
      </c>
      <c r="X224" s="20">
        <v>42552</v>
      </c>
      <c r="Y224" s="20">
        <v>42916</v>
      </c>
    </row>
    <row r="225" spans="1:25" ht="15.75" x14ac:dyDescent="0.25">
      <c r="A225" s="17" t="s">
        <v>420</v>
      </c>
      <c r="B225" s="17" t="s">
        <v>285</v>
      </c>
      <c r="C225" s="17" t="s">
        <v>283</v>
      </c>
      <c r="D225" s="20">
        <v>43983</v>
      </c>
      <c r="E225" s="20">
        <v>44926</v>
      </c>
      <c r="F225" s="21">
        <v>2000</v>
      </c>
      <c r="G225" s="20">
        <v>43647</v>
      </c>
      <c r="H225" s="20">
        <v>44012</v>
      </c>
      <c r="I225" s="17">
        <f>IF((YEAR(H225)-YEAR(G225))=1, ((MONTH(H225)-MONTH(G225))+1)+12, (IF((YEAR(H225)-YEAR(G225))=2, ((MONTH(H225)-MONTH(G225))+1)+24, (IF((YEAR(H225)-YEAR(G225))=3, ((MONTH(H225)-MONTH(G225))+1)+36, (MONTH(H225)-MONTH(G225))+1)))))</f>
        <v>12</v>
      </c>
      <c r="J225" s="18">
        <f>F225/I225</f>
        <v>166.66666666666666</v>
      </c>
      <c r="K225" s="22"/>
      <c r="L225" s="20">
        <v>43983</v>
      </c>
      <c r="M225" s="20">
        <v>44926</v>
      </c>
      <c r="N225" s="21">
        <v>2000</v>
      </c>
      <c r="O225" s="20">
        <v>43647</v>
      </c>
      <c r="P225" s="20">
        <v>44012</v>
      </c>
      <c r="Q225" s="19">
        <f t="shared" si="9"/>
        <v>31</v>
      </c>
      <c r="R225" s="19">
        <f t="shared" si="10"/>
        <v>31</v>
      </c>
      <c r="S225" s="19">
        <f t="shared" si="11"/>
        <v>0</v>
      </c>
      <c r="T225" s="19"/>
      <c r="U225" s="20">
        <v>42887</v>
      </c>
      <c r="V225" s="20">
        <v>43830</v>
      </c>
      <c r="W225" s="21">
        <v>2000</v>
      </c>
      <c r="X225" s="20">
        <v>42552</v>
      </c>
      <c r="Y225" s="20">
        <v>42916</v>
      </c>
    </row>
    <row r="226" spans="1:25" ht="15.75" x14ac:dyDescent="0.25">
      <c r="A226" s="17" t="s">
        <v>510</v>
      </c>
      <c r="B226" s="17" t="s">
        <v>285</v>
      </c>
      <c r="C226" s="17" t="s">
        <v>283</v>
      </c>
      <c r="D226" s="20">
        <v>43663</v>
      </c>
      <c r="E226" s="20">
        <v>43830</v>
      </c>
      <c r="F226" s="21">
        <v>36000</v>
      </c>
      <c r="G226" s="20">
        <v>43647</v>
      </c>
      <c r="H226" s="20">
        <v>44012</v>
      </c>
      <c r="I226" s="17">
        <f>IF((YEAR(H226)-YEAR(G226))=1, ((MONTH(H226)-MONTH(G226))+1)+12, (IF((YEAR(H226)-YEAR(G226))=2, ((MONTH(H226)-MONTH(G226))+1)+24, (IF((YEAR(H226)-YEAR(G226))=3, ((MONTH(H226)-MONTH(G226))+1)+36, (MONTH(H226)-MONTH(G226))+1)))))</f>
        <v>12</v>
      </c>
      <c r="J226" s="18">
        <f>F226/I226</f>
        <v>3000</v>
      </c>
      <c r="K226" s="22"/>
      <c r="L226" s="20">
        <v>43663</v>
      </c>
      <c r="M226" s="20">
        <v>43830</v>
      </c>
      <c r="N226" s="21">
        <v>36000</v>
      </c>
      <c r="O226" s="20">
        <v>43647</v>
      </c>
      <c r="P226" s="20">
        <v>44012</v>
      </c>
      <c r="Q226" s="19">
        <f t="shared" si="9"/>
        <v>31</v>
      </c>
      <c r="R226" s="19">
        <f t="shared" si="10"/>
        <v>31</v>
      </c>
      <c r="S226" s="19">
        <f t="shared" si="11"/>
        <v>0</v>
      </c>
      <c r="T226" s="19"/>
      <c r="U226" s="20">
        <v>42568</v>
      </c>
      <c r="V226" s="20">
        <v>42735</v>
      </c>
      <c r="W226" s="21">
        <v>36000</v>
      </c>
      <c r="X226" s="20">
        <v>42552</v>
      </c>
      <c r="Y226" s="20">
        <v>42916</v>
      </c>
    </row>
    <row r="227" spans="1:25" ht="15.75" x14ac:dyDescent="0.25">
      <c r="A227" s="17" t="s">
        <v>512</v>
      </c>
      <c r="B227" s="17" t="s">
        <v>282</v>
      </c>
      <c r="C227" s="17" t="s">
        <v>283</v>
      </c>
      <c r="D227" s="20">
        <v>43647</v>
      </c>
      <c r="E227" s="20">
        <v>43830</v>
      </c>
      <c r="F227" s="21">
        <v>65000</v>
      </c>
      <c r="G227" s="20">
        <v>43647</v>
      </c>
      <c r="H227" s="20">
        <v>44012</v>
      </c>
      <c r="I227" s="17">
        <f>IF((YEAR(H227)-YEAR(G227))=1, ((MONTH(H227)-MONTH(G227))+1)+12, (IF((YEAR(H227)-YEAR(G227))=2, ((MONTH(H227)-MONTH(G227))+1)+24, (IF((YEAR(H227)-YEAR(G227))=3, ((MONTH(H227)-MONTH(G227))+1)+36, (MONTH(H227)-MONTH(G227))+1)))))</f>
        <v>12</v>
      </c>
      <c r="J227" s="18">
        <f>F227/I227</f>
        <v>5416.666666666667</v>
      </c>
      <c r="K227" s="22"/>
      <c r="L227" s="20">
        <v>43647</v>
      </c>
      <c r="M227" s="20">
        <v>43830</v>
      </c>
      <c r="N227" s="21">
        <v>65000</v>
      </c>
      <c r="O227" s="20">
        <v>43647</v>
      </c>
      <c r="P227" s="20">
        <v>44012</v>
      </c>
      <c r="Q227" s="19">
        <f t="shared" si="9"/>
        <v>31</v>
      </c>
      <c r="R227" s="19">
        <f t="shared" si="10"/>
        <v>31</v>
      </c>
      <c r="S227" s="19">
        <f t="shared" si="11"/>
        <v>0</v>
      </c>
      <c r="T227" s="19"/>
      <c r="U227" s="20">
        <v>42552</v>
      </c>
      <c r="V227" s="20">
        <v>42735</v>
      </c>
      <c r="W227" s="21">
        <v>65000</v>
      </c>
      <c r="X227" s="20">
        <v>42552</v>
      </c>
      <c r="Y227" s="20">
        <v>42916</v>
      </c>
    </row>
    <row r="228" spans="1:25" ht="15.75" x14ac:dyDescent="0.25">
      <c r="A228" s="17" t="s">
        <v>430</v>
      </c>
      <c r="B228" s="17" t="s">
        <v>285</v>
      </c>
      <c r="C228" s="17" t="s">
        <v>283</v>
      </c>
      <c r="D228" s="20">
        <v>43753</v>
      </c>
      <c r="E228" s="20">
        <v>43830</v>
      </c>
      <c r="F228" s="21">
        <v>22500</v>
      </c>
      <c r="G228" s="20">
        <v>43739</v>
      </c>
      <c r="H228" s="20">
        <v>44012</v>
      </c>
      <c r="I228" s="17">
        <f>IF((YEAR(H228)-YEAR(G228))=1, ((MONTH(H228)-MONTH(G228))+1)+12, (IF((YEAR(H228)-YEAR(G228))=2, ((MONTH(H228)-MONTH(G228))+1)+24, (IF((YEAR(H228)-YEAR(G228))=3, ((MONTH(H228)-MONTH(G228))+1)+36, (MONTH(H228)-MONTH(G228))+1)))))</f>
        <v>9</v>
      </c>
      <c r="J228" s="18">
        <f>F228/I228</f>
        <v>2500</v>
      </c>
      <c r="K228" s="19"/>
      <c r="L228" s="20">
        <v>43753</v>
      </c>
      <c r="M228" s="20">
        <v>43830</v>
      </c>
      <c r="N228" s="21">
        <v>22500</v>
      </c>
      <c r="O228" s="20">
        <v>43739</v>
      </c>
      <c r="P228" s="20">
        <v>44012</v>
      </c>
      <c r="Q228" s="19">
        <f t="shared" si="9"/>
        <v>31</v>
      </c>
      <c r="R228" s="19">
        <f t="shared" si="10"/>
        <v>31</v>
      </c>
      <c r="S228" s="19">
        <f t="shared" si="11"/>
        <v>0</v>
      </c>
      <c r="T228" s="19"/>
      <c r="U228" s="20">
        <v>42658</v>
      </c>
      <c r="V228" s="20">
        <v>42735</v>
      </c>
      <c r="W228" s="21">
        <v>22500</v>
      </c>
      <c r="X228" s="20">
        <v>42644</v>
      </c>
      <c r="Y228" s="20">
        <v>42916</v>
      </c>
    </row>
    <row r="229" spans="1:25" ht="15.75" x14ac:dyDescent="0.25">
      <c r="A229" s="17" t="s">
        <v>554</v>
      </c>
      <c r="B229" s="17" t="s">
        <v>292</v>
      </c>
      <c r="C229" s="17" t="s">
        <v>283</v>
      </c>
      <c r="D229" s="20">
        <v>43835</v>
      </c>
      <c r="E229" s="20">
        <v>44196</v>
      </c>
      <c r="F229" s="21">
        <v>45068.33</v>
      </c>
      <c r="G229" s="20">
        <v>43800</v>
      </c>
      <c r="H229" s="20">
        <v>44012</v>
      </c>
      <c r="I229" s="17">
        <f>IF((YEAR(H229)-YEAR(G229))=1, ((MONTH(H229)-MONTH(G229))+1)+12, (IF((YEAR(H229)-YEAR(G229))=2, ((MONTH(H229)-MONTH(G229))+1)+24, (IF((YEAR(H229)-YEAR(G229))=3, ((MONTH(H229)-MONTH(G229))+1)+36, (MONTH(H229)-MONTH(G229))+1)))))</f>
        <v>7</v>
      </c>
      <c r="J229" s="18">
        <f>F229/I229</f>
        <v>6438.3328571428574</v>
      </c>
      <c r="K229" s="19"/>
      <c r="L229" s="20">
        <v>43835</v>
      </c>
      <c r="M229" s="20">
        <v>44196</v>
      </c>
      <c r="N229" s="21">
        <v>45068.33</v>
      </c>
      <c r="O229" s="20">
        <v>43800</v>
      </c>
      <c r="P229" s="20">
        <v>44012</v>
      </c>
      <c r="Q229" s="19">
        <f t="shared" si="9"/>
        <v>31</v>
      </c>
      <c r="R229" s="19">
        <f t="shared" si="10"/>
        <v>31</v>
      </c>
      <c r="S229" s="19">
        <f t="shared" si="11"/>
        <v>0</v>
      </c>
      <c r="T229" s="19"/>
      <c r="U229" s="20">
        <v>42740</v>
      </c>
      <c r="V229" s="20">
        <v>43100</v>
      </c>
      <c r="W229" s="21">
        <v>45068.33</v>
      </c>
      <c r="X229" s="20">
        <v>42705</v>
      </c>
      <c r="Y229" s="20">
        <v>42916</v>
      </c>
    </row>
    <row r="230" spans="1:25" ht="15.75" x14ac:dyDescent="0.25">
      <c r="A230" s="17" t="s">
        <v>489</v>
      </c>
      <c r="B230" s="17" t="s">
        <v>285</v>
      </c>
      <c r="C230" s="17" t="s">
        <v>283</v>
      </c>
      <c r="D230" s="20">
        <v>44010</v>
      </c>
      <c r="E230" s="20">
        <v>44196</v>
      </c>
      <c r="F230" s="21">
        <v>42500</v>
      </c>
      <c r="G230" s="20">
        <v>43831</v>
      </c>
      <c r="H230" s="20">
        <v>44012</v>
      </c>
      <c r="I230" s="17">
        <f>IF((YEAR(H230)-YEAR(G230))=1, ((MONTH(H230)-MONTH(G230))+1)+12, (IF((YEAR(H230)-YEAR(G230))=2, ((MONTH(H230)-MONTH(G230))+1)+24, (IF((YEAR(H230)-YEAR(G230))=3, ((MONTH(H230)-MONTH(G230))+1)+36, (MONTH(H230)-MONTH(G230))+1)))))</f>
        <v>6</v>
      </c>
      <c r="J230" s="18">
        <f>F230/I230</f>
        <v>7083.333333333333</v>
      </c>
      <c r="K230" s="19"/>
      <c r="L230" s="20">
        <v>44010</v>
      </c>
      <c r="M230" s="20">
        <v>44196</v>
      </c>
      <c r="N230" s="21">
        <v>42500</v>
      </c>
      <c r="O230" s="20">
        <v>43831</v>
      </c>
      <c r="P230" s="20">
        <v>44012</v>
      </c>
      <c r="Q230" s="19">
        <f t="shared" si="9"/>
        <v>31</v>
      </c>
      <c r="R230" s="19">
        <f t="shared" si="10"/>
        <v>31</v>
      </c>
      <c r="S230" s="19">
        <f t="shared" si="11"/>
        <v>0</v>
      </c>
      <c r="T230" s="19"/>
      <c r="U230" s="20">
        <v>42914</v>
      </c>
      <c r="V230" s="20">
        <v>43100</v>
      </c>
      <c r="W230" s="21">
        <v>42500</v>
      </c>
      <c r="X230" s="20">
        <v>42736</v>
      </c>
      <c r="Y230" s="20">
        <v>42916</v>
      </c>
    </row>
    <row r="231" spans="1:25" ht="15.75" x14ac:dyDescent="0.25">
      <c r="A231" s="17" t="s">
        <v>561</v>
      </c>
      <c r="B231" s="17" t="s">
        <v>282</v>
      </c>
      <c r="C231" s="17" t="s">
        <v>283</v>
      </c>
      <c r="D231" s="20">
        <v>44004</v>
      </c>
      <c r="E231" s="20">
        <v>44926</v>
      </c>
      <c r="F231" s="21">
        <v>6000</v>
      </c>
      <c r="G231" s="20">
        <v>43891</v>
      </c>
      <c r="H231" s="20">
        <v>44012</v>
      </c>
      <c r="I231" s="17">
        <f>IF((YEAR(H231)-YEAR(G231))=1, ((MONTH(H231)-MONTH(G231))+1)+12, (IF((YEAR(H231)-YEAR(G231))=2, ((MONTH(H231)-MONTH(G231))+1)+24, (IF((YEAR(H231)-YEAR(G231))=3, ((MONTH(H231)-MONTH(G231))+1)+36, (MONTH(H231)-MONTH(G231))+1)))))</f>
        <v>4</v>
      </c>
      <c r="J231" s="18">
        <f>F231/I231</f>
        <v>1500</v>
      </c>
      <c r="K231" s="19"/>
      <c r="L231" s="20">
        <v>44004</v>
      </c>
      <c r="M231" s="20">
        <v>44926</v>
      </c>
      <c r="N231" s="21">
        <v>6000</v>
      </c>
      <c r="O231" s="20">
        <v>43891</v>
      </c>
      <c r="P231" s="20">
        <v>44012</v>
      </c>
      <c r="Q231" s="19">
        <f t="shared" si="9"/>
        <v>31</v>
      </c>
      <c r="R231" s="19">
        <f t="shared" si="10"/>
        <v>31</v>
      </c>
      <c r="S231" s="19">
        <f t="shared" si="11"/>
        <v>0</v>
      </c>
      <c r="T231" s="19"/>
      <c r="U231" s="20">
        <v>42908</v>
      </c>
      <c r="V231" s="20">
        <v>43830</v>
      </c>
      <c r="W231" s="21">
        <v>6000</v>
      </c>
      <c r="X231" s="20">
        <v>42795</v>
      </c>
      <c r="Y231" s="20">
        <v>42916</v>
      </c>
    </row>
    <row r="232" spans="1:25" ht="15.75" x14ac:dyDescent="0.25">
      <c r="A232" s="17" t="s">
        <v>302</v>
      </c>
      <c r="B232" s="17" t="s">
        <v>282</v>
      </c>
      <c r="C232" s="17" t="s">
        <v>283</v>
      </c>
      <c r="D232" s="20">
        <v>43922</v>
      </c>
      <c r="E232" s="20">
        <v>44926</v>
      </c>
      <c r="F232" s="21">
        <v>9000</v>
      </c>
      <c r="G232" s="20">
        <v>43922</v>
      </c>
      <c r="H232" s="20">
        <v>44012</v>
      </c>
      <c r="I232" s="17">
        <f>IF((YEAR(H232)-YEAR(G232))=1, ((MONTH(H232)-MONTH(G232))+1)+12, (IF((YEAR(H232)-YEAR(G232))=2, ((MONTH(H232)-MONTH(G232))+1)+24, (IF((YEAR(H232)-YEAR(G232))=3, ((MONTH(H232)-MONTH(G232))+1)+36, (MONTH(H232)-MONTH(G232))+1)))))</f>
        <v>3</v>
      </c>
      <c r="J232" s="18">
        <f>F232/I232</f>
        <v>3000</v>
      </c>
      <c r="K232" s="19"/>
      <c r="L232" s="20">
        <v>43922</v>
      </c>
      <c r="M232" s="20">
        <v>44926</v>
      </c>
      <c r="N232" s="21">
        <v>9000</v>
      </c>
      <c r="O232" s="20">
        <v>43922</v>
      </c>
      <c r="P232" s="20">
        <v>44012</v>
      </c>
      <c r="Q232" s="19">
        <f t="shared" si="9"/>
        <v>31</v>
      </c>
      <c r="R232" s="19">
        <f t="shared" si="10"/>
        <v>31</v>
      </c>
      <c r="S232" s="19">
        <f t="shared" si="11"/>
        <v>0</v>
      </c>
      <c r="T232" s="19"/>
      <c r="U232" s="20">
        <v>42826</v>
      </c>
      <c r="V232" s="20">
        <v>43830</v>
      </c>
      <c r="W232" s="21">
        <v>9000</v>
      </c>
      <c r="X232" s="20">
        <v>42826</v>
      </c>
      <c r="Y232" s="20">
        <v>42916</v>
      </c>
    </row>
    <row r="233" spans="1:25" ht="15.75" x14ac:dyDescent="0.25">
      <c r="A233" s="17" t="s">
        <v>310</v>
      </c>
      <c r="B233" s="17" t="s">
        <v>296</v>
      </c>
      <c r="C233" s="17" t="s">
        <v>283</v>
      </c>
      <c r="D233" s="20">
        <v>43891</v>
      </c>
      <c r="E233" s="20">
        <v>44196</v>
      </c>
      <c r="F233" s="21">
        <v>15750</v>
      </c>
      <c r="G233" s="20">
        <v>43922</v>
      </c>
      <c r="H233" s="20">
        <v>44012</v>
      </c>
      <c r="I233" s="17">
        <f>IF((YEAR(H233)-YEAR(G233))=1, ((MONTH(H233)-MONTH(G233))+1)+12, (IF((YEAR(H233)-YEAR(G233))=2, ((MONTH(H233)-MONTH(G233))+1)+24, (IF((YEAR(H233)-YEAR(G233))=3, ((MONTH(H233)-MONTH(G233))+1)+36, (MONTH(H233)-MONTH(G233))+1)))))</f>
        <v>3</v>
      </c>
      <c r="J233" s="18">
        <f>F233/I233</f>
        <v>5250</v>
      </c>
      <c r="K233" s="19"/>
      <c r="L233" s="20">
        <v>43891</v>
      </c>
      <c r="M233" s="20">
        <v>44196</v>
      </c>
      <c r="N233" s="21">
        <v>15750</v>
      </c>
      <c r="O233" s="20">
        <v>43922</v>
      </c>
      <c r="P233" s="20">
        <v>44012</v>
      </c>
      <c r="Q233" s="19">
        <f t="shared" si="9"/>
        <v>31</v>
      </c>
      <c r="R233" s="19">
        <f t="shared" si="10"/>
        <v>31</v>
      </c>
      <c r="S233" s="19">
        <f t="shared" si="11"/>
        <v>0</v>
      </c>
      <c r="T233" s="19"/>
      <c r="U233" s="20">
        <v>42795</v>
      </c>
      <c r="V233" s="20">
        <v>43100</v>
      </c>
      <c r="W233" s="21">
        <v>15750</v>
      </c>
      <c r="X233" s="20">
        <v>42826</v>
      </c>
      <c r="Y233" s="20">
        <v>42916</v>
      </c>
    </row>
    <row r="234" spans="1:25" ht="15.75" x14ac:dyDescent="0.25">
      <c r="A234" s="17" t="s">
        <v>347</v>
      </c>
      <c r="B234" s="17" t="s">
        <v>288</v>
      </c>
      <c r="C234" s="17" t="s">
        <v>283</v>
      </c>
      <c r="D234" s="20">
        <v>43922</v>
      </c>
      <c r="E234" s="20">
        <v>44196</v>
      </c>
      <c r="F234" s="21">
        <v>10500</v>
      </c>
      <c r="G234" s="20">
        <v>43922</v>
      </c>
      <c r="H234" s="20">
        <v>44012</v>
      </c>
      <c r="I234" s="17">
        <f>IF((YEAR(H234)-YEAR(G234))=1, ((MONTH(H234)-MONTH(G234))+1)+12, (IF((YEAR(H234)-YEAR(G234))=2, ((MONTH(H234)-MONTH(G234))+1)+24, (IF((YEAR(H234)-YEAR(G234))=3, ((MONTH(H234)-MONTH(G234))+1)+36, (MONTH(H234)-MONTH(G234))+1)))))</f>
        <v>3</v>
      </c>
      <c r="J234" s="18">
        <f>F234/I234</f>
        <v>3500</v>
      </c>
      <c r="K234" s="19"/>
      <c r="L234" s="20">
        <v>43922</v>
      </c>
      <c r="M234" s="20">
        <v>44196</v>
      </c>
      <c r="N234" s="21">
        <v>10500</v>
      </c>
      <c r="O234" s="20">
        <v>43922</v>
      </c>
      <c r="P234" s="20">
        <v>44012</v>
      </c>
      <c r="Q234" s="19">
        <f t="shared" si="9"/>
        <v>31</v>
      </c>
      <c r="R234" s="19">
        <f t="shared" si="10"/>
        <v>31</v>
      </c>
      <c r="S234" s="19">
        <f t="shared" si="11"/>
        <v>0</v>
      </c>
      <c r="T234" s="19"/>
      <c r="U234" s="20">
        <v>42826</v>
      </c>
      <c r="V234" s="20">
        <v>43100</v>
      </c>
      <c r="W234" s="21">
        <v>10500</v>
      </c>
      <c r="X234" s="20">
        <v>42826</v>
      </c>
      <c r="Y234" s="20">
        <v>42916</v>
      </c>
    </row>
    <row r="235" spans="1:25" ht="15.75" x14ac:dyDescent="0.25">
      <c r="A235" s="17" t="s">
        <v>372</v>
      </c>
      <c r="B235" s="17" t="s">
        <v>288</v>
      </c>
      <c r="C235" s="17" t="s">
        <v>283</v>
      </c>
      <c r="D235" s="20">
        <v>43922</v>
      </c>
      <c r="E235" s="20">
        <v>44196</v>
      </c>
      <c r="F235" s="21">
        <v>3000</v>
      </c>
      <c r="G235" s="20">
        <v>43922</v>
      </c>
      <c r="H235" s="20">
        <v>44012</v>
      </c>
      <c r="I235" s="17">
        <f>IF((YEAR(H235)-YEAR(G235))=1, ((MONTH(H235)-MONTH(G235))+1)+12, (IF((YEAR(H235)-YEAR(G235))=2, ((MONTH(H235)-MONTH(G235))+1)+24, (IF((YEAR(H235)-YEAR(G235))=3, ((MONTH(H235)-MONTH(G235))+1)+36, (MONTH(H235)-MONTH(G235))+1)))))</f>
        <v>3</v>
      </c>
      <c r="J235" s="18">
        <f>F235/I235</f>
        <v>1000</v>
      </c>
      <c r="K235" s="19"/>
      <c r="L235" s="20">
        <v>43922</v>
      </c>
      <c r="M235" s="20">
        <v>44196</v>
      </c>
      <c r="N235" s="21">
        <v>3000</v>
      </c>
      <c r="O235" s="20">
        <v>43922</v>
      </c>
      <c r="P235" s="20">
        <v>44012</v>
      </c>
      <c r="Q235" s="19">
        <f t="shared" si="9"/>
        <v>31</v>
      </c>
      <c r="R235" s="19">
        <f t="shared" si="10"/>
        <v>31</v>
      </c>
      <c r="S235" s="19">
        <f t="shared" si="11"/>
        <v>0</v>
      </c>
      <c r="T235" s="19"/>
      <c r="U235" s="20">
        <v>42826</v>
      </c>
      <c r="V235" s="20">
        <v>43100</v>
      </c>
      <c r="W235" s="21">
        <v>3000</v>
      </c>
      <c r="X235" s="20">
        <v>42826</v>
      </c>
      <c r="Y235" s="20">
        <v>42916</v>
      </c>
    </row>
    <row r="236" spans="1:25" ht="15.75" x14ac:dyDescent="0.25">
      <c r="A236" s="17" t="s">
        <v>397</v>
      </c>
      <c r="B236" s="17" t="s">
        <v>296</v>
      </c>
      <c r="C236" s="17" t="s">
        <v>283</v>
      </c>
      <c r="D236" s="20">
        <v>43921</v>
      </c>
      <c r="E236" s="20">
        <v>44196</v>
      </c>
      <c r="F236" s="21">
        <v>83301</v>
      </c>
      <c r="G236" s="20">
        <v>43922</v>
      </c>
      <c r="H236" s="20">
        <v>44012</v>
      </c>
      <c r="I236" s="17">
        <f>IF((YEAR(H236)-YEAR(G236))=1, ((MONTH(H236)-MONTH(G236))+1)+12, (IF((YEAR(H236)-YEAR(G236))=2, ((MONTH(H236)-MONTH(G236))+1)+24, (IF((YEAR(H236)-YEAR(G236))=3, ((MONTH(H236)-MONTH(G236))+1)+36, (MONTH(H236)-MONTH(G236))+1)))))</f>
        <v>3</v>
      </c>
      <c r="J236" s="18">
        <f>F236/I236</f>
        <v>27767</v>
      </c>
      <c r="K236" s="19"/>
      <c r="L236" s="20">
        <v>43921</v>
      </c>
      <c r="M236" s="20">
        <v>44196</v>
      </c>
      <c r="N236" s="21">
        <v>83301</v>
      </c>
      <c r="O236" s="20">
        <v>43922</v>
      </c>
      <c r="P236" s="20">
        <v>44012</v>
      </c>
      <c r="Q236" s="19">
        <f t="shared" si="9"/>
        <v>31</v>
      </c>
      <c r="R236" s="19">
        <f t="shared" si="10"/>
        <v>31</v>
      </c>
      <c r="S236" s="19">
        <f t="shared" si="11"/>
        <v>0</v>
      </c>
      <c r="T236" s="19"/>
      <c r="U236" s="20">
        <v>42825</v>
      </c>
      <c r="V236" s="20">
        <v>43100</v>
      </c>
      <c r="W236" s="21">
        <v>83301</v>
      </c>
      <c r="X236" s="20">
        <v>42826</v>
      </c>
      <c r="Y236" s="20">
        <v>42916</v>
      </c>
    </row>
    <row r="237" spans="1:25" ht="15.75" x14ac:dyDescent="0.25">
      <c r="A237" s="17" t="s">
        <v>429</v>
      </c>
      <c r="B237" s="17" t="s">
        <v>282</v>
      </c>
      <c r="C237" s="17" t="s">
        <v>283</v>
      </c>
      <c r="D237" s="20">
        <v>44214</v>
      </c>
      <c r="E237" s="20">
        <v>44561</v>
      </c>
      <c r="F237" s="21">
        <v>45000</v>
      </c>
      <c r="G237" s="20">
        <v>43922</v>
      </c>
      <c r="H237" s="20">
        <v>44012</v>
      </c>
      <c r="I237" s="17">
        <f>IF((YEAR(H237)-YEAR(G237))=1, ((MONTH(H237)-MONTH(G237))+1)+12, (IF((YEAR(H237)-YEAR(G237))=2, ((MONTH(H237)-MONTH(G237))+1)+24, (IF((YEAR(H237)-YEAR(G237))=3, ((MONTH(H237)-MONTH(G237))+1)+36, (MONTH(H237)-MONTH(G237))+1)))))</f>
        <v>3</v>
      </c>
      <c r="J237" s="18">
        <f>F237/I237</f>
        <v>15000</v>
      </c>
      <c r="K237" s="19"/>
      <c r="L237" s="20">
        <v>44214</v>
      </c>
      <c r="M237" s="20">
        <v>44561</v>
      </c>
      <c r="N237" s="21">
        <v>45000</v>
      </c>
      <c r="O237" s="20">
        <v>43922</v>
      </c>
      <c r="P237" s="20">
        <v>44012</v>
      </c>
      <c r="Q237" s="19">
        <f t="shared" si="9"/>
        <v>31</v>
      </c>
      <c r="R237" s="19">
        <f t="shared" si="10"/>
        <v>31</v>
      </c>
      <c r="S237" s="19">
        <f t="shared" si="11"/>
        <v>0</v>
      </c>
      <c r="T237" s="19"/>
      <c r="U237" s="20">
        <v>43118</v>
      </c>
      <c r="V237" s="20">
        <v>43465</v>
      </c>
      <c r="W237" s="21">
        <v>45000</v>
      </c>
      <c r="X237" s="20">
        <v>42826</v>
      </c>
      <c r="Y237" s="20">
        <v>42916</v>
      </c>
    </row>
    <row r="238" spans="1:25" ht="15.75" x14ac:dyDescent="0.25">
      <c r="A238" s="17" t="s">
        <v>442</v>
      </c>
      <c r="B238" s="17" t="s">
        <v>282</v>
      </c>
      <c r="C238" s="17" t="s">
        <v>283</v>
      </c>
      <c r="D238" s="20">
        <v>43935</v>
      </c>
      <c r="E238" s="20">
        <v>44196</v>
      </c>
      <c r="F238" s="21">
        <v>33750</v>
      </c>
      <c r="G238" s="20">
        <v>43922</v>
      </c>
      <c r="H238" s="20">
        <v>44012</v>
      </c>
      <c r="I238" s="17">
        <f>IF((YEAR(H238)-YEAR(G238))=1, ((MONTH(H238)-MONTH(G238))+1)+12, (IF((YEAR(H238)-YEAR(G238))=2, ((MONTH(H238)-MONTH(G238))+1)+24, (IF((YEAR(H238)-YEAR(G238))=3, ((MONTH(H238)-MONTH(G238))+1)+36, (MONTH(H238)-MONTH(G238))+1)))))</f>
        <v>3</v>
      </c>
      <c r="J238" s="18">
        <f>F238/I238</f>
        <v>11250</v>
      </c>
      <c r="K238" s="19"/>
      <c r="L238" s="20">
        <v>43935</v>
      </c>
      <c r="M238" s="20">
        <v>44196</v>
      </c>
      <c r="N238" s="21">
        <v>33750</v>
      </c>
      <c r="O238" s="20">
        <v>43922</v>
      </c>
      <c r="P238" s="20">
        <v>44012</v>
      </c>
      <c r="Q238" s="19">
        <f t="shared" si="9"/>
        <v>31</v>
      </c>
      <c r="R238" s="19">
        <f t="shared" si="10"/>
        <v>31</v>
      </c>
      <c r="S238" s="19">
        <f t="shared" si="11"/>
        <v>0</v>
      </c>
      <c r="T238" s="19"/>
      <c r="U238" s="20">
        <v>42839</v>
      </c>
      <c r="V238" s="20">
        <v>43100</v>
      </c>
      <c r="W238" s="21">
        <v>33750</v>
      </c>
      <c r="X238" s="20">
        <v>42826</v>
      </c>
      <c r="Y238" s="20">
        <v>42916</v>
      </c>
    </row>
    <row r="239" spans="1:25" ht="15.75" x14ac:dyDescent="0.25">
      <c r="A239" s="17" t="s">
        <v>468</v>
      </c>
      <c r="B239" s="17" t="s">
        <v>296</v>
      </c>
      <c r="C239" s="17" t="s">
        <v>283</v>
      </c>
      <c r="D239" s="20">
        <v>43952</v>
      </c>
      <c r="E239" s="20">
        <v>44196</v>
      </c>
      <c r="F239" s="21">
        <v>12000</v>
      </c>
      <c r="G239" s="20">
        <v>43922</v>
      </c>
      <c r="H239" s="20">
        <v>44012</v>
      </c>
      <c r="I239" s="17">
        <f>IF((YEAR(H239)-YEAR(G239))=1, ((MONTH(H239)-MONTH(G239))+1)+12, (IF((YEAR(H239)-YEAR(G239))=2, ((MONTH(H239)-MONTH(G239))+1)+24, (IF((YEAR(H239)-YEAR(G239))=3, ((MONTH(H239)-MONTH(G239))+1)+36, (MONTH(H239)-MONTH(G239))+1)))))</f>
        <v>3</v>
      </c>
      <c r="J239" s="18">
        <f>F239/I239</f>
        <v>4000</v>
      </c>
      <c r="K239" s="19"/>
      <c r="L239" s="20">
        <v>43952</v>
      </c>
      <c r="M239" s="20">
        <v>44196</v>
      </c>
      <c r="N239" s="21">
        <v>12000</v>
      </c>
      <c r="O239" s="20">
        <v>43922</v>
      </c>
      <c r="P239" s="20">
        <v>44012</v>
      </c>
      <c r="Q239" s="19">
        <f t="shared" si="9"/>
        <v>31</v>
      </c>
      <c r="R239" s="19">
        <f t="shared" si="10"/>
        <v>31</v>
      </c>
      <c r="S239" s="19">
        <f t="shared" si="11"/>
        <v>0</v>
      </c>
      <c r="T239" s="19"/>
      <c r="U239" s="20">
        <v>42856</v>
      </c>
      <c r="V239" s="20">
        <v>43100</v>
      </c>
      <c r="W239" s="21">
        <v>12000</v>
      </c>
      <c r="X239" s="20">
        <v>42826</v>
      </c>
      <c r="Y239" s="20">
        <v>42916</v>
      </c>
    </row>
    <row r="240" spans="1:25" ht="15.75" x14ac:dyDescent="0.25">
      <c r="A240" s="17" t="s">
        <v>473</v>
      </c>
      <c r="B240" s="17" t="s">
        <v>285</v>
      </c>
      <c r="C240" s="17" t="s">
        <v>283</v>
      </c>
      <c r="D240" s="20">
        <v>43958</v>
      </c>
      <c r="E240" s="20">
        <v>44196</v>
      </c>
      <c r="F240" s="21">
        <v>10000</v>
      </c>
      <c r="G240" s="20">
        <v>43922</v>
      </c>
      <c r="H240" s="20">
        <v>44012</v>
      </c>
      <c r="I240" s="17">
        <f>IF((YEAR(H240)-YEAR(G240))=1, ((MONTH(H240)-MONTH(G240))+1)+12, (IF((YEAR(H240)-YEAR(G240))=2, ((MONTH(H240)-MONTH(G240))+1)+24, (IF((YEAR(H240)-YEAR(G240))=3, ((MONTH(H240)-MONTH(G240))+1)+36, (MONTH(H240)-MONTH(G240))+1)))))</f>
        <v>3</v>
      </c>
      <c r="J240" s="18">
        <f>F240/I240</f>
        <v>3333.3333333333335</v>
      </c>
      <c r="K240" s="19"/>
      <c r="L240" s="20">
        <v>43958</v>
      </c>
      <c r="M240" s="20">
        <v>44196</v>
      </c>
      <c r="N240" s="21">
        <v>10000</v>
      </c>
      <c r="O240" s="20">
        <v>43922</v>
      </c>
      <c r="P240" s="20">
        <v>44012</v>
      </c>
      <c r="Q240" s="19">
        <f t="shared" si="9"/>
        <v>31</v>
      </c>
      <c r="R240" s="19">
        <f t="shared" si="10"/>
        <v>31</v>
      </c>
      <c r="S240" s="19">
        <f t="shared" si="11"/>
        <v>0</v>
      </c>
      <c r="T240" s="19"/>
      <c r="U240" s="20">
        <v>42862</v>
      </c>
      <c r="V240" s="20">
        <v>43100</v>
      </c>
      <c r="W240" s="21">
        <v>10000</v>
      </c>
      <c r="X240" s="20">
        <v>42826</v>
      </c>
      <c r="Y240" s="20">
        <v>42916</v>
      </c>
    </row>
    <row r="241" spans="1:25" ht="15.75" x14ac:dyDescent="0.25">
      <c r="A241" s="17" t="s">
        <v>529</v>
      </c>
      <c r="B241" s="17" t="s">
        <v>285</v>
      </c>
      <c r="C241" s="17" t="s">
        <v>283</v>
      </c>
      <c r="D241" s="20">
        <v>43902</v>
      </c>
      <c r="E241" s="20">
        <v>44196</v>
      </c>
      <c r="F241" s="21">
        <v>22500</v>
      </c>
      <c r="G241" s="20">
        <v>43922</v>
      </c>
      <c r="H241" s="20">
        <v>44012</v>
      </c>
      <c r="I241" s="17">
        <f>IF((YEAR(H241)-YEAR(G241))=1, ((MONTH(H241)-MONTH(G241))+1)+12, (IF((YEAR(H241)-YEAR(G241))=2, ((MONTH(H241)-MONTH(G241))+1)+24, (IF((YEAR(H241)-YEAR(G241))=3, ((MONTH(H241)-MONTH(G241))+1)+36, (MONTH(H241)-MONTH(G241))+1)))))</f>
        <v>3</v>
      </c>
      <c r="J241" s="18">
        <f>F241/I241</f>
        <v>7500</v>
      </c>
      <c r="K241" s="19"/>
      <c r="L241" s="20">
        <v>43902</v>
      </c>
      <c r="M241" s="20">
        <v>44196</v>
      </c>
      <c r="N241" s="21">
        <v>22500</v>
      </c>
      <c r="O241" s="20">
        <v>43922</v>
      </c>
      <c r="P241" s="20">
        <v>44012</v>
      </c>
      <c r="Q241" s="19">
        <f t="shared" si="9"/>
        <v>31</v>
      </c>
      <c r="R241" s="19">
        <f t="shared" si="10"/>
        <v>31</v>
      </c>
      <c r="S241" s="19">
        <f t="shared" si="11"/>
        <v>0</v>
      </c>
      <c r="T241" s="19"/>
      <c r="U241" s="20">
        <v>42806</v>
      </c>
      <c r="V241" s="20">
        <v>43100</v>
      </c>
      <c r="W241" s="21">
        <v>22500</v>
      </c>
      <c r="X241" s="20">
        <v>42826</v>
      </c>
      <c r="Y241" s="20">
        <v>42916</v>
      </c>
    </row>
    <row r="242" spans="1:25" ht="15.75" x14ac:dyDescent="0.25">
      <c r="A242" s="17" t="s">
        <v>539</v>
      </c>
      <c r="B242" s="17" t="s">
        <v>288</v>
      </c>
      <c r="C242" s="17" t="s">
        <v>283</v>
      </c>
      <c r="D242" s="20">
        <v>44060</v>
      </c>
      <c r="E242" s="20">
        <v>44561</v>
      </c>
      <c r="F242" s="21">
        <v>25000</v>
      </c>
      <c r="G242" s="20">
        <v>43922</v>
      </c>
      <c r="H242" s="20">
        <v>44012</v>
      </c>
      <c r="I242" s="17">
        <f>IF((YEAR(H242)-YEAR(G242))=1, ((MONTH(H242)-MONTH(G242))+1)+12, (IF((YEAR(H242)-YEAR(G242))=2, ((MONTH(H242)-MONTH(G242))+1)+24, (IF((YEAR(H242)-YEAR(G242))=3, ((MONTH(H242)-MONTH(G242))+1)+36, (MONTH(H242)-MONTH(G242))+1)))))</f>
        <v>3</v>
      </c>
      <c r="J242" s="18">
        <f>F242/I242</f>
        <v>8333.3333333333339</v>
      </c>
      <c r="K242" s="19"/>
      <c r="L242" s="20">
        <v>44060</v>
      </c>
      <c r="M242" s="20">
        <v>44561</v>
      </c>
      <c r="N242" s="21">
        <v>25000</v>
      </c>
      <c r="O242" s="20">
        <v>43922</v>
      </c>
      <c r="P242" s="20">
        <v>44012</v>
      </c>
      <c r="Q242" s="19">
        <f t="shared" si="9"/>
        <v>31</v>
      </c>
      <c r="R242" s="19">
        <f t="shared" si="10"/>
        <v>31</v>
      </c>
      <c r="S242" s="19">
        <f t="shared" si="11"/>
        <v>0</v>
      </c>
      <c r="T242" s="19"/>
      <c r="U242" s="20">
        <v>42964</v>
      </c>
      <c r="V242" s="20">
        <v>43465</v>
      </c>
      <c r="W242" s="21">
        <v>25000</v>
      </c>
      <c r="X242" s="20">
        <v>42826</v>
      </c>
      <c r="Y242" s="20">
        <v>42916</v>
      </c>
    </row>
    <row r="243" spans="1:25" ht="15.75" x14ac:dyDescent="0.25">
      <c r="A243" s="17" t="s">
        <v>474</v>
      </c>
      <c r="B243" s="17" t="s">
        <v>285</v>
      </c>
      <c r="C243" s="17" t="s">
        <v>283</v>
      </c>
      <c r="D243" s="20">
        <v>43952</v>
      </c>
      <c r="E243" s="20">
        <v>44196</v>
      </c>
      <c r="F243" s="21">
        <v>1250</v>
      </c>
      <c r="G243" s="20">
        <v>43952</v>
      </c>
      <c r="H243" s="20">
        <v>44012</v>
      </c>
      <c r="I243" s="17">
        <f>IF((YEAR(H243)-YEAR(G243))=1, ((MONTH(H243)-MONTH(G243))+1)+12, (IF((YEAR(H243)-YEAR(G243))=2, ((MONTH(H243)-MONTH(G243))+1)+24, (IF((YEAR(H243)-YEAR(G243))=3, ((MONTH(H243)-MONTH(G243))+1)+36, (MONTH(H243)-MONTH(G243))+1)))))</f>
        <v>2</v>
      </c>
      <c r="J243" s="18">
        <f>F243/I243</f>
        <v>625</v>
      </c>
      <c r="K243" s="19"/>
      <c r="L243" s="20">
        <v>43952</v>
      </c>
      <c r="M243" s="20">
        <v>44196</v>
      </c>
      <c r="N243" s="21">
        <v>1250</v>
      </c>
      <c r="O243" s="20">
        <v>43952</v>
      </c>
      <c r="P243" s="20">
        <v>44012</v>
      </c>
      <c r="Q243" s="19">
        <f t="shared" si="9"/>
        <v>31</v>
      </c>
      <c r="R243" s="19">
        <f t="shared" si="10"/>
        <v>31</v>
      </c>
      <c r="S243" s="19">
        <f t="shared" si="11"/>
        <v>0</v>
      </c>
      <c r="T243" s="19"/>
      <c r="U243" s="20">
        <v>42856</v>
      </c>
      <c r="V243" s="20">
        <v>43100</v>
      </c>
      <c r="W243" s="21">
        <v>1250</v>
      </c>
      <c r="X243" s="20">
        <v>42856</v>
      </c>
      <c r="Y243" s="20">
        <v>42916</v>
      </c>
    </row>
    <row r="244" spans="1:25" ht="15.75" x14ac:dyDescent="0.25">
      <c r="A244" s="17" t="s">
        <v>315</v>
      </c>
      <c r="B244" s="17" t="s">
        <v>296</v>
      </c>
      <c r="C244" s="17" t="s">
        <v>283</v>
      </c>
      <c r="D244" s="20">
        <v>43985</v>
      </c>
      <c r="E244" s="20">
        <v>44196</v>
      </c>
      <c r="F244" s="21">
        <v>1000</v>
      </c>
      <c r="G244" s="20">
        <v>43983</v>
      </c>
      <c r="H244" s="20">
        <v>44012</v>
      </c>
      <c r="I244" s="17">
        <f>IF((YEAR(H244)-YEAR(G244))=1, ((MONTH(H244)-MONTH(G244))+1)+12, (IF((YEAR(H244)-YEAR(G244))=2, ((MONTH(H244)-MONTH(G244))+1)+24, (IF((YEAR(H244)-YEAR(G244))=3, ((MONTH(H244)-MONTH(G244))+1)+36, (MONTH(H244)-MONTH(G244))+1)))))</f>
        <v>1</v>
      </c>
      <c r="J244" s="18">
        <f>F244/I244</f>
        <v>1000</v>
      </c>
      <c r="K244" s="19"/>
      <c r="L244" s="20">
        <v>43985</v>
      </c>
      <c r="M244" s="20">
        <v>44196</v>
      </c>
      <c r="N244" s="21">
        <v>1000</v>
      </c>
      <c r="O244" s="20">
        <v>43983</v>
      </c>
      <c r="P244" s="20">
        <v>44012</v>
      </c>
      <c r="Q244" s="19">
        <f t="shared" si="9"/>
        <v>31</v>
      </c>
      <c r="R244" s="19">
        <f t="shared" si="10"/>
        <v>31</v>
      </c>
      <c r="S244" s="19">
        <f t="shared" si="11"/>
        <v>0</v>
      </c>
      <c r="T244" s="19"/>
      <c r="U244" s="20">
        <v>42889</v>
      </c>
      <c r="V244" s="20">
        <v>43100</v>
      </c>
      <c r="W244" s="21">
        <v>1000</v>
      </c>
      <c r="X244" s="20">
        <v>42887</v>
      </c>
      <c r="Y244" s="20">
        <v>42916</v>
      </c>
    </row>
    <row r="245" spans="1:25" ht="15.75" x14ac:dyDescent="0.25">
      <c r="A245" s="17" t="s">
        <v>319</v>
      </c>
      <c r="B245" s="17" t="s">
        <v>296</v>
      </c>
      <c r="C245" s="17" t="s">
        <v>283</v>
      </c>
      <c r="D245" s="20">
        <v>44013</v>
      </c>
      <c r="E245" s="20">
        <v>44561</v>
      </c>
      <c r="F245" s="21">
        <v>1083.3399999999999</v>
      </c>
      <c r="G245" s="20">
        <v>43983</v>
      </c>
      <c r="H245" s="20">
        <v>44012</v>
      </c>
      <c r="I245" s="17">
        <f>IF((YEAR(H245)-YEAR(G245))=1, ((MONTH(H245)-MONTH(G245))+1)+12, (IF((YEAR(H245)-YEAR(G245))=2, ((MONTH(H245)-MONTH(G245))+1)+24, (IF((YEAR(H245)-YEAR(G245))=3, ((MONTH(H245)-MONTH(G245))+1)+36, (MONTH(H245)-MONTH(G245))+1)))))</f>
        <v>1</v>
      </c>
      <c r="J245" s="18">
        <f>F245/I245</f>
        <v>1083.3399999999999</v>
      </c>
      <c r="K245" s="19"/>
      <c r="L245" s="20">
        <v>44013</v>
      </c>
      <c r="M245" s="20">
        <v>44561</v>
      </c>
      <c r="N245" s="21">
        <v>1083.3399999999999</v>
      </c>
      <c r="O245" s="20">
        <v>43983</v>
      </c>
      <c r="P245" s="20">
        <v>44012</v>
      </c>
      <c r="Q245" s="19">
        <f t="shared" si="9"/>
        <v>31</v>
      </c>
      <c r="R245" s="19">
        <f t="shared" si="10"/>
        <v>31</v>
      </c>
      <c r="S245" s="19">
        <f t="shared" si="11"/>
        <v>0</v>
      </c>
      <c r="T245" s="19"/>
      <c r="U245" s="20">
        <v>42917</v>
      </c>
      <c r="V245" s="20">
        <v>43465</v>
      </c>
      <c r="W245" s="21">
        <v>1083.3399999999999</v>
      </c>
      <c r="X245" s="20">
        <v>42887</v>
      </c>
      <c r="Y245" s="20">
        <v>42916</v>
      </c>
    </row>
    <row r="246" spans="1:25" ht="15.75" x14ac:dyDescent="0.25">
      <c r="A246" s="17" t="s">
        <v>321</v>
      </c>
      <c r="B246" s="17" t="s">
        <v>285</v>
      </c>
      <c r="C246" s="17" t="s">
        <v>283</v>
      </c>
      <c r="D246" s="20">
        <v>43983</v>
      </c>
      <c r="E246" s="20">
        <v>44926</v>
      </c>
      <c r="F246" s="21">
        <v>5000</v>
      </c>
      <c r="G246" s="20">
        <v>43983</v>
      </c>
      <c r="H246" s="20">
        <v>44012</v>
      </c>
      <c r="I246" s="17">
        <f>IF((YEAR(H246)-YEAR(G246))=1, ((MONTH(H246)-MONTH(G246))+1)+12, (IF((YEAR(H246)-YEAR(G246))=2, ((MONTH(H246)-MONTH(G246))+1)+24, (IF((YEAR(H246)-YEAR(G246))=3, ((MONTH(H246)-MONTH(G246))+1)+36, (MONTH(H246)-MONTH(G246))+1)))))</f>
        <v>1</v>
      </c>
      <c r="J246" s="18">
        <f>F246/I246</f>
        <v>5000</v>
      </c>
      <c r="K246" s="19"/>
      <c r="L246" s="20">
        <v>43983</v>
      </c>
      <c r="M246" s="20">
        <v>44926</v>
      </c>
      <c r="N246" s="21">
        <v>5000</v>
      </c>
      <c r="O246" s="20">
        <v>43983</v>
      </c>
      <c r="P246" s="20">
        <v>44012</v>
      </c>
      <c r="Q246" s="19">
        <f t="shared" si="9"/>
        <v>31</v>
      </c>
      <c r="R246" s="19">
        <f t="shared" si="10"/>
        <v>31</v>
      </c>
      <c r="S246" s="19">
        <f t="shared" si="11"/>
        <v>0</v>
      </c>
      <c r="T246" s="19"/>
      <c r="U246" s="20">
        <v>42887</v>
      </c>
      <c r="V246" s="20">
        <v>43830</v>
      </c>
      <c r="W246" s="21">
        <v>5000</v>
      </c>
      <c r="X246" s="20">
        <v>42887</v>
      </c>
      <c r="Y246" s="20">
        <v>42916</v>
      </c>
    </row>
    <row r="247" spans="1:25" ht="15.75" x14ac:dyDescent="0.25">
      <c r="A247" s="17" t="s">
        <v>349</v>
      </c>
      <c r="B247" s="17" t="s">
        <v>282</v>
      </c>
      <c r="C247" s="17" t="s">
        <v>283</v>
      </c>
      <c r="D247" s="20">
        <v>43991</v>
      </c>
      <c r="E247" s="20">
        <v>44196</v>
      </c>
      <c r="F247" s="21">
        <v>500</v>
      </c>
      <c r="G247" s="20">
        <v>43983</v>
      </c>
      <c r="H247" s="20">
        <v>44012</v>
      </c>
      <c r="I247" s="17">
        <f>IF((YEAR(H247)-YEAR(G247))=1, ((MONTH(H247)-MONTH(G247))+1)+12, (IF((YEAR(H247)-YEAR(G247))=2, ((MONTH(H247)-MONTH(G247))+1)+24, (IF((YEAR(H247)-YEAR(G247))=3, ((MONTH(H247)-MONTH(G247))+1)+36, (MONTH(H247)-MONTH(G247))+1)))))</f>
        <v>1</v>
      </c>
      <c r="J247" s="18">
        <f>F247/I247</f>
        <v>500</v>
      </c>
      <c r="K247" s="19"/>
      <c r="L247" s="20">
        <v>43991</v>
      </c>
      <c r="M247" s="20">
        <v>44196</v>
      </c>
      <c r="N247" s="21">
        <v>500</v>
      </c>
      <c r="O247" s="20">
        <v>43983</v>
      </c>
      <c r="P247" s="20">
        <v>44012</v>
      </c>
      <c r="Q247" s="19">
        <f t="shared" si="9"/>
        <v>31</v>
      </c>
      <c r="R247" s="19">
        <f t="shared" si="10"/>
        <v>31</v>
      </c>
      <c r="S247" s="19">
        <f t="shared" si="11"/>
        <v>0</v>
      </c>
      <c r="T247" s="19"/>
      <c r="U247" s="20">
        <v>42895</v>
      </c>
      <c r="V247" s="20">
        <v>43100</v>
      </c>
      <c r="W247" s="21">
        <v>500</v>
      </c>
      <c r="X247" s="20">
        <v>42887</v>
      </c>
      <c r="Y247" s="20">
        <v>42916</v>
      </c>
    </row>
    <row r="248" spans="1:25" ht="15.75" x14ac:dyDescent="0.25">
      <c r="A248" s="17" t="s">
        <v>354</v>
      </c>
      <c r="B248" s="17" t="s">
        <v>292</v>
      </c>
      <c r="C248" s="17" t="s">
        <v>283</v>
      </c>
      <c r="D248" s="20">
        <v>44000</v>
      </c>
      <c r="E248" s="20">
        <v>44926</v>
      </c>
      <c r="F248" s="21">
        <v>3000</v>
      </c>
      <c r="G248" s="20">
        <v>43983</v>
      </c>
      <c r="H248" s="20">
        <v>44012</v>
      </c>
      <c r="I248" s="17">
        <f>IF((YEAR(H248)-YEAR(G248))=1, ((MONTH(H248)-MONTH(G248))+1)+12, (IF((YEAR(H248)-YEAR(G248))=2, ((MONTH(H248)-MONTH(G248))+1)+24, (IF((YEAR(H248)-YEAR(G248))=3, ((MONTH(H248)-MONTH(G248))+1)+36, (MONTH(H248)-MONTH(G248))+1)))))</f>
        <v>1</v>
      </c>
      <c r="J248" s="18">
        <f>F248/I248</f>
        <v>3000</v>
      </c>
      <c r="K248" s="19"/>
      <c r="L248" s="20">
        <v>44000</v>
      </c>
      <c r="M248" s="20">
        <v>44926</v>
      </c>
      <c r="N248" s="21">
        <v>3000</v>
      </c>
      <c r="O248" s="20">
        <v>43983</v>
      </c>
      <c r="P248" s="20">
        <v>44012</v>
      </c>
      <c r="Q248" s="19">
        <f t="shared" si="9"/>
        <v>31</v>
      </c>
      <c r="R248" s="19">
        <f t="shared" si="10"/>
        <v>31</v>
      </c>
      <c r="S248" s="19">
        <f t="shared" si="11"/>
        <v>0</v>
      </c>
      <c r="T248" s="19"/>
      <c r="U248" s="20">
        <v>42904</v>
      </c>
      <c r="V248" s="20">
        <v>43830</v>
      </c>
      <c r="W248" s="21">
        <v>3000</v>
      </c>
      <c r="X248" s="20">
        <v>42887</v>
      </c>
      <c r="Y248" s="20">
        <v>42916</v>
      </c>
    </row>
    <row r="249" spans="1:25" ht="15.75" x14ac:dyDescent="0.25">
      <c r="A249" s="17" t="s">
        <v>355</v>
      </c>
      <c r="B249" s="17" t="s">
        <v>296</v>
      </c>
      <c r="C249" s="17" t="s">
        <v>283</v>
      </c>
      <c r="D249" s="20">
        <v>43997</v>
      </c>
      <c r="E249" s="20">
        <v>44196</v>
      </c>
      <c r="F249" s="21">
        <v>1500</v>
      </c>
      <c r="G249" s="20">
        <v>43983</v>
      </c>
      <c r="H249" s="20">
        <v>44012</v>
      </c>
      <c r="I249" s="17">
        <f>IF((YEAR(H249)-YEAR(G249))=1, ((MONTH(H249)-MONTH(G249))+1)+12, (IF((YEAR(H249)-YEAR(G249))=2, ((MONTH(H249)-MONTH(G249))+1)+24, (IF((YEAR(H249)-YEAR(G249))=3, ((MONTH(H249)-MONTH(G249))+1)+36, (MONTH(H249)-MONTH(G249))+1)))))</f>
        <v>1</v>
      </c>
      <c r="J249" s="18">
        <f>F249/I249</f>
        <v>1500</v>
      </c>
      <c r="K249" s="19"/>
      <c r="L249" s="20">
        <v>43997</v>
      </c>
      <c r="M249" s="20">
        <v>44196</v>
      </c>
      <c r="N249" s="21">
        <v>1500</v>
      </c>
      <c r="O249" s="20">
        <v>43983</v>
      </c>
      <c r="P249" s="20">
        <v>44012</v>
      </c>
      <c r="Q249" s="19">
        <f t="shared" si="9"/>
        <v>31</v>
      </c>
      <c r="R249" s="19">
        <f t="shared" si="10"/>
        <v>31</v>
      </c>
      <c r="S249" s="19">
        <f t="shared" si="11"/>
        <v>0</v>
      </c>
      <c r="T249" s="19"/>
      <c r="U249" s="20">
        <v>42901</v>
      </c>
      <c r="V249" s="20">
        <v>43100</v>
      </c>
      <c r="W249" s="21">
        <v>1500</v>
      </c>
      <c r="X249" s="20">
        <v>42887</v>
      </c>
      <c r="Y249" s="20">
        <v>42916</v>
      </c>
    </row>
    <row r="250" spans="1:25" ht="15.75" x14ac:dyDescent="0.25">
      <c r="A250" s="17" t="s">
        <v>375</v>
      </c>
      <c r="B250" s="17" t="s">
        <v>288</v>
      </c>
      <c r="C250" s="17" t="s">
        <v>283</v>
      </c>
      <c r="D250" s="20">
        <v>43983</v>
      </c>
      <c r="E250" s="20">
        <v>44196</v>
      </c>
      <c r="F250" s="21">
        <v>3300</v>
      </c>
      <c r="G250" s="20">
        <v>43983</v>
      </c>
      <c r="H250" s="20">
        <v>44012</v>
      </c>
      <c r="I250" s="17">
        <f>IF((YEAR(H250)-YEAR(G250))=1, ((MONTH(H250)-MONTH(G250))+1)+12, (IF((YEAR(H250)-YEAR(G250))=2, ((MONTH(H250)-MONTH(G250))+1)+24, (IF((YEAR(H250)-YEAR(G250))=3, ((MONTH(H250)-MONTH(G250))+1)+36, (MONTH(H250)-MONTH(G250))+1)))))</f>
        <v>1</v>
      </c>
      <c r="J250" s="18">
        <f>F250/I250</f>
        <v>3300</v>
      </c>
      <c r="K250" s="19"/>
      <c r="L250" s="20">
        <v>43983</v>
      </c>
      <c r="M250" s="20">
        <v>44196</v>
      </c>
      <c r="N250" s="21">
        <v>3300</v>
      </c>
      <c r="O250" s="20">
        <v>43983</v>
      </c>
      <c r="P250" s="20">
        <v>44012</v>
      </c>
      <c r="Q250" s="19">
        <f t="shared" si="9"/>
        <v>31</v>
      </c>
      <c r="R250" s="19">
        <f t="shared" si="10"/>
        <v>31</v>
      </c>
      <c r="S250" s="19">
        <f t="shared" si="11"/>
        <v>0</v>
      </c>
      <c r="T250" s="19"/>
      <c r="U250" s="20">
        <v>42887</v>
      </c>
      <c r="V250" s="20">
        <v>43100</v>
      </c>
      <c r="W250" s="21">
        <v>3300</v>
      </c>
      <c r="X250" s="20">
        <v>42887</v>
      </c>
      <c r="Y250" s="20">
        <v>42916</v>
      </c>
    </row>
    <row r="251" spans="1:25" ht="15.75" x14ac:dyDescent="0.25">
      <c r="A251" s="17" t="s">
        <v>376</v>
      </c>
      <c r="B251" s="17" t="s">
        <v>292</v>
      </c>
      <c r="C251" s="17" t="s">
        <v>283</v>
      </c>
      <c r="D251" s="20">
        <v>43983</v>
      </c>
      <c r="E251" s="20">
        <v>44196</v>
      </c>
      <c r="F251" s="21">
        <v>2500</v>
      </c>
      <c r="G251" s="20">
        <v>43983</v>
      </c>
      <c r="H251" s="20">
        <v>44012</v>
      </c>
      <c r="I251" s="17">
        <f>IF((YEAR(H251)-YEAR(G251))=1, ((MONTH(H251)-MONTH(G251))+1)+12, (IF((YEAR(H251)-YEAR(G251))=2, ((MONTH(H251)-MONTH(G251))+1)+24, (IF((YEAR(H251)-YEAR(G251))=3, ((MONTH(H251)-MONTH(G251))+1)+36, (MONTH(H251)-MONTH(G251))+1)))))</f>
        <v>1</v>
      </c>
      <c r="J251" s="18">
        <f>F251/I251</f>
        <v>2500</v>
      </c>
      <c r="K251" s="19"/>
      <c r="L251" s="20">
        <v>43983</v>
      </c>
      <c r="M251" s="20">
        <v>44196</v>
      </c>
      <c r="N251" s="21">
        <v>2500</v>
      </c>
      <c r="O251" s="20">
        <v>43983</v>
      </c>
      <c r="P251" s="20">
        <v>44012</v>
      </c>
      <c r="Q251" s="19">
        <f t="shared" si="9"/>
        <v>31</v>
      </c>
      <c r="R251" s="19">
        <f t="shared" si="10"/>
        <v>31</v>
      </c>
      <c r="S251" s="19">
        <f t="shared" si="11"/>
        <v>0</v>
      </c>
      <c r="T251" s="19"/>
      <c r="U251" s="20">
        <v>42887</v>
      </c>
      <c r="V251" s="20">
        <v>43100</v>
      </c>
      <c r="W251" s="21">
        <v>2500</v>
      </c>
      <c r="X251" s="20">
        <v>42887</v>
      </c>
      <c r="Y251" s="20">
        <v>42916</v>
      </c>
    </row>
    <row r="252" spans="1:25" ht="15.75" x14ac:dyDescent="0.25">
      <c r="A252" s="17" t="s">
        <v>401</v>
      </c>
      <c r="B252" s="17" t="s">
        <v>285</v>
      </c>
      <c r="C252" s="17" t="s">
        <v>283</v>
      </c>
      <c r="D252" s="20">
        <v>43983</v>
      </c>
      <c r="E252" s="20">
        <v>44196</v>
      </c>
      <c r="F252" s="21">
        <v>2000</v>
      </c>
      <c r="G252" s="20">
        <v>43983</v>
      </c>
      <c r="H252" s="20">
        <v>44012</v>
      </c>
      <c r="I252" s="17">
        <f>IF((YEAR(H252)-YEAR(G252))=1, ((MONTH(H252)-MONTH(G252))+1)+12, (IF((YEAR(H252)-YEAR(G252))=2, ((MONTH(H252)-MONTH(G252))+1)+24, (IF((YEAR(H252)-YEAR(G252))=3, ((MONTH(H252)-MONTH(G252))+1)+36, (MONTH(H252)-MONTH(G252))+1)))))</f>
        <v>1</v>
      </c>
      <c r="J252" s="18">
        <f>F252/I252</f>
        <v>2000</v>
      </c>
      <c r="K252" s="19"/>
      <c r="L252" s="20">
        <v>43983</v>
      </c>
      <c r="M252" s="20">
        <v>44196</v>
      </c>
      <c r="N252" s="21">
        <v>2000</v>
      </c>
      <c r="O252" s="20">
        <v>43983</v>
      </c>
      <c r="P252" s="20">
        <v>44012</v>
      </c>
      <c r="Q252" s="19">
        <f t="shared" si="9"/>
        <v>31</v>
      </c>
      <c r="R252" s="19">
        <f t="shared" si="10"/>
        <v>31</v>
      </c>
      <c r="S252" s="19">
        <f t="shared" si="11"/>
        <v>0</v>
      </c>
      <c r="T252" s="19"/>
      <c r="U252" s="20">
        <v>42887</v>
      </c>
      <c r="V252" s="20">
        <v>43100</v>
      </c>
      <c r="W252" s="21">
        <v>2000</v>
      </c>
      <c r="X252" s="20">
        <v>42887</v>
      </c>
      <c r="Y252" s="20">
        <v>42916</v>
      </c>
    </row>
    <row r="253" spans="1:25" ht="15.75" x14ac:dyDescent="0.25">
      <c r="A253" s="17" t="s">
        <v>426</v>
      </c>
      <c r="B253" s="17" t="s">
        <v>282</v>
      </c>
      <c r="C253" s="17" t="s">
        <v>283</v>
      </c>
      <c r="D253" s="20">
        <v>43983</v>
      </c>
      <c r="E253" s="20">
        <v>44196</v>
      </c>
      <c r="F253" s="21">
        <v>700</v>
      </c>
      <c r="G253" s="20">
        <v>43983</v>
      </c>
      <c r="H253" s="20">
        <v>44012</v>
      </c>
      <c r="I253" s="17">
        <f>IF((YEAR(H253)-YEAR(G253))=1, ((MONTH(H253)-MONTH(G253))+1)+12, (IF((YEAR(H253)-YEAR(G253))=2, ((MONTH(H253)-MONTH(G253))+1)+24, (IF((YEAR(H253)-YEAR(G253))=3, ((MONTH(H253)-MONTH(G253))+1)+36, (MONTH(H253)-MONTH(G253))+1)))))</f>
        <v>1</v>
      </c>
      <c r="J253" s="18">
        <f>F253/I253</f>
        <v>700</v>
      </c>
      <c r="K253" s="19"/>
      <c r="L253" s="20">
        <v>43983</v>
      </c>
      <c r="M253" s="20">
        <v>44196</v>
      </c>
      <c r="N253" s="21">
        <v>700</v>
      </c>
      <c r="O253" s="20">
        <v>43983</v>
      </c>
      <c r="P253" s="20">
        <v>44012</v>
      </c>
      <c r="Q253" s="19">
        <f t="shared" si="9"/>
        <v>31</v>
      </c>
      <c r="R253" s="19">
        <f t="shared" si="10"/>
        <v>31</v>
      </c>
      <c r="S253" s="19">
        <f t="shared" si="11"/>
        <v>0</v>
      </c>
      <c r="T253" s="19"/>
      <c r="U253" s="20">
        <v>42887</v>
      </c>
      <c r="V253" s="20">
        <v>43100</v>
      </c>
      <c r="W253" s="21">
        <v>700</v>
      </c>
      <c r="X253" s="20">
        <v>42887</v>
      </c>
      <c r="Y253" s="20">
        <v>42916</v>
      </c>
    </row>
    <row r="254" spans="1:25" ht="15.75" x14ac:dyDescent="0.25">
      <c r="A254" s="17" t="s">
        <v>427</v>
      </c>
      <c r="B254" s="17" t="s">
        <v>292</v>
      </c>
      <c r="C254" s="17" t="s">
        <v>283</v>
      </c>
      <c r="D254" s="20">
        <v>43983</v>
      </c>
      <c r="E254" s="20">
        <v>44196</v>
      </c>
      <c r="F254" s="21">
        <v>2000</v>
      </c>
      <c r="G254" s="20">
        <v>43983</v>
      </c>
      <c r="H254" s="20">
        <v>44012</v>
      </c>
      <c r="I254" s="17">
        <f>IF((YEAR(H254)-YEAR(G254))=1, ((MONTH(H254)-MONTH(G254))+1)+12, (IF((YEAR(H254)-YEAR(G254))=2, ((MONTH(H254)-MONTH(G254))+1)+24, (IF((YEAR(H254)-YEAR(G254))=3, ((MONTH(H254)-MONTH(G254))+1)+36, (MONTH(H254)-MONTH(G254))+1)))))</f>
        <v>1</v>
      </c>
      <c r="J254" s="18">
        <f>F254/I254</f>
        <v>2000</v>
      </c>
      <c r="K254" s="19"/>
      <c r="L254" s="20">
        <v>43983</v>
      </c>
      <c r="M254" s="20">
        <v>44196</v>
      </c>
      <c r="N254" s="21">
        <v>2000</v>
      </c>
      <c r="O254" s="20">
        <v>43983</v>
      </c>
      <c r="P254" s="20">
        <v>44012</v>
      </c>
      <c r="Q254" s="19">
        <f t="shared" si="9"/>
        <v>31</v>
      </c>
      <c r="R254" s="19">
        <f t="shared" si="10"/>
        <v>31</v>
      </c>
      <c r="S254" s="19">
        <f t="shared" si="11"/>
        <v>0</v>
      </c>
      <c r="T254" s="19"/>
      <c r="U254" s="20">
        <v>42887</v>
      </c>
      <c r="V254" s="20">
        <v>43100</v>
      </c>
      <c r="W254" s="21">
        <v>2000</v>
      </c>
      <c r="X254" s="20">
        <v>42887</v>
      </c>
      <c r="Y254" s="20">
        <v>42916</v>
      </c>
    </row>
    <row r="255" spans="1:25" ht="15.75" x14ac:dyDescent="0.25">
      <c r="A255" s="17" t="s">
        <v>443</v>
      </c>
      <c r="B255" s="17" t="s">
        <v>296</v>
      </c>
      <c r="C255" s="17" t="s">
        <v>283</v>
      </c>
      <c r="D255" s="20">
        <v>44007</v>
      </c>
      <c r="E255" s="20">
        <v>44196</v>
      </c>
      <c r="F255" s="21">
        <v>1000</v>
      </c>
      <c r="G255" s="20">
        <v>43983</v>
      </c>
      <c r="H255" s="20">
        <v>44012</v>
      </c>
      <c r="I255" s="17">
        <f>IF((YEAR(H255)-YEAR(G255))=1, ((MONTH(H255)-MONTH(G255))+1)+12, (IF((YEAR(H255)-YEAR(G255))=2, ((MONTH(H255)-MONTH(G255))+1)+24, (IF((YEAR(H255)-YEAR(G255))=3, ((MONTH(H255)-MONTH(G255))+1)+36, (MONTH(H255)-MONTH(G255))+1)))))</f>
        <v>1</v>
      </c>
      <c r="J255" s="18">
        <f>F255/I255</f>
        <v>1000</v>
      </c>
      <c r="K255" s="19"/>
      <c r="L255" s="20">
        <v>44007</v>
      </c>
      <c r="M255" s="20">
        <v>44196</v>
      </c>
      <c r="N255" s="21">
        <v>1000</v>
      </c>
      <c r="O255" s="20">
        <v>43983</v>
      </c>
      <c r="P255" s="20">
        <v>44012</v>
      </c>
      <c r="Q255" s="19">
        <f t="shared" si="9"/>
        <v>31</v>
      </c>
      <c r="R255" s="19">
        <f t="shared" si="10"/>
        <v>31</v>
      </c>
      <c r="S255" s="19">
        <f t="shared" si="11"/>
        <v>0</v>
      </c>
      <c r="T255" s="19"/>
      <c r="U255" s="20">
        <v>42911</v>
      </c>
      <c r="V255" s="20">
        <v>43100</v>
      </c>
      <c r="W255" s="21">
        <v>1000</v>
      </c>
      <c r="X255" s="20">
        <v>42887</v>
      </c>
      <c r="Y255" s="20">
        <v>42916</v>
      </c>
    </row>
    <row r="256" spans="1:25" ht="15.75" x14ac:dyDescent="0.25">
      <c r="A256" s="17" t="s">
        <v>450</v>
      </c>
      <c r="B256" s="17" t="s">
        <v>288</v>
      </c>
      <c r="C256" s="17" t="s">
        <v>283</v>
      </c>
      <c r="D256" s="20">
        <v>43983</v>
      </c>
      <c r="E256" s="20">
        <v>44196</v>
      </c>
      <c r="F256" s="21">
        <v>3500</v>
      </c>
      <c r="G256" s="20">
        <v>43983</v>
      </c>
      <c r="H256" s="20">
        <v>44012</v>
      </c>
      <c r="I256" s="17">
        <f>IF((YEAR(H256)-YEAR(G256))=1, ((MONTH(H256)-MONTH(G256))+1)+12, (IF((YEAR(H256)-YEAR(G256))=2, ((MONTH(H256)-MONTH(G256))+1)+24, (IF((YEAR(H256)-YEAR(G256))=3, ((MONTH(H256)-MONTH(G256))+1)+36, (MONTH(H256)-MONTH(G256))+1)))))</f>
        <v>1</v>
      </c>
      <c r="J256" s="18">
        <f>F256/I256</f>
        <v>3500</v>
      </c>
      <c r="K256" s="19"/>
      <c r="L256" s="20">
        <v>43983</v>
      </c>
      <c r="M256" s="20">
        <v>44196</v>
      </c>
      <c r="N256" s="21">
        <v>3500</v>
      </c>
      <c r="O256" s="20">
        <v>43983</v>
      </c>
      <c r="P256" s="20">
        <v>44012</v>
      </c>
      <c r="Q256" s="19">
        <f t="shared" si="9"/>
        <v>31</v>
      </c>
      <c r="R256" s="19">
        <f t="shared" si="10"/>
        <v>31</v>
      </c>
      <c r="S256" s="19">
        <f t="shared" si="11"/>
        <v>0</v>
      </c>
      <c r="T256" s="19"/>
      <c r="U256" s="20">
        <v>42887</v>
      </c>
      <c r="V256" s="20">
        <v>43100</v>
      </c>
      <c r="W256" s="21">
        <v>3500</v>
      </c>
      <c r="X256" s="20">
        <v>42887</v>
      </c>
      <c r="Y256" s="20">
        <v>42916</v>
      </c>
    </row>
    <row r="257" spans="1:25" ht="15.75" x14ac:dyDescent="0.25">
      <c r="A257" s="17" t="s">
        <v>451</v>
      </c>
      <c r="B257" s="17" t="s">
        <v>282</v>
      </c>
      <c r="C257" s="17" t="s">
        <v>283</v>
      </c>
      <c r="D257" s="20">
        <v>43983</v>
      </c>
      <c r="E257" s="20">
        <v>44196</v>
      </c>
      <c r="F257" s="21">
        <v>2500</v>
      </c>
      <c r="G257" s="20">
        <v>43983</v>
      </c>
      <c r="H257" s="20">
        <v>44012</v>
      </c>
      <c r="I257" s="17">
        <f>IF((YEAR(H257)-YEAR(G257))=1, ((MONTH(H257)-MONTH(G257))+1)+12, (IF((YEAR(H257)-YEAR(G257))=2, ((MONTH(H257)-MONTH(G257))+1)+24, (IF((YEAR(H257)-YEAR(G257))=3, ((MONTH(H257)-MONTH(G257))+1)+36, (MONTH(H257)-MONTH(G257))+1)))))</f>
        <v>1</v>
      </c>
      <c r="J257" s="18">
        <f>F257/I257</f>
        <v>2500</v>
      </c>
      <c r="K257" s="19"/>
      <c r="L257" s="20">
        <v>43983</v>
      </c>
      <c r="M257" s="20">
        <v>44196</v>
      </c>
      <c r="N257" s="21">
        <v>2500</v>
      </c>
      <c r="O257" s="20">
        <v>43983</v>
      </c>
      <c r="P257" s="20">
        <v>44012</v>
      </c>
      <c r="Q257" s="19">
        <f t="shared" si="9"/>
        <v>31</v>
      </c>
      <c r="R257" s="19">
        <f t="shared" si="10"/>
        <v>31</v>
      </c>
      <c r="S257" s="19">
        <f t="shared" si="11"/>
        <v>0</v>
      </c>
      <c r="T257" s="19"/>
      <c r="U257" s="20">
        <v>42887</v>
      </c>
      <c r="V257" s="20">
        <v>43100</v>
      </c>
      <c r="W257" s="21">
        <v>2500</v>
      </c>
      <c r="X257" s="20">
        <v>42887</v>
      </c>
      <c r="Y257" s="20">
        <v>42916</v>
      </c>
    </row>
    <row r="258" spans="1:25" ht="15.75" x14ac:dyDescent="0.25">
      <c r="A258" s="17" t="s">
        <v>453</v>
      </c>
      <c r="B258" s="17" t="s">
        <v>282</v>
      </c>
      <c r="C258" s="17" t="s">
        <v>283</v>
      </c>
      <c r="D258" s="20">
        <v>44013</v>
      </c>
      <c r="E258" s="20">
        <v>44196</v>
      </c>
      <c r="F258" s="21">
        <v>1375</v>
      </c>
      <c r="G258" s="20">
        <v>43983</v>
      </c>
      <c r="H258" s="20">
        <v>44012</v>
      </c>
      <c r="I258" s="17">
        <f>IF((YEAR(H258)-YEAR(G258))=1, ((MONTH(H258)-MONTH(G258))+1)+12, (IF((YEAR(H258)-YEAR(G258))=2, ((MONTH(H258)-MONTH(G258))+1)+24, (IF((YEAR(H258)-YEAR(G258))=3, ((MONTH(H258)-MONTH(G258))+1)+36, (MONTH(H258)-MONTH(G258))+1)))))</f>
        <v>1</v>
      </c>
      <c r="J258" s="18">
        <f>F258/I258</f>
        <v>1375</v>
      </c>
      <c r="K258" s="19"/>
      <c r="L258" s="20">
        <v>44013</v>
      </c>
      <c r="M258" s="20">
        <v>44196</v>
      </c>
      <c r="N258" s="21">
        <v>1375</v>
      </c>
      <c r="O258" s="20">
        <v>43983</v>
      </c>
      <c r="P258" s="20">
        <v>44012</v>
      </c>
      <c r="Q258" s="19">
        <f t="shared" si="9"/>
        <v>31</v>
      </c>
      <c r="R258" s="19">
        <f t="shared" si="10"/>
        <v>31</v>
      </c>
      <c r="S258" s="19">
        <f t="shared" si="11"/>
        <v>0</v>
      </c>
      <c r="T258" s="19"/>
      <c r="U258" s="20">
        <v>42917</v>
      </c>
      <c r="V258" s="20">
        <v>43100</v>
      </c>
      <c r="W258" s="21">
        <v>1375</v>
      </c>
      <c r="X258" s="20">
        <v>42887</v>
      </c>
      <c r="Y258" s="20">
        <v>42916</v>
      </c>
    </row>
    <row r="259" spans="1:25" ht="15.75" x14ac:dyDescent="0.25">
      <c r="A259" s="17" t="s">
        <v>455</v>
      </c>
      <c r="B259" s="17" t="s">
        <v>292</v>
      </c>
      <c r="C259" s="17" t="s">
        <v>283</v>
      </c>
      <c r="D259" s="20">
        <v>43983</v>
      </c>
      <c r="E259" s="20">
        <v>44196</v>
      </c>
      <c r="F259" s="21">
        <v>10000</v>
      </c>
      <c r="G259" s="20">
        <v>43983</v>
      </c>
      <c r="H259" s="20">
        <v>44012</v>
      </c>
      <c r="I259" s="17">
        <f>IF((YEAR(H259)-YEAR(G259))=1, ((MONTH(H259)-MONTH(G259))+1)+12, (IF((YEAR(H259)-YEAR(G259))=2, ((MONTH(H259)-MONTH(G259))+1)+24, (IF((YEAR(H259)-YEAR(G259))=3, ((MONTH(H259)-MONTH(G259))+1)+36, (MONTH(H259)-MONTH(G259))+1)))))</f>
        <v>1</v>
      </c>
      <c r="J259" s="18">
        <f>F259/I259</f>
        <v>10000</v>
      </c>
      <c r="K259" s="19"/>
      <c r="L259" s="20">
        <v>43983</v>
      </c>
      <c r="M259" s="20">
        <v>44196</v>
      </c>
      <c r="N259" s="21">
        <v>10000</v>
      </c>
      <c r="O259" s="20">
        <v>43983</v>
      </c>
      <c r="P259" s="20">
        <v>44012</v>
      </c>
      <c r="Q259" s="19">
        <f t="shared" si="9"/>
        <v>31</v>
      </c>
      <c r="R259" s="19">
        <f t="shared" si="10"/>
        <v>31</v>
      </c>
      <c r="S259" s="19">
        <f t="shared" si="11"/>
        <v>0</v>
      </c>
      <c r="T259" s="19"/>
      <c r="U259" s="20">
        <v>42887</v>
      </c>
      <c r="V259" s="20">
        <v>43100</v>
      </c>
      <c r="W259" s="21">
        <v>10000</v>
      </c>
      <c r="X259" s="20">
        <v>42887</v>
      </c>
      <c r="Y259" s="20">
        <v>42916</v>
      </c>
    </row>
    <row r="260" spans="1:25" ht="15.75" x14ac:dyDescent="0.25">
      <c r="A260" s="17" t="s">
        <v>478</v>
      </c>
      <c r="B260" s="17" t="s">
        <v>285</v>
      </c>
      <c r="C260" s="17" t="s">
        <v>283</v>
      </c>
      <c r="D260" s="20">
        <v>43997</v>
      </c>
      <c r="E260" s="20">
        <v>44196</v>
      </c>
      <c r="F260" s="21">
        <v>1500</v>
      </c>
      <c r="G260" s="20">
        <v>43983</v>
      </c>
      <c r="H260" s="20">
        <v>44012</v>
      </c>
      <c r="I260" s="17">
        <f>IF((YEAR(H260)-YEAR(G260))=1, ((MONTH(H260)-MONTH(G260))+1)+12, (IF((YEAR(H260)-YEAR(G260))=2, ((MONTH(H260)-MONTH(G260))+1)+24, (IF((YEAR(H260)-YEAR(G260))=3, ((MONTH(H260)-MONTH(G260))+1)+36, (MONTH(H260)-MONTH(G260))+1)))))</f>
        <v>1</v>
      </c>
      <c r="J260" s="18">
        <f>F260/I260</f>
        <v>1500</v>
      </c>
      <c r="K260" s="19"/>
      <c r="L260" s="20">
        <v>43997</v>
      </c>
      <c r="M260" s="20">
        <v>44196</v>
      </c>
      <c r="N260" s="21">
        <v>1500</v>
      </c>
      <c r="O260" s="20">
        <v>43983</v>
      </c>
      <c r="P260" s="20">
        <v>44012</v>
      </c>
      <c r="Q260" s="19">
        <f t="shared" ref="Q260:Q323" si="12">DAY(E260)</f>
        <v>31</v>
      </c>
      <c r="R260" s="19">
        <f t="shared" ref="R260:R323" si="13">DAY(M260)</f>
        <v>31</v>
      </c>
      <c r="S260" s="19">
        <f t="shared" ref="S260:S323" si="14">Q260-R260</f>
        <v>0</v>
      </c>
      <c r="T260" s="19"/>
      <c r="U260" s="20">
        <v>42901</v>
      </c>
      <c r="V260" s="20">
        <v>43100</v>
      </c>
      <c r="W260" s="21">
        <v>1500</v>
      </c>
      <c r="X260" s="20">
        <v>42887</v>
      </c>
      <c r="Y260" s="20">
        <v>42916</v>
      </c>
    </row>
    <row r="261" spans="1:25" ht="15.75" x14ac:dyDescent="0.25">
      <c r="A261" s="17" t="s">
        <v>480</v>
      </c>
      <c r="B261" s="17" t="s">
        <v>282</v>
      </c>
      <c r="C261" s="17" t="s">
        <v>283</v>
      </c>
      <c r="D261" s="20">
        <v>43995</v>
      </c>
      <c r="E261" s="20">
        <v>44196</v>
      </c>
      <c r="F261" s="21">
        <v>500</v>
      </c>
      <c r="G261" s="20">
        <v>43983</v>
      </c>
      <c r="H261" s="20">
        <v>44012</v>
      </c>
      <c r="I261" s="17">
        <f>IF((YEAR(H261)-YEAR(G261))=1, ((MONTH(H261)-MONTH(G261))+1)+12, (IF((YEAR(H261)-YEAR(G261))=2, ((MONTH(H261)-MONTH(G261))+1)+24, (IF((YEAR(H261)-YEAR(G261))=3, ((MONTH(H261)-MONTH(G261))+1)+36, (MONTH(H261)-MONTH(G261))+1)))))</f>
        <v>1</v>
      </c>
      <c r="J261" s="18">
        <f>F261/I261</f>
        <v>500</v>
      </c>
      <c r="K261" s="19"/>
      <c r="L261" s="20">
        <v>43995</v>
      </c>
      <c r="M261" s="20">
        <v>44196</v>
      </c>
      <c r="N261" s="21">
        <v>500</v>
      </c>
      <c r="O261" s="20">
        <v>43983</v>
      </c>
      <c r="P261" s="20">
        <v>44012</v>
      </c>
      <c r="Q261" s="19">
        <f t="shared" si="12"/>
        <v>31</v>
      </c>
      <c r="R261" s="19">
        <f t="shared" si="13"/>
        <v>31</v>
      </c>
      <c r="S261" s="19">
        <f t="shared" si="14"/>
        <v>0</v>
      </c>
      <c r="T261" s="19"/>
      <c r="U261" s="20">
        <v>42899</v>
      </c>
      <c r="V261" s="20">
        <v>43100</v>
      </c>
      <c r="W261" s="21">
        <v>500</v>
      </c>
      <c r="X261" s="20">
        <v>42887</v>
      </c>
      <c r="Y261" s="20">
        <v>42916</v>
      </c>
    </row>
    <row r="262" spans="1:25" ht="15.75" x14ac:dyDescent="0.25">
      <c r="A262" s="17" t="s">
        <v>485</v>
      </c>
      <c r="B262" s="17" t="s">
        <v>282</v>
      </c>
      <c r="C262" s="17" t="s">
        <v>283</v>
      </c>
      <c r="D262" s="20">
        <v>44007</v>
      </c>
      <c r="E262" s="20">
        <v>44196</v>
      </c>
      <c r="F262" s="21">
        <v>600</v>
      </c>
      <c r="G262" s="20">
        <v>43983</v>
      </c>
      <c r="H262" s="20">
        <v>44012</v>
      </c>
      <c r="I262" s="17">
        <f>IF((YEAR(H262)-YEAR(G262))=1, ((MONTH(H262)-MONTH(G262))+1)+12, (IF((YEAR(H262)-YEAR(G262))=2, ((MONTH(H262)-MONTH(G262))+1)+24, (IF((YEAR(H262)-YEAR(G262))=3, ((MONTH(H262)-MONTH(G262))+1)+36, (MONTH(H262)-MONTH(G262))+1)))))</f>
        <v>1</v>
      </c>
      <c r="J262" s="18">
        <f>F262/I262</f>
        <v>600</v>
      </c>
      <c r="K262" s="19"/>
      <c r="L262" s="20">
        <v>44007</v>
      </c>
      <c r="M262" s="20">
        <v>44196</v>
      </c>
      <c r="N262" s="21">
        <v>600</v>
      </c>
      <c r="O262" s="20">
        <v>43983</v>
      </c>
      <c r="P262" s="20">
        <v>44012</v>
      </c>
      <c r="Q262" s="19">
        <f t="shared" si="12"/>
        <v>31</v>
      </c>
      <c r="R262" s="19">
        <f t="shared" si="13"/>
        <v>31</v>
      </c>
      <c r="S262" s="19">
        <f t="shared" si="14"/>
        <v>0</v>
      </c>
      <c r="T262" s="19"/>
      <c r="U262" s="20">
        <v>42911</v>
      </c>
      <c r="V262" s="20">
        <v>43100</v>
      </c>
      <c r="W262" s="21">
        <v>600</v>
      </c>
      <c r="X262" s="20">
        <v>42887</v>
      </c>
      <c r="Y262" s="20">
        <v>42916</v>
      </c>
    </row>
    <row r="263" spans="1:25" ht="15.75" x14ac:dyDescent="0.25">
      <c r="A263" s="17" t="s">
        <v>507</v>
      </c>
      <c r="B263" s="17" t="s">
        <v>285</v>
      </c>
      <c r="C263" s="17" t="s">
        <v>283</v>
      </c>
      <c r="D263" s="20">
        <v>43983</v>
      </c>
      <c r="E263" s="20">
        <v>44196</v>
      </c>
      <c r="F263" s="21">
        <v>1750</v>
      </c>
      <c r="G263" s="20">
        <v>43983</v>
      </c>
      <c r="H263" s="20">
        <v>44012</v>
      </c>
      <c r="I263" s="17">
        <f>IF((YEAR(H263)-YEAR(G263))=1, ((MONTH(H263)-MONTH(G263))+1)+12, (IF((YEAR(H263)-YEAR(G263))=2, ((MONTH(H263)-MONTH(G263))+1)+24, (IF((YEAR(H263)-YEAR(G263))=3, ((MONTH(H263)-MONTH(G263))+1)+36, (MONTH(H263)-MONTH(G263))+1)))))</f>
        <v>1</v>
      </c>
      <c r="J263" s="18">
        <f>F263/I263</f>
        <v>1750</v>
      </c>
      <c r="K263" s="19"/>
      <c r="L263" s="20">
        <v>43983</v>
      </c>
      <c r="M263" s="20">
        <v>44196</v>
      </c>
      <c r="N263" s="21">
        <v>1750</v>
      </c>
      <c r="O263" s="20">
        <v>43983</v>
      </c>
      <c r="P263" s="20">
        <v>44012</v>
      </c>
      <c r="Q263" s="19">
        <f t="shared" si="12"/>
        <v>31</v>
      </c>
      <c r="R263" s="19">
        <f t="shared" si="13"/>
        <v>31</v>
      </c>
      <c r="S263" s="19">
        <f t="shared" si="14"/>
        <v>0</v>
      </c>
      <c r="T263" s="19"/>
      <c r="U263" s="20">
        <v>42887</v>
      </c>
      <c r="V263" s="20">
        <v>43100</v>
      </c>
      <c r="W263" s="21">
        <v>1750</v>
      </c>
      <c r="X263" s="20">
        <v>42887</v>
      </c>
      <c r="Y263" s="20">
        <v>42916</v>
      </c>
    </row>
    <row r="264" spans="1:25" ht="15.75" x14ac:dyDescent="0.25">
      <c r="A264" s="17" t="s">
        <v>510</v>
      </c>
      <c r="B264" s="17" t="s">
        <v>285</v>
      </c>
      <c r="C264" s="17" t="s">
        <v>283</v>
      </c>
      <c r="D264" s="20">
        <v>44012</v>
      </c>
      <c r="E264" s="20">
        <v>44196</v>
      </c>
      <c r="F264" s="21">
        <v>1500</v>
      </c>
      <c r="G264" s="20">
        <v>43983</v>
      </c>
      <c r="H264" s="20">
        <v>44012</v>
      </c>
      <c r="I264" s="17">
        <f>IF((YEAR(H264)-YEAR(G264))=1, ((MONTH(H264)-MONTH(G264))+1)+12, (IF((YEAR(H264)-YEAR(G264))=2, ((MONTH(H264)-MONTH(G264))+1)+24, (IF((YEAR(H264)-YEAR(G264))=3, ((MONTH(H264)-MONTH(G264))+1)+36, (MONTH(H264)-MONTH(G264))+1)))))</f>
        <v>1</v>
      </c>
      <c r="J264" s="18">
        <f>F264/I264</f>
        <v>1500</v>
      </c>
      <c r="K264" s="19"/>
      <c r="L264" s="20">
        <v>44012</v>
      </c>
      <c r="M264" s="20">
        <v>44196</v>
      </c>
      <c r="N264" s="21">
        <v>1500</v>
      </c>
      <c r="O264" s="20">
        <v>43983</v>
      </c>
      <c r="P264" s="20">
        <v>44012</v>
      </c>
      <c r="Q264" s="19">
        <f t="shared" si="12"/>
        <v>31</v>
      </c>
      <c r="R264" s="19">
        <f t="shared" si="13"/>
        <v>31</v>
      </c>
      <c r="S264" s="19">
        <f t="shared" si="14"/>
        <v>0</v>
      </c>
      <c r="T264" s="19"/>
      <c r="U264" s="20">
        <v>42916</v>
      </c>
      <c r="V264" s="20">
        <v>43100</v>
      </c>
      <c r="W264" s="21">
        <v>1500</v>
      </c>
      <c r="X264" s="20">
        <v>42887</v>
      </c>
      <c r="Y264" s="20">
        <v>42916</v>
      </c>
    </row>
    <row r="265" spans="1:25" ht="15.75" x14ac:dyDescent="0.25">
      <c r="A265" s="17" t="s">
        <v>511</v>
      </c>
      <c r="B265" s="17" t="s">
        <v>292</v>
      </c>
      <c r="C265" s="17" t="s">
        <v>283</v>
      </c>
      <c r="D265" s="20">
        <v>43983</v>
      </c>
      <c r="E265" s="20">
        <v>44612</v>
      </c>
      <c r="F265" s="21">
        <v>1200</v>
      </c>
      <c r="G265" s="20">
        <v>43983</v>
      </c>
      <c r="H265" s="20">
        <v>44012</v>
      </c>
      <c r="I265" s="17">
        <f>IF((YEAR(H265)-YEAR(G265))=1, ((MONTH(H265)-MONTH(G265))+1)+12, (IF((YEAR(H265)-YEAR(G265))=2, ((MONTH(H265)-MONTH(G265))+1)+24, (IF((YEAR(H265)-YEAR(G265))=3, ((MONTH(H265)-MONTH(G265))+1)+36, (MONTH(H265)-MONTH(G265))+1)))))</f>
        <v>1</v>
      </c>
      <c r="J265" s="18">
        <f>F265/I265</f>
        <v>1200</v>
      </c>
      <c r="K265" s="19"/>
      <c r="L265" s="20">
        <v>43983</v>
      </c>
      <c r="M265" s="20">
        <v>44612</v>
      </c>
      <c r="N265" s="21">
        <v>1200</v>
      </c>
      <c r="O265" s="20">
        <v>43983</v>
      </c>
      <c r="P265" s="20">
        <v>44012</v>
      </c>
      <c r="Q265" s="19">
        <f t="shared" si="12"/>
        <v>20</v>
      </c>
      <c r="R265" s="19">
        <f t="shared" si="13"/>
        <v>20</v>
      </c>
      <c r="S265" s="19">
        <f t="shared" si="14"/>
        <v>0</v>
      </c>
      <c r="T265" s="19"/>
      <c r="U265" s="20">
        <v>42887</v>
      </c>
      <c r="V265" s="20">
        <v>43516</v>
      </c>
      <c r="W265" s="21">
        <v>1200</v>
      </c>
      <c r="X265" s="20">
        <v>42887</v>
      </c>
      <c r="Y265" s="20">
        <v>42916</v>
      </c>
    </row>
    <row r="266" spans="1:25" ht="15.75" x14ac:dyDescent="0.25">
      <c r="A266" s="17" t="s">
        <v>518</v>
      </c>
      <c r="B266" s="17" t="s">
        <v>292</v>
      </c>
      <c r="C266" s="17" t="s">
        <v>283</v>
      </c>
      <c r="D266" s="20">
        <v>43988</v>
      </c>
      <c r="E266" s="20">
        <v>44196</v>
      </c>
      <c r="F266" s="21">
        <v>6446.25</v>
      </c>
      <c r="G266" s="20">
        <v>43983</v>
      </c>
      <c r="H266" s="20">
        <v>44012</v>
      </c>
      <c r="I266" s="17">
        <f>IF((YEAR(H266)-YEAR(G266))=1, ((MONTH(H266)-MONTH(G266))+1)+12, (IF((YEAR(H266)-YEAR(G266))=2, ((MONTH(H266)-MONTH(G266))+1)+24, (IF((YEAR(H266)-YEAR(G266))=3, ((MONTH(H266)-MONTH(G266))+1)+36, (MONTH(H266)-MONTH(G266))+1)))))</f>
        <v>1</v>
      </c>
      <c r="J266" s="18">
        <f>F266/I266</f>
        <v>6446.25</v>
      </c>
      <c r="K266" s="19"/>
      <c r="L266" s="20">
        <v>43988</v>
      </c>
      <c r="M266" s="20">
        <v>44196</v>
      </c>
      <c r="N266" s="21">
        <v>6446.25</v>
      </c>
      <c r="O266" s="20">
        <v>43983</v>
      </c>
      <c r="P266" s="20">
        <v>44012</v>
      </c>
      <c r="Q266" s="19">
        <f t="shared" si="12"/>
        <v>31</v>
      </c>
      <c r="R266" s="19">
        <f t="shared" si="13"/>
        <v>31</v>
      </c>
      <c r="S266" s="19">
        <f t="shared" si="14"/>
        <v>0</v>
      </c>
      <c r="T266" s="19"/>
      <c r="U266" s="20">
        <v>42892</v>
      </c>
      <c r="V266" s="20">
        <v>43100</v>
      </c>
      <c r="W266" s="21">
        <v>6446.25</v>
      </c>
      <c r="X266" s="20">
        <v>42887</v>
      </c>
      <c r="Y266" s="20">
        <v>42916</v>
      </c>
    </row>
    <row r="267" spans="1:25" ht="15.75" x14ac:dyDescent="0.25">
      <c r="A267" s="17" t="s">
        <v>530</v>
      </c>
      <c r="B267" s="17" t="s">
        <v>296</v>
      </c>
      <c r="C267" s="17" t="s">
        <v>283</v>
      </c>
      <c r="D267" s="20">
        <v>43983</v>
      </c>
      <c r="E267" s="20">
        <v>44196</v>
      </c>
      <c r="F267" s="21">
        <v>5416.67</v>
      </c>
      <c r="G267" s="20">
        <v>43983</v>
      </c>
      <c r="H267" s="20">
        <v>44012</v>
      </c>
      <c r="I267" s="17">
        <f>IF((YEAR(H267)-YEAR(G267))=1, ((MONTH(H267)-MONTH(G267))+1)+12, (IF((YEAR(H267)-YEAR(G267))=2, ((MONTH(H267)-MONTH(G267))+1)+24, (IF((YEAR(H267)-YEAR(G267))=3, ((MONTH(H267)-MONTH(G267))+1)+36, (MONTH(H267)-MONTH(G267))+1)))))</f>
        <v>1</v>
      </c>
      <c r="J267" s="18">
        <f>F267/I267</f>
        <v>5416.67</v>
      </c>
      <c r="K267" s="19"/>
      <c r="L267" s="20">
        <v>43983</v>
      </c>
      <c r="M267" s="20">
        <v>44196</v>
      </c>
      <c r="N267" s="21">
        <v>5416.67</v>
      </c>
      <c r="O267" s="20">
        <v>43983</v>
      </c>
      <c r="P267" s="20">
        <v>44012</v>
      </c>
      <c r="Q267" s="19">
        <f t="shared" si="12"/>
        <v>31</v>
      </c>
      <c r="R267" s="19">
        <f t="shared" si="13"/>
        <v>31</v>
      </c>
      <c r="S267" s="19">
        <f t="shared" si="14"/>
        <v>0</v>
      </c>
      <c r="T267" s="19"/>
      <c r="U267" s="20">
        <v>42887</v>
      </c>
      <c r="V267" s="20">
        <v>43100</v>
      </c>
      <c r="W267" s="21">
        <v>5416.67</v>
      </c>
      <c r="X267" s="20">
        <v>42887</v>
      </c>
      <c r="Y267" s="20">
        <v>42916</v>
      </c>
    </row>
    <row r="268" spans="1:25" ht="15.75" x14ac:dyDescent="0.25">
      <c r="A268" s="17" t="s">
        <v>530</v>
      </c>
      <c r="B268" s="17" t="s">
        <v>296</v>
      </c>
      <c r="C268" s="17" t="s">
        <v>283</v>
      </c>
      <c r="D268" s="20">
        <v>43983</v>
      </c>
      <c r="E268" s="20">
        <v>44196</v>
      </c>
      <c r="F268" s="21">
        <v>4500</v>
      </c>
      <c r="G268" s="20">
        <v>43983</v>
      </c>
      <c r="H268" s="20">
        <v>44012</v>
      </c>
      <c r="I268" s="17">
        <f>IF((YEAR(H268)-YEAR(G268))=1, ((MONTH(H268)-MONTH(G268))+1)+12, (IF((YEAR(H268)-YEAR(G268))=2, ((MONTH(H268)-MONTH(G268))+1)+24, (IF((YEAR(H268)-YEAR(G268))=3, ((MONTH(H268)-MONTH(G268))+1)+36, (MONTH(H268)-MONTH(G268))+1)))))</f>
        <v>1</v>
      </c>
      <c r="J268" s="18">
        <f>F268/I268</f>
        <v>4500</v>
      </c>
      <c r="K268" s="19"/>
      <c r="L268" s="20">
        <v>43983</v>
      </c>
      <c r="M268" s="20">
        <v>44196</v>
      </c>
      <c r="N268" s="21">
        <v>4500</v>
      </c>
      <c r="O268" s="20">
        <v>43983</v>
      </c>
      <c r="P268" s="20">
        <v>44012</v>
      </c>
      <c r="Q268" s="19">
        <f t="shared" si="12"/>
        <v>31</v>
      </c>
      <c r="R268" s="19">
        <f t="shared" si="13"/>
        <v>31</v>
      </c>
      <c r="S268" s="19">
        <f t="shared" si="14"/>
        <v>0</v>
      </c>
      <c r="T268" s="19"/>
      <c r="U268" s="20">
        <v>42887</v>
      </c>
      <c r="V268" s="20">
        <v>43100</v>
      </c>
      <c r="W268" s="21">
        <v>4500</v>
      </c>
      <c r="X268" s="20">
        <v>42887</v>
      </c>
      <c r="Y268" s="20">
        <v>42916</v>
      </c>
    </row>
    <row r="269" spans="1:25" ht="15.75" x14ac:dyDescent="0.25">
      <c r="A269" s="17" t="s">
        <v>564</v>
      </c>
      <c r="B269" s="17" t="s">
        <v>282</v>
      </c>
      <c r="C269" s="17" t="s">
        <v>283</v>
      </c>
      <c r="D269" s="20">
        <v>44012</v>
      </c>
      <c r="E269" s="20">
        <v>44196</v>
      </c>
      <c r="F269" s="21">
        <v>1292</v>
      </c>
      <c r="G269" s="20">
        <v>43983</v>
      </c>
      <c r="H269" s="20">
        <v>44012</v>
      </c>
      <c r="I269" s="17">
        <f>IF((YEAR(H269)-YEAR(G269))=1, ((MONTH(H269)-MONTH(G269))+1)+12, (IF((YEAR(H269)-YEAR(G269))=2, ((MONTH(H269)-MONTH(G269))+1)+24, (IF((YEAR(H269)-YEAR(G269))=3, ((MONTH(H269)-MONTH(G269))+1)+36, (MONTH(H269)-MONTH(G269))+1)))))</f>
        <v>1</v>
      </c>
      <c r="J269" s="18">
        <f>F269/I269</f>
        <v>1292</v>
      </c>
      <c r="K269" s="19"/>
      <c r="L269" s="20">
        <v>44012</v>
      </c>
      <c r="M269" s="20">
        <v>44196</v>
      </c>
      <c r="N269" s="21">
        <v>1292</v>
      </c>
      <c r="O269" s="20">
        <v>43983</v>
      </c>
      <c r="P269" s="20">
        <v>44012</v>
      </c>
      <c r="Q269" s="19">
        <f t="shared" si="12"/>
        <v>31</v>
      </c>
      <c r="R269" s="19">
        <f t="shared" si="13"/>
        <v>31</v>
      </c>
      <c r="S269" s="19">
        <f t="shared" si="14"/>
        <v>0</v>
      </c>
      <c r="T269" s="19"/>
      <c r="U269" s="20">
        <v>42916</v>
      </c>
      <c r="V269" s="20">
        <v>43100</v>
      </c>
      <c r="W269" s="21">
        <v>1292</v>
      </c>
      <c r="X269" s="20">
        <v>42887</v>
      </c>
      <c r="Y269" s="20">
        <v>42916</v>
      </c>
    </row>
    <row r="270" spans="1:25" ht="15.75" x14ac:dyDescent="0.25">
      <c r="A270" s="17" t="s">
        <v>530</v>
      </c>
      <c r="B270" s="17" t="s">
        <v>296</v>
      </c>
      <c r="C270" s="17" t="s">
        <v>283</v>
      </c>
      <c r="D270" s="20">
        <v>43674</v>
      </c>
      <c r="E270" s="20">
        <v>43830</v>
      </c>
      <c r="F270" s="21">
        <v>38000</v>
      </c>
      <c r="G270" s="20">
        <v>43678</v>
      </c>
      <c r="H270" s="20">
        <v>44043</v>
      </c>
      <c r="I270" s="17">
        <f>IF((YEAR(H270)-YEAR(G270))=1, ((MONTH(H270)-MONTH(G270))+1)+12, (IF((YEAR(H270)-YEAR(G270))=2, ((MONTH(H270)-MONTH(G270))+1)+24, (IF((YEAR(H270)-YEAR(G270))=3, ((MONTH(H270)-MONTH(G270))+1)+36, (MONTH(H270)-MONTH(G270))+1)))))</f>
        <v>12</v>
      </c>
      <c r="J270" s="18">
        <f>F270/I270</f>
        <v>3166.6666666666665</v>
      </c>
      <c r="K270" s="19"/>
      <c r="L270" s="20">
        <v>43674</v>
      </c>
      <c r="M270" s="20">
        <v>43830</v>
      </c>
      <c r="N270" s="21">
        <v>38000</v>
      </c>
      <c r="O270" s="20">
        <v>43678</v>
      </c>
      <c r="P270" s="20">
        <v>44043</v>
      </c>
      <c r="Q270" s="19">
        <f t="shared" si="12"/>
        <v>31</v>
      </c>
      <c r="R270" s="19">
        <f t="shared" si="13"/>
        <v>31</v>
      </c>
      <c r="S270" s="19">
        <f t="shared" si="14"/>
        <v>0</v>
      </c>
      <c r="T270" s="19"/>
      <c r="U270" s="20">
        <v>42579</v>
      </c>
      <c r="V270" s="20">
        <v>42735</v>
      </c>
      <c r="W270" s="21">
        <v>38000</v>
      </c>
      <c r="X270" s="20">
        <v>42583</v>
      </c>
      <c r="Y270" s="20">
        <v>42947</v>
      </c>
    </row>
    <row r="271" spans="1:25" ht="15.75" x14ac:dyDescent="0.25">
      <c r="A271" s="17" t="s">
        <v>395</v>
      </c>
      <c r="B271" s="17" t="s">
        <v>288</v>
      </c>
      <c r="C271" s="17" t="s">
        <v>283</v>
      </c>
      <c r="D271" s="20">
        <v>43831</v>
      </c>
      <c r="E271" s="20">
        <v>44926</v>
      </c>
      <c r="F271" s="21">
        <v>39900</v>
      </c>
      <c r="G271" s="20">
        <v>43862</v>
      </c>
      <c r="H271" s="20">
        <v>44043</v>
      </c>
      <c r="I271" s="17">
        <f>IF((YEAR(H271)-YEAR(G271))=1, ((MONTH(H271)-MONTH(G271))+1)+12, (IF((YEAR(H271)-YEAR(G271))=2, ((MONTH(H271)-MONTH(G271))+1)+24, (IF((YEAR(H271)-YEAR(G271))=3, ((MONTH(H271)-MONTH(G271))+1)+36, (MONTH(H271)-MONTH(G271))+1)))))</f>
        <v>6</v>
      </c>
      <c r="J271" s="18">
        <f>F271/I271</f>
        <v>6650</v>
      </c>
      <c r="K271" s="19"/>
      <c r="L271" s="20">
        <v>43831</v>
      </c>
      <c r="M271" s="20">
        <v>44926</v>
      </c>
      <c r="N271" s="21">
        <v>39900</v>
      </c>
      <c r="O271" s="20">
        <v>43862</v>
      </c>
      <c r="P271" s="20">
        <v>44043</v>
      </c>
      <c r="Q271" s="19">
        <f t="shared" si="12"/>
        <v>31</v>
      </c>
      <c r="R271" s="19">
        <f t="shared" si="13"/>
        <v>31</v>
      </c>
      <c r="S271" s="19">
        <f t="shared" si="14"/>
        <v>0</v>
      </c>
      <c r="T271" s="19"/>
      <c r="U271" s="20">
        <v>42736</v>
      </c>
      <c r="V271" s="20">
        <v>43830</v>
      </c>
      <c r="W271" s="21">
        <v>39900</v>
      </c>
      <c r="X271" s="20">
        <v>42767</v>
      </c>
      <c r="Y271" s="20">
        <v>42947</v>
      </c>
    </row>
    <row r="272" spans="1:25" ht="15.75" x14ac:dyDescent="0.25">
      <c r="A272" s="17" t="s">
        <v>324</v>
      </c>
      <c r="B272" s="17" t="s">
        <v>296</v>
      </c>
      <c r="C272" s="17" t="s">
        <v>283</v>
      </c>
      <c r="D272" s="20">
        <v>43974</v>
      </c>
      <c r="E272" s="20">
        <v>44196</v>
      </c>
      <c r="F272" s="21">
        <v>5850</v>
      </c>
      <c r="G272" s="20">
        <v>43952</v>
      </c>
      <c r="H272" s="20">
        <v>44043</v>
      </c>
      <c r="I272" s="17">
        <f>IF((YEAR(H272)-YEAR(G272))=1, ((MONTH(H272)-MONTH(G272))+1)+12, (IF((YEAR(H272)-YEAR(G272))=2, ((MONTH(H272)-MONTH(G272))+1)+24, (IF((YEAR(H272)-YEAR(G272))=3, ((MONTH(H272)-MONTH(G272))+1)+36, (MONTH(H272)-MONTH(G272))+1)))))</f>
        <v>3</v>
      </c>
      <c r="J272" s="18">
        <f>F272/I272</f>
        <v>1950</v>
      </c>
      <c r="K272" s="19"/>
      <c r="L272" s="20">
        <v>43974</v>
      </c>
      <c r="M272" s="20">
        <v>44196</v>
      </c>
      <c r="N272" s="21">
        <v>5850</v>
      </c>
      <c r="O272" s="20">
        <v>43952</v>
      </c>
      <c r="P272" s="20">
        <v>44043</v>
      </c>
      <c r="Q272" s="19">
        <f t="shared" si="12"/>
        <v>31</v>
      </c>
      <c r="R272" s="19">
        <f t="shared" si="13"/>
        <v>31</v>
      </c>
      <c r="S272" s="19">
        <f t="shared" si="14"/>
        <v>0</v>
      </c>
      <c r="T272" s="19"/>
      <c r="U272" s="20">
        <v>42878</v>
      </c>
      <c r="V272" s="20">
        <v>43100</v>
      </c>
      <c r="W272" s="21">
        <v>5850</v>
      </c>
      <c r="X272" s="20">
        <v>42856</v>
      </c>
      <c r="Y272" s="20">
        <v>42947</v>
      </c>
    </row>
    <row r="273" spans="1:25" ht="15.75" x14ac:dyDescent="0.25">
      <c r="A273" s="17" t="s">
        <v>530</v>
      </c>
      <c r="B273" s="17" t="s">
        <v>296</v>
      </c>
      <c r="C273" s="17" t="s">
        <v>283</v>
      </c>
      <c r="D273" s="20">
        <v>44012</v>
      </c>
      <c r="E273" s="20">
        <v>44196</v>
      </c>
      <c r="F273" s="21">
        <v>12500</v>
      </c>
      <c r="G273" s="20">
        <v>43952</v>
      </c>
      <c r="H273" s="20">
        <v>44043</v>
      </c>
      <c r="I273" s="17">
        <f>IF((YEAR(H273)-YEAR(G273))=1, ((MONTH(H273)-MONTH(G273))+1)+12, (IF((YEAR(H273)-YEAR(G273))=2, ((MONTH(H273)-MONTH(G273))+1)+24, (IF((YEAR(H273)-YEAR(G273))=3, ((MONTH(H273)-MONTH(G273))+1)+36, (MONTH(H273)-MONTH(G273))+1)))))</f>
        <v>3</v>
      </c>
      <c r="J273" s="18">
        <f>F273/I273</f>
        <v>4166.666666666667</v>
      </c>
      <c r="K273" s="19"/>
      <c r="L273" s="20">
        <v>44012</v>
      </c>
      <c r="M273" s="20">
        <v>44196</v>
      </c>
      <c r="N273" s="21">
        <v>12500</v>
      </c>
      <c r="O273" s="20">
        <v>43952</v>
      </c>
      <c r="P273" s="20">
        <v>44043</v>
      </c>
      <c r="Q273" s="19">
        <f t="shared" si="12"/>
        <v>31</v>
      </c>
      <c r="R273" s="19">
        <f t="shared" si="13"/>
        <v>31</v>
      </c>
      <c r="S273" s="19">
        <f t="shared" si="14"/>
        <v>0</v>
      </c>
      <c r="T273" s="19"/>
      <c r="U273" s="20">
        <v>42916</v>
      </c>
      <c r="V273" s="20">
        <v>43100</v>
      </c>
      <c r="W273" s="21">
        <v>12500</v>
      </c>
      <c r="X273" s="20">
        <v>42856</v>
      </c>
      <c r="Y273" s="20">
        <v>42947</v>
      </c>
    </row>
    <row r="274" spans="1:25" ht="15.75" x14ac:dyDescent="0.25">
      <c r="A274" s="17" t="s">
        <v>378</v>
      </c>
      <c r="B274" s="17" t="s">
        <v>296</v>
      </c>
      <c r="C274" s="17" t="s">
        <v>283</v>
      </c>
      <c r="D274" s="20">
        <v>43989</v>
      </c>
      <c r="E274" s="20">
        <v>44196</v>
      </c>
      <c r="F274" s="21">
        <v>8100</v>
      </c>
      <c r="G274" s="20">
        <v>43983</v>
      </c>
      <c r="H274" s="20">
        <v>44043</v>
      </c>
      <c r="I274" s="17">
        <f>IF((YEAR(H274)-YEAR(G274))=1, ((MONTH(H274)-MONTH(G274))+1)+12, (IF((YEAR(H274)-YEAR(G274))=2, ((MONTH(H274)-MONTH(G274))+1)+24, (IF((YEAR(H274)-YEAR(G274))=3, ((MONTH(H274)-MONTH(G274))+1)+36, (MONTH(H274)-MONTH(G274))+1)))))</f>
        <v>2</v>
      </c>
      <c r="J274" s="18">
        <f>F274/I274</f>
        <v>4050</v>
      </c>
      <c r="K274" s="19"/>
      <c r="L274" s="20">
        <v>43989</v>
      </c>
      <c r="M274" s="20">
        <v>44196</v>
      </c>
      <c r="N274" s="21">
        <v>8100</v>
      </c>
      <c r="O274" s="20">
        <v>43983</v>
      </c>
      <c r="P274" s="20">
        <v>44043</v>
      </c>
      <c r="Q274" s="19">
        <f t="shared" si="12"/>
        <v>31</v>
      </c>
      <c r="R274" s="19">
        <f t="shared" si="13"/>
        <v>31</v>
      </c>
      <c r="S274" s="19">
        <f t="shared" si="14"/>
        <v>0</v>
      </c>
      <c r="T274" s="19"/>
      <c r="U274" s="20">
        <v>42893</v>
      </c>
      <c r="V274" s="20">
        <v>43100</v>
      </c>
      <c r="W274" s="21">
        <v>8100</v>
      </c>
      <c r="X274" s="20">
        <v>42887</v>
      </c>
      <c r="Y274" s="20">
        <v>42947</v>
      </c>
    </row>
    <row r="275" spans="1:25" ht="15.75" x14ac:dyDescent="0.25">
      <c r="A275" s="17" t="s">
        <v>315</v>
      </c>
      <c r="B275" s="17" t="s">
        <v>296</v>
      </c>
      <c r="C275" s="17" t="s">
        <v>283</v>
      </c>
      <c r="D275" s="20">
        <v>44015</v>
      </c>
      <c r="E275" s="20">
        <v>44561</v>
      </c>
      <c r="F275" s="21">
        <v>1000</v>
      </c>
      <c r="G275" s="20">
        <v>44013</v>
      </c>
      <c r="H275" s="20">
        <v>44043</v>
      </c>
      <c r="I275" s="17">
        <f>IF((YEAR(H275)-YEAR(G275))=1, ((MONTH(H275)-MONTH(G275))+1)+12, (IF((YEAR(H275)-YEAR(G275))=2, ((MONTH(H275)-MONTH(G275))+1)+24, (IF((YEAR(H275)-YEAR(G275))=3, ((MONTH(H275)-MONTH(G275))+1)+36, (MONTH(H275)-MONTH(G275))+1)))))</f>
        <v>1</v>
      </c>
      <c r="J275" s="18">
        <f>F275/I275</f>
        <v>1000</v>
      </c>
      <c r="K275" s="19"/>
      <c r="L275" s="20">
        <v>44015</v>
      </c>
      <c r="M275" s="20">
        <v>44561</v>
      </c>
      <c r="N275" s="21">
        <v>1000</v>
      </c>
      <c r="O275" s="20">
        <v>44013</v>
      </c>
      <c r="P275" s="20">
        <v>44043</v>
      </c>
      <c r="Q275" s="19">
        <f t="shared" si="12"/>
        <v>31</v>
      </c>
      <c r="R275" s="19">
        <f t="shared" si="13"/>
        <v>31</v>
      </c>
      <c r="S275" s="19">
        <f t="shared" si="14"/>
        <v>0</v>
      </c>
      <c r="T275" s="19"/>
      <c r="U275" s="20">
        <v>42919</v>
      </c>
      <c r="V275" s="20">
        <v>43465</v>
      </c>
      <c r="W275" s="21">
        <v>1000</v>
      </c>
      <c r="X275" s="20">
        <v>42917</v>
      </c>
      <c r="Y275" s="20">
        <v>42947</v>
      </c>
    </row>
    <row r="276" spans="1:25" ht="15.75" x14ac:dyDescent="0.25">
      <c r="A276" s="17" t="s">
        <v>319</v>
      </c>
      <c r="B276" s="17" t="s">
        <v>296</v>
      </c>
      <c r="C276" s="17" t="s">
        <v>283</v>
      </c>
      <c r="D276" s="20">
        <v>44044</v>
      </c>
      <c r="E276" s="20">
        <v>44561</v>
      </c>
      <c r="F276" s="21">
        <v>1083.3399999999999</v>
      </c>
      <c r="G276" s="20">
        <v>44013</v>
      </c>
      <c r="H276" s="20">
        <v>44043</v>
      </c>
      <c r="I276" s="17">
        <f>IF((YEAR(H276)-YEAR(G276))=1, ((MONTH(H276)-MONTH(G276))+1)+12, (IF((YEAR(H276)-YEAR(G276))=2, ((MONTH(H276)-MONTH(G276))+1)+24, (IF((YEAR(H276)-YEAR(G276))=3, ((MONTH(H276)-MONTH(G276))+1)+36, (MONTH(H276)-MONTH(G276))+1)))))</f>
        <v>1</v>
      </c>
      <c r="J276" s="18">
        <f>F276/I276</f>
        <v>1083.3399999999999</v>
      </c>
      <c r="K276" s="19"/>
      <c r="L276" s="20">
        <v>44044</v>
      </c>
      <c r="M276" s="20">
        <v>44561</v>
      </c>
      <c r="N276" s="21">
        <v>1083.3399999999999</v>
      </c>
      <c r="O276" s="20">
        <v>44013</v>
      </c>
      <c r="P276" s="20">
        <v>44043</v>
      </c>
      <c r="Q276" s="19">
        <f t="shared" si="12"/>
        <v>31</v>
      </c>
      <c r="R276" s="19">
        <f t="shared" si="13"/>
        <v>31</v>
      </c>
      <c r="S276" s="19">
        <f t="shared" si="14"/>
        <v>0</v>
      </c>
      <c r="T276" s="19"/>
      <c r="U276" s="20">
        <v>42948</v>
      </c>
      <c r="V276" s="20">
        <v>43465</v>
      </c>
      <c r="W276" s="21">
        <v>1083.3399999999999</v>
      </c>
      <c r="X276" s="20">
        <v>42917</v>
      </c>
      <c r="Y276" s="20">
        <v>42947</v>
      </c>
    </row>
    <row r="277" spans="1:25" ht="15.75" x14ac:dyDescent="0.25">
      <c r="A277" s="17" t="s">
        <v>321</v>
      </c>
      <c r="B277" s="17" t="s">
        <v>285</v>
      </c>
      <c r="C277" s="17" t="s">
        <v>283</v>
      </c>
      <c r="D277" s="20">
        <v>44013</v>
      </c>
      <c r="E277" s="20">
        <v>44926</v>
      </c>
      <c r="F277" s="21">
        <v>5000</v>
      </c>
      <c r="G277" s="20">
        <v>44013</v>
      </c>
      <c r="H277" s="20">
        <v>44043</v>
      </c>
      <c r="I277" s="17">
        <f>IF((YEAR(H277)-YEAR(G277))=1, ((MONTH(H277)-MONTH(G277))+1)+12, (IF((YEAR(H277)-YEAR(G277))=2, ((MONTH(H277)-MONTH(G277))+1)+24, (IF((YEAR(H277)-YEAR(G277))=3, ((MONTH(H277)-MONTH(G277))+1)+36, (MONTH(H277)-MONTH(G277))+1)))))</f>
        <v>1</v>
      </c>
      <c r="J277" s="18">
        <f>F277/I277</f>
        <v>5000</v>
      </c>
      <c r="K277" s="19"/>
      <c r="L277" s="20">
        <v>44013</v>
      </c>
      <c r="M277" s="20">
        <v>44926</v>
      </c>
      <c r="N277" s="21">
        <v>5000</v>
      </c>
      <c r="O277" s="20">
        <v>44013</v>
      </c>
      <c r="P277" s="20">
        <v>44043</v>
      </c>
      <c r="Q277" s="19">
        <f t="shared" si="12"/>
        <v>31</v>
      </c>
      <c r="R277" s="19">
        <f t="shared" si="13"/>
        <v>31</v>
      </c>
      <c r="S277" s="19">
        <f t="shared" si="14"/>
        <v>0</v>
      </c>
      <c r="T277" s="19"/>
      <c r="U277" s="20">
        <v>42917</v>
      </c>
      <c r="V277" s="20">
        <v>43830</v>
      </c>
      <c r="W277" s="21">
        <v>5000</v>
      </c>
      <c r="X277" s="20">
        <v>42917</v>
      </c>
      <c r="Y277" s="20">
        <v>42947</v>
      </c>
    </row>
    <row r="278" spans="1:25" ht="15.75" x14ac:dyDescent="0.25">
      <c r="A278" s="17" t="s">
        <v>339</v>
      </c>
      <c r="B278" s="17" t="s">
        <v>292</v>
      </c>
      <c r="C278" s="17" t="s">
        <v>283</v>
      </c>
      <c r="D278" s="20">
        <v>44037</v>
      </c>
      <c r="E278" s="20">
        <v>44196</v>
      </c>
      <c r="F278" s="21">
        <v>1000</v>
      </c>
      <c r="G278" s="20">
        <v>44013</v>
      </c>
      <c r="H278" s="20">
        <v>44043</v>
      </c>
      <c r="I278" s="17">
        <f>IF((YEAR(H278)-YEAR(G278))=1, ((MONTH(H278)-MONTH(G278))+1)+12, (IF((YEAR(H278)-YEAR(G278))=2, ((MONTH(H278)-MONTH(G278))+1)+24, (IF((YEAR(H278)-YEAR(G278))=3, ((MONTH(H278)-MONTH(G278))+1)+36, (MONTH(H278)-MONTH(G278))+1)))))</f>
        <v>1</v>
      </c>
      <c r="J278" s="18">
        <f>F278/I278</f>
        <v>1000</v>
      </c>
      <c r="K278" s="19"/>
      <c r="L278" s="20">
        <v>44037</v>
      </c>
      <c r="M278" s="20">
        <v>44196</v>
      </c>
      <c r="N278" s="21">
        <v>1000</v>
      </c>
      <c r="O278" s="20">
        <v>44013</v>
      </c>
      <c r="P278" s="20">
        <v>44043</v>
      </c>
      <c r="Q278" s="19">
        <f t="shared" si="12"/>
        <v>31</v>
      </c>
      <c r="R278" s="19">
        <f t="shared" si="13"/>
        <v>31</v>
      </c>
      <c r="S278" s="19">
        <f t="shared" si="14"/>
        <v>0</v>
      </c>
      <c r="T278" s="19"/>
      <c r="U278" s="20">
        <v>42941</v>
      </c>
      <c r="V278" s="20">
        <v>43100</v>
      </c>
      <c r="W278" s="21">
        <v>1000</v>
      </c>
      <c r="X278" s="20">
        <v>42917</v>
      </c>
      <c r="Y278" s="20">
        <v>42947</v>
      </c>
    </row>
    <row r="279" spans="1:25" ht="15.75" x14ac:dyDescent="0.25">
      <c r="A279" s="17" t="s">
        <v>349</v>
      </c>
      <c r="B279" s="17" t="s">
        <v>282</v>
      </c>
      <c r="C279" s="17" t="s">
        <v>283</v>
      </c>
      <c r="D279" s="20">
        <v>44021</v>
      </c>
      <c r="E279" s="20">
        <v>44196</v>
      </c>
      <c r="F279" s="21">
        <v>500</v>
      </c>
      <c r="G279" s="20">
        <v>44013</v>
      </c>
      <c r="H279" s="20">
        <v>44043</v>
      </c>
      <c r="I279" s="17">
        <f>IF((YEAR(H279)-YEAR(G279))=1, ((MONTH(H279)-MONTH(G279))+1)+12, (IF((YEAR(H279)-YEAR(G279))=2, ((MONTH(H279)-MONTH(G279))+1)+24, (IF((YEAR(H279)-YEAR(G279))=3, ((MONTH(H279)-MONTH(G279))+1)+36, (MONTH(H279)-MONTH(G279))+1)))))</f>
        <v>1</v>
      </c>
      <c r="J279" s="18">
        <f>F279/I279</f>
        <v>500</v>
      </c>
      <c r="K279" s="19"/>
      <c r="L279" s="20">
        <v>44021</v>
      </c>
      <c r="M279" s="20">
        <v>44196</v>
      </c>
      <c r="N279" s="21">
        <v>500</v>
      </c>
      <c r="O279" s="20">
        <v>44013</v>
      </c>
      <c r="P279" s="20">
        <v>44043</v>
      </c>
      <c r="Q279" s="19">
        <f t="shared" si="12"/>
        <v>31</v>
      </c>
      <c r="R279" s="19">
        <f t="shared" si="13"/>
        <v>31</v>
      </c>
      <c r="S279" s="19">
        <f t="shared" si="14"/>
        <v>0</v>
      </c>
      <c r="T279" s="19"/>
      <c r="U279" s="20">
        <v>42925</v>
      </c>
      <c r="V279" s="20">
        <v>43100</v>
      </c>
      <c r="W279" s="21">
        <v>500</v>
      </c>
      <c r="X279" s="20">
        <v>42917</v>
      </c>
      <c r="Y279" s="20">
        <v>42947</v>
      </c>
    </row>
    <row r="280" spans="1:25" ht="15.75" x14ac:dyDescent="0.25">
      <c r="A280" s="17" t="s">
        <v>355</v>
      </c>
      <c r="B280" s="17" t="s">
        <v>296</v>
      </c>
      <c r="C280" s="17" t="s">
        <v>283</v>
      </c>
      <c r="D280" s="20">
        <v>44027</v>
      </c>
      <c r="E280" s="20">
        <v>44196</v>
      </c>
      <c r="F280" s="21">
        <v>1500</v>
      </c>
      <c r="G280" s="20">
        <v>44013</v>
      </c>
      <c r="H280" s="20">
        <v>44043</v>
      </c>
      <c r="I280" s="17">
        <f>IF((YEAR(H280)-YEAR(G280))=1, ((MONTH(H280)-MONTH(G280))+1)+12, (IF((YEAR(H280)-YEAR(G280))=2, ((MONTH(H280)-MONTH(G280))+1)+24, (IF((YEAR(H280)-YEAR(G280))=3, ((MONTH(H280)-MONTH(G280))+1)+36, (MONTH(H280)-MONTH(G280))+1)))))</f>
        <v>1</v>
      </c>
      <c r="J280" s="18">
        <f>F280/I280</f>
        <v>1500</v>
      </c>
      <c r="K280" s="19"/>
      <c r="L280" s="20">
        <v>44027</v>
      </c>
      <c r="M280" s="20">
        <v>44196</v>
      </c>
      <c r="N280" s="21">
        <v>1500</v>
      </c>
      <c r="O280" s="20">
        <v>44013</v>
      </c>
      <c r="P280" s="20">
        <v>44043</v>
      </c>
      <c r="Q280" s="19">
        <f t="shared" si="12"/>
        <v>31</v>
      </c>
      <c r="R280" s="19">
        <f t="shared" si="13"/>
        <v>31</v>
      </c>
      <c r="S280" s="19">
        <f t="shared" si="14"/>
        <v>0</v>
      </c>
      <c r="T280" s="19"/>
      <c r="U280" s="20">
        <v>42931</v>
      </c>
      <c r="V280" s="20">
        <v>43100</v>
      </c>
      <c r="W280" s="21">
        <v>1500</v>
      </c>
      <c r="X280" s="20">
        <v>42917</v>
      </c>
      <c r="Y280" s="20">
        <v>42947</v>
      </c>
    </row>
    <row r="281" spans="1:25" ht="15.75" x14ac:dyDescent="0.25">
      <c r="A281" s="17" t="s">
        <v>365</v>
      </c>
      <c r="B281" s="17" t="s">
        <v>288</v>
      </c>
      <c r="C281" s="17" t="s">
        <v>283</v>
      </c>
      <c r="D281" s="20">
        <v>44013</v>
      </c>
      <c r="E281" s="20">
        <v>44196</v>
      </c>
      <c r="F281" s="21">
        <v>5000</v>
      </c>
      <c r="G281" s="20">
        <v>44013</v>
      </c>
      <c r="H281" s="20">
        <v>44043</v>
      </c>
      <c r="I281" s="17">
        <f>IF((YEAR(H281)-YEAR(G281))=1, ((MONTH(H281)-MONTH(G281))+1)+12, (IF((YEAR(H281)-YEAR(G281))=2, ((MONTH(H281)-MONTH(G281))+1)+24, (IF((YEAR(H281)-YEAR(G281))=3, ((MONTH(H281)-MONTH(G281))+1)+36, (MONTH(H281)-MONTH(G281))+1)))))</f>
        <v>1</v>
      </c>
      <c r="J281" s="18">
        <f>F281/I281</f>
        <v>5000</v>
      </c>
      <c r="K281" s="19"/>
      <c r="L281" s="20">
        <v>44013</v>
      </c>
      <c r="M281" s="20">
        <v>44196</v>
      </c>
      <c r="N281" s="21">
        <v>5000</v>
      </c>
      <c r="O281" s="20">
        <v>44013</v>
      </c>
      <c r="P281" s="20">
        <v>44043</v>
      </c>
      <c r="Q281" s="19">
        <f t="shared" si="12"/>
        <v>31</v>
      </c>
      <c r="R281" s="19">
        <f t="shared" si="13"/>
        <v>31</v>
      </c>
      <c r="S281" s="19">
        <f t="shared" si="14"/>
        <v>0</v>
      </c>
      <c r="T281" s="19"/>
      <c r="U281" s="20">
        <v>42917</v>
      </c>
      <c r="V281" s="20">
        <v>43100</v>
      </c>
      <c r="W281" s="21">
        <v>5000</v>
      </c>
      <c r="X281" s="20">
        <v>42917</v>
      </c>
      <c r="Y281" s="20">
        <v>42947</v>
      </c>
    </row>
    <row r="282" spans="1:25" ht="15.75" x14ac:dyDescent="0.25">
      <c r="A282" s="17" t="s">
        <v>375</v>
      </c>
      <c r="B282" s="17" t="s">
        <v>288</v>
      </c>
      <c r="C282" s="17" t="s">
        <v>283</v>
      </c>
      <c r="D282" s="20">
        <v>44013</v>
      </c>
      <c r="E282" s="20">
        <v>44196</v>
      </c>
      <c r="F282" s="21">
        <v>3300</v>
      </c>
      <c r="G282" s="20">
        <v>44013</v>
      </c>
      <c r="H282" s="20">
        <v>44043</v>
      </c>
      <c r="I282" s="17">
        <f>IF((YEAR(H282)-YEAR(G282))=1, ((MONTH(H282)-MONTH(G282))+1)+12, (IF((YEAR(H282)-YEAR(G282))=2, ((MONTH(H282)-MONTH(G282))+1)+24, (IF((YEAR(H282)-YEAR(G282))=3, ((MONTH(H282)-MONTH(G282))+1)+36, (MONTH(H282)-MONTH(G282))+1)))))</f>
        <v>1</v>
      </c>
      <c r="J282" s="18">
        <f>F282/I282</f>
        <v>3300</v>
      </c>
      <c r="K282" s="19"/>
      <c r="L282" s="20">
        <v>44013</v>
      </c>
      <c r="M282" s="20">
        <v>44196</v>
      </c>
      <c r="N282" s="21">
        <v>3300</v>
      </c>
      <c r="O282" s="20">
        <v>44013</v>
      </c>
      <c r="P282" s="20">
        <v>44043</v>
      </c>
      <c r="Q282" s="19">
        <f t="shared" si="12"/>
        <v>31</v>
      </c>
      <c r="R282" s="19">
        <f t="shared" si="13"/>
        <v>31</v>
      </c>
      <c r="S282" s="19">
        <f t="shared" si="14"/>
        <v>0</v>
      </c>
      <c r="T282" s="19"/>
      <c r="U282" s="20">
        <v>42917</v>
      </c>
      <c r="V282" s="20">
        <v>43100</v>
      </c>
      <c r="W282" s="21">
        <v>3300</v>
      </c>
      <c r="X282" s="20">
        <v>42917</v>
      </c>
      <c r="Y282" s="20">
        <v>42947</v>
      </c>
    </row>
    <row r="283" spans="1:25" ht="15.75" x14ac:dyDescent="0.25">
      <c r="A283" s="17" t="s">
        <v>376</v>
      </c>
      <c r="B283" s="17" t="s">
        <v>292</v>
      </c>
      <c r="C283" s="17" t="s">
        <v>283</v>
      </c>
      <c r="D283" s="20">
        <v>44013</v>
      </c>
      <c r="E283" s="20">
        <v>44196</v>
      </c>
      <c r="F283" s="21">
        <v>2500</v>
      </c>
      <c r="G283" s="20">
        <v>44013</v>
      </c>
      <c r="H283" s="20">
        <v>44043</v>
      </c>
      <c r="I283" s="17">
        <f>IF((YEAR(H283)-YEAR(G283))=1, ((MONTH(H283)-MONTH(G283))+1)+12, (IF((YEAR(H283)-YEAR(G283))=2, ((MONTH(H283)-MONTH(G283))+1)+24, (IF((YEAR(H283)-YEAR(G283))=3, ((MONTH(H283)-MONTH(G283))+1)+36, (MONTH(H283)-MONTH(G283))+1)))))</f>
        <v>1</v>
      </c>
      <c r="J283" s="18">
        <f>F283/I283</f>
        <v>2500</v>
      </c>
      <c r="K283" s="19"/>
      <c r="L283" s="20">
        <v>44013</v>
      </c>
      <c r="M283" s="20">
        <v>44196</v>
      </c>
      <c r="N283" s="21">
        <v>2500</v>
      </c>
      <c r="O283" s="20">
        <v>44013</v>
      </c>
      <c r="P283" s="20">
        <v>44043</v>
      </c>
      <c r="Q283" s="19">
        <f t="shared" si="12"/>
        <v>31</v>
      </c>
      <c r="R283" s="19">
        <f t="shared" si="13"/>
        <v>31</v>
      </c>
      <c r="S283" s="19">
        <f t="shared" si="14"/>
        <v>0</v>
      </c>
      <c r="T283" s="19"/>
      <c r="U283" s="20">
        <v>42917</v>
      </c>
      <c r="V283" s="20">
        <v>43100</v>
      </c>
      <c r="W283" s="21">
        <v>2500</v>
      </c>
      <c r="X283" s="20">
        <v>42917</v>
      </c>
      <c r="Y283" s="20">
        <v>42947</v>
      </c>
    </row>
    <row r="284" spans="1:25" ht="15.75" x14ac:dyDescent="0.25">
      <c r="A284" s="17" t="s">
        <v>401</v>
      </c>
      <c r="B284" s="17" t="s">
        <v>285</v>
      </c>
      <c r="C284" s="17" t="s">
        <v>283</v>
      </c>
      <c r="D284" s="20">
        <v>44013</v>
      </c>
      <c r="E284" s="20">
        <v>44196</v>
      </c>
      <c r="F284" s="21">
        <v>2000</v>
      </c>
      <c r="G284" s="20">
        <v>44013</v>
      </c>
      <c r="H284" s="20">
        <v>44043</v>
      </c>
      <c r="I284" s="17">
        <f>IF((YEAR(H284)-YEAR(G284))=1, ((MONTH(H284)-MONTH(G284))+1)+12, (IF((YEAR(H284)-YEAR(G284))=2, ((MONTH(H284)-MONTH(G284))+1)+24, (IF((YEAR(H284)-YEAR(G284))=3, ((MONTH(H284)-MONTH(G284))+1)+36, (MONTH(H284)-MONTH(G284))+1)))))</f>
        <v>1</v>
      </c>
      <c r="J284" s="18">
        <f>F284/I284</f>
        <v>2000</v>
      </c>
      <c r="K284" s="19"/>
      <c r="L284" s="20">
        <v>44013</v>
      </c>
      <c r="M284" s="20">
        <v>44196</v>
      </c>
      <c r="N284" s="21">
        <v>2000</v>
      </c>
      <c r="O284" s="20">
        <v>44013</v>
      </c>
      <c r="P284" s="20">
        <v>44043</v>
      </c>
      <c r="Q284" s="19">
        <f t="shared" si="12"/>
        <v>31</v>
      </c>
      <c r="R284" s="19">
        <f t="shared" si="13"/>
        <v>31</v>
      </c>
      <c r="S284" s="19">
        <f t="shared" si="14"/>
        <v>0</v>
      </c>
      <c r="T284" s="19"/>
      <c r="U284" s="20">
        <v>42917</v>
      </c>
      <c r="V284" s="20">
        <v>43100</v>
      </c>
      <c r="W284" s="21">
        <v>2000</v>
      </c>
      <c r="X284" s="20">
        <v>42917</v>
      </c>
      <c r="Y284" s="20">
        <v>42947</v>
      </c>
    </row>
    <row r="285" spans="1:25" ht="15.75" x14ac:dyDescent="0.25">
      <c r="A285" s="17" t="s">
        <v>420</v>
      </c>
      <c r="B285" s="17" t="s">
        <v>285</v>
      </c>
      <c r="C285" s="17" t="s">
        <v>283</v>
      </c>
      <c r="D285" s="20">
        <v>44013</v>
      </c>
      <c r="E285" s="20">
        <v>44926</v>
      </c>
      <c r="F285" s="21">
        <v>1750</v>
      </c>
      <c r="G285" s="20">
        <v>44013</v>
      </c>
      <c r="H285" s="20">
        <v>44043</v>
      </c>
      <c r="I285" s="17">
        <f>IF((YEAR(H285)-YEAR(G285))=1, ((MONTH(H285)-MONTH(G285))+1)+12, (IF((YEAR(H285)-YEAR(G285))=2, ((MONTH(H285)-MONTH(G285))+1)+24, (IF((YEAR(H285)-YEAR(G285))=3, ((MONTH(H285)-MONTH(G285))+1)+36, (MONTH(H285)-MONTH(G285))+1)))))</f>
        <v>1</v>
      </c>
      <c r="J285" s="18">
        <f>F285/I285</f>
        <v>1750</v>
      </c>
      <c r="K285" s="19"/>
      <c r="L285" s="20">
        <v>44013</v>
      </c>
      <c r="M285" s="20">
        <v>44926</v>
      </c>
      <c r="N285" s="21">
        <v>1750</v>
      </c>
      <c r="O285" s="20">
        <v>44013</v>
      </c>
      <c r="P285" s="20">
        <v>44043</v>
      </c>
      <c r="Q285" s="19">
        <f t="shared" si="12"/>
        <v>31</v>
      </c>
      <c r="R285" s="19">
        <f t="shared" si="13"/>
        <v>31</v>
      </c>
      <c r="S285" s="19">
        <f t="shared" si="14"/>
        <v>0</v>
      </c>
      <c r="T285" s="19"/>
      <c r="U285" s="20">
        <v>42917</v>
      </c>
      <c r="V285" s="20">
        <v>43830</v>
      </c>
      <c r="W285" s="21">
        <v>1750</v>
      </c>
      <c r="X285" s="20">
        <v>42917</v>
      </c>
      <c r="Y285" s="20">
        <v>42947</v>
      </c>
    </row>
    <row r="286" spans="1:25" ht="15.75" x14ac:dyDescent="0.25">
      <c r="A286" s="17" t="s">
        <v>426</v>
      </c>
      <c r="B286" s="17" t="s">
        <v>282</v>
      </c>
      <c r="C286" s="17" t="s">
        <v>283</v>
      </c>
      <c r="D286" s="20">
        <v>44013</v>
      </c>
      <c r="E286" s="20">
        <v>44196</v>
      </c>
      <c r="F286" s="21">
        <v>700</v>
      </c>
      <c r="G286" s="20">
        <v>44013</v>
      </c>
      <c r="H286" s="20">
        <v>44043</v>
      </c>
      <c r="I286" s="17">
        <f>IF((YEAR(H286)-YEAR(G286))=1, ((MONTH(H286)-MONTH(G286))+1)+12, (IF((YEAR(H286)-YEAR(G286))=2, ((MONTH(H286)-MONTH(G286))+1)+24, (IF((YEAR(H286)-YEAR(G286))=3, ((MONTH(H286)-MONTH(G286))+1)+36, (MONTH(H286)-MONTH(G286))+1)))))</f>
        <v>1</v>
      </c>
      <c r="J286" s="18">
        <f>F286/I286</f>
        <v>700</v>
      </c>
      <c r="K286" s="19"/>
      <c r="L286" s="20">
        <v>44013</v>
      </c>
      <c r="M286" s="20">
        <v>44196</v>
      </c>
      <c r="N286" s="21">
        <v>700</v>
      </c>
      <c r="O286" s="20">
        <v>44013</v>
      </c>
      <c r="P286" s="20">
        <v>44043</v>
      </c>
      <c r="Q286" s="19">
        <f t="shared" si="12"/>
        <v>31</v>
      </c>
      <c r="R286" s="19">
        <f t="shared" si="13"/>
        <v>31</v>
      </c>
      <c r="S286" s="19">
        <f t="shared" si="14"/>
        <v>0</v>
      </c>
      <c r="T286" s="19"/>
      <c r="U286" s="20">
        <v>42917</v>
      </c>
      <c r="V286" s="20">
        <v>43100</v>
      </c>
      <c r="W286" s="21">
        <v>700</v>
      </c>
      <c r="X286" s="20">
        <v>42917</v>
      </c>
      <c r="Y286" s="20">
        <v>42947</v>
      </c>
    </row>
    <row r="287" spans="1:25" ht="15.75" x14ac:dyDescent="0.25">
      <c r="A287" s="17" t="s">
        <v>427</v>
      </c>
      <c r="B287" s="17" t="s">
        <v>292</v>
      </c>
      <c r="C287" s="17" t="s">
        <v>283</v>
      </c>
      <c r="D287" s="20">
        <v>44013</v>
      </c>
      <c r="E287" s="20">
        <v>44196</v>
      </c>
      <c r="F287" s="21">
        <v>2000</v>
      </c>
      <c r="G287" s="20">
        <v>44013</v>
      </c>
      <c r="H287" s="20">
        <v>44043</v>
      </c>
      <c r="I287" s="17">
        <f>IF((YEAR(H287)-YEAR(G287))=1, ((MONTH(H287)-MONTH(G287))+1)+12, (IF((YEAR(H287)-YEAR(G287))=2, ((MONTH(H287)-MONTH(G287))+1)+24, (IF((YEAR(H287)-YEAR(G287))=3, ((MONTH(H287)-MONTH(G287))+1)+36, (MONTH(H287)-MONTH(G287))+1)))))</f>
        <v>1</v>
      </c>
      <c r="J287" s="18">
        <f>F287/I287</f>
        <v>2000</v>
      </c>
      <c r="K287" s="19"/>
      <c r="L287" s="20">
        <v>44013</v>
      </c>
      <c r="M287" s="20">
        <v>44196</v>
      </c>
      <c r="N287" s="21">
        <v>2000</v>
      </c>
      <c r="O287" s="20">
        <v>44013</v>
      </c>
      <c r="P287" s="20">
        <v>44043</v>
      </c>
      <c r="Q287" s="19">
        <f t="shared" si="12"/>
        <v>31</v>
      </c>
      <c r="R287" s="19">
        <f t="shared" si="13"/>
        <v>31</v>
      </c>
      <c r="S287" s="19">
        <f t="shared" si="14"/>
        <v>0</v>
      </c>
      <c r="T287" s="19"/>
      <c r="U287" s="20">
        <v>42917</v>
      </c>
      <c r="V287" s="20">
        <v>43100</v>
      </c>
      <c r="W287" s="21">
        <v>2000</v>
      </c>
      <c r="X287" s="20">
        <v>42917</v>
      </c>
      <c r="Y287" s="20">
        <v>42947</v>
      </c>
    </row>
    <row r="288" spans="1:25" ht="15.75" x14ac:dyDescent="0.25">
      <c r="A288" s="17" t="s">
        <v>432</v>
      </c>
      <c r="B288" s="17" t="s">
        <v>282</v>
      </c>
      <c r="C288" s="17" t="s">
        <v>283</v>
      </c>
      <c r="D288" s="20">
        <v>44059</v>
      </c>
      <c r="E288" s="20">
        <v>44561</v>
      </c>
      <c r="F288" s="21">
        <v>10000</v>
      </c>
      <c r="G288" s="20">
        <v>44013</v>
      </c>
      <c r="H288" s="20">
        <v>44043</v>
      </c>
      <c r="I288" s="17">
        <f>IF((YEAR(H288)-YEAR(G288))=1, ((MONTH(H288)-MONTH(G288))+1)+12, (IF((YEAR(H288)-YEAR(G288))=2, ((MONTH(H288)-MONTH(G288))+1)+24, (IF((YEAR(H288)-YEAR(G288))=3, ((MONTH(H288)-MONTH(G288))+1)+36, (MONTH(H288)-MONTH(G288))+1)))))</f>
        <v>1</v>
      </c>
      <c r="J288" s="18">
        <f>F288/I288</f>
        <v>10000</v>
      </c>
      <c r="K288" s="19"/>
      <c r="L288" s="20">
        <v>44059</v>
      </c>
      <c r="M288" s="20">
        <v>44561</v>
      </c>
      <c r="N288" s="21">
        <v>10000</v>
      </c>
      <c r="O288" s="20">
        <v>44013</v>
      </c>
      <c r="P288" s="20">
        <v>44043</v>
      </c>
      <c r="Q288" s="19">
        <f t="shared" si="12"/>
        <v>31</v>
      </c>
      <c r="R288" s="19">
        <f t="shared" si="13"/>
        <v>31</v>
      </c>
      <c r="S288" s="19">
        <f t="shared" si="14"/>
        <v>0</v>
      </c>
      <c r="T288" s="19"/>
      <c r="U288" s="20">
        <v>42963</v>
      </c>
      <c r="V288" s="20">
        <v>43465</v>
      </c>
      <c r="W288" s="21">
        <v>10000</v>
      </c>
      <c r="X288" s="20">
        <v>42917</v>
      </c>
      <c r="Y288" s="20">
        <v>42947</v>
      </c>
    </row>
    <row r="289" spans="1:25" ht="15.75" x14ac:dyDescent="0.25">
      <c r="A289" s="17" t="s">
        <v>443</v>
      </c>
      <c r="B289" s="17" t="s">
        <v>296</v>
      </c>
      <c r="C289" s="17" t="s">
        <v>283</v>
      </c>
      <c r="D289" s="20">
        <v>44037</v>
      </c>
      <c r="E289" s="20">
        <v>44196</v>
      </c>
      <c r="F289" s="21">
        <v>1000</v>
      </c>
      <c r="G289" s="20">
        <v>44013</v>
      </c>
      <c r="H289" s="20">
        <v>44043</v>
      </c>
      <c r="I289" s="17">
        <f>IF((YEAR(H289)-YEAR(G289))=1, ((MONTH(H289)-MONTH(G289))+1)+12, (IF((YEAR(H289)-YEAR(G289))=2, ((MONTH(H289)-MONTH(G289))+1)+24, (IF((YEAR(H289)-YEAR(G289))=3, ((MONTH(H289)-MONTH(G289))+1)+36, (MONTH(H289)-MONTH(G289))+1)))))</f>
        <v>1</v>
      </c>
      <c r="J289" s="18">
        <f>F289/I289</f>
        <v>1000</v>
      </c>
      <c r="K289" s="19"/>
      <c r="L289" s="20">
        <v>44037</v>
      </c>
      <c r="M289" s="20">
        <v>44196</v>
      </c>
      <c r="N289" s="21">
        <v>1000</v>
      </c>
      <c r="O289" s="20">
        <v>44013</v>
      </c>
      <c r="P289" s="20">
        <v>44043</v>
      </c>
      <c r="Q289" s="19">
        <f t="shared" si="12"/>
        <v>31</v>
      </c>
      <c r="R289" s="19">
        <f t="shared" si="13"/>
        <v>31</v>
      </c>
      <c r="S289" s="19">
        <f t="shared" si="14"/>
        <v>0</v>
      </c>
      <c r="T289" s="19"/>
      <c r="U289" s="20">
        <v>42941</v>
      </c>
      <c r="V289" s="20">
        <v>43100</v>
      </c>
      <c r="W289" s="21">
        <v>1000</v>
      </c>
      <c r="X289" s="20">
        <v>42917</v>
      </c>
      <c r="Y289" s="20">
        <v>42947</v>
      </c>
    </row>
    <row r="290" spans="1:25" ht="15.75" x14ac:dyDescent="0.25">
      <c r="A290" s="17" t="s">
        <v>450</v>
      </c>
      <c r="B290" s="17" t="s">
        <v>288</v>
      </c>
      <c r="C290" s="17" t="s">
        <v>283</v>
      </c>
      <c r="D290" s="20">
        <v>44013</v>
      </c>
      <c r="E290" s="20">
        <v>44196</v>
      </c>
      <c r="F290" s="21">
        <v>3500</v>
      </c>
      <c r="G290" s="20">
        <v>44013</v>
      </c>
      <c r="H290" s="20">
        <v>44043</v>
      </c>
      <c r="I290" s="17">
        <f>IF((YEAR(H290)-YEAR(G290))=1, ((MONTH(H290)-MONTH(G290))+1)+12, (IF((YEAR(H290)-YEAR(G290))=2, ((MONTH(H290)-MONTH(G290))+1)+24, (IF((YEAR(H290)-YEAR(G290))=3, ((MONTH(H290)-MONTH(G290))+1)+36, (MONTH(H290)-MONTH(G290))+1)))))</f>
        <v>1</v>
      </c>
      <c r="J290" s="18">
        <f>F290/I290</f>
        <v>3500</v>
      </c>
      <c r="K290" s="19"/>
      <c r="L290" s="20">
        <v>44013</v>
      </c>
      <c r="M290" s="20">
        <v>44196</v>
      </c>
      <c r="N290" s="21">
        <v>3500</v>
      </c>
      <c r="O290" s="20">
        <v>44013</v>
      </c>
      <c r="P290" s="20">
        <v>44043</v>
      </c>
      <c r="Q290" s="19">
        <f t="shared" si="12"/>
        <v>31</v>
      </c>
      <c r="R290" s="19">
        <f t="shared" si="13"/>
        <v>31</v>
      </c>
      <c r="S290" s="19">
        <f t="shared" si="14"/>
        <v>0</v>
      </c>
      <c r="T290" s="19"/>
      <c r="U290" s="20">
        <v>42917</v>
      </c>
      <c r="V290" s="20">
        <v>43100</v>
      </c>
      <c r="W290" s="21">
        <v>3500</v>
      </c>
      <c r="X290" s="20">
        <v>42917</v>
      </c>
      <c r="Y290" s="20">
        <v>42947</v>
      </c>
    </row>
    <row r="291" spans="1:25" ht="15.75" x14ac:dyDescent="0.25">
      <c r="A291" s="17" t="s">
        <v>451</v>
      </c>
      <c r="B291" s="17" t="s">
        <v>282</v>
      </c>
      <c r="C291" s="17" t="s">
        <v>283</v>
      </c>
      <c r="D291" s="20">
        <v>44013</v>
      </c>
      <c r="E291" s="20">
        <v>44196</v>
      </c>
      <c r="F291" s="21">
        <v>2500</v>
      </c>
      <c r="G291" s="20">
        <v>44013</v>
      </c>
      <c r="H291" s="20">
        <v>44043</v>
      </c>
      <c r="I291" s="17">
        <f>IF((YEAR(H291)-YEAR(G291))=1, ((MONTH(H291)-MONTH(G291))+1)+12, (IF((YEAR(H291)-YEAR(G291))=2, ((MONTH(H291)-MONTH(G291))+1)+24, (IF((YEAR(H291)-YEAR(G291))=3, ((MONTH(H291)-MONTH(G291))+1)+36, (MONTH(H291)-MONTH(G291))+1)))))</f>
        <v>1</v>
      </c>
      <c r="J291" s="18">
        <f>F291/I291</f>
        <v>2500</v>
      </c>
      <c r="K291" s="19"/>
      <c r="L291" s="20">
        <v>44013</v>
      </c>
      <c r="M291" s="20">
        <v>44196</v>
      </c>
      <c r="N291" s="21">
        <v>2500</v>
      </c>
      <c r="O291" s="20">
        <v>44013</v>
      </c>
      <c r="P291" s="20">
        <v>44043</v>
      </c>
      <c r="Q291" s="19">
        <f t="shared" si="12"/>
        <v>31</v>
      </c>
      <c r="R291" s="19">
        <f t="shared" si="13"/>
        <v>31</v>
      </c>
      <c r="S291" s="19">
        <f t="shared" si="14"/>
        <v>0</v>
      </c>
      <c r="T291" s="19"/>
      <c r="U291" s="20">
        <v>42917</v>
      </c>
      <c r="V291" s="20">
        <v>43100</v>
      </c>
      <c r="W291" s="21">
        <v>2500</v>
      </c>
      <c r="X291" s="20">
        <v>42917</v>
      </c>
      <c r="Y291" s="20">
        <v>42947</v>
      </c>
    </row>
    <row r="292" spans="1:25" ht="15.75" x14ac:dyDescent="0.25">
      <c r="A292" s="17" t="s">
        <v>453</v>
      </c>
      <c r="B292" s="17" t="s">
        <v>282</v>
      </c>
      <c r="C292" s="17" t="s">
        <v>283</v>
      </c>
      <c r="D292" s="20">
        <v>44044</v>
      </c>
      <c r="E292" s="20">
        <v>44196</v>
      </c>
      <c r="F292" s="21">
        <v>1375</v>
      </c>
      <c r="G292" s="20">
        <v>44013</v>
      </c>
      <c r="H292" s="20">
        <v>44043</v>
      </c>
      <c r="I292" s="17">
        <f>IF((YEAR(H292)-YEAR(G292))=1, ((MONTH(H292)-MONTH(G292))+1)+12, (IF((YEAR(H292)-YEAR(G292))=2, ((MONTH(H292)-MONTH(G292))+1)+24, (IF((YEAR(H292)-YEAR(G292))=3, ((MONTH(H292)-MONTH(G292))+1)+36, (MONTH(H292)-MONTH(G292))+1)))))</f>
        <v>1</v>
      </c>
      <c r="J292" s="18">
        <f>F292/I292</f>
        <v>1375</v>
      </c>
      <c r="K292" s="19"/>
      <c r="L292" s="20">
        <v>44044</v>
      </c>
      <c r="M292" s="20">
        <v>44196</v>
      </c>
      <c r="N292" s="21">
        <v>1375</v>
      </c>
      <c r="O292" s="20">
        <v>44013</v>
      </c>
      <c r="P292" s="20">
        <v>44043</v>
      </c>
      <c r="Q292" s="19">
        <f t="shared" si="12"/>
        <v>31</v>
      </c>
      <c r="R292" s="19">
        <f t="shared" si="13"/>
        <v>31</v>
      </c>
      <c r="S292" s="19">
        <f t="shared" si="14"/>
        <v>0</v>
      </c>
      <c r="T292" s="19"/>
      <c r="U292" s="20">
        <v>42948</v>
      </c>
      <c r="V292" s="20">
        <v>43100</v>
      </c>
      <c r="W292" s="21">
        <v>1375</v>
      </c>
      <c r="X292" s="20">
        <v>42917</v>
      </c>
      <c r="Y292" s="20">
        <v>42947</v>
      </c>
    </row>
    <row r="293" spans="1:25" ht="15.75" x14ac:dyDescent="0.25">
      <c r="A293" s="17" t="s">
        <v>478</v>
      </c>
      <c r="B293" s="17" t="s">
        <v>285</v>
      </c>
      <c r="C293" s="17" t="s">
        <v>283</v>
      </c>
      <c r="D293" s="20">
        <v>44027</v>
      </c>
      <c r="E293" s="20">
        <v>44196</v>
      </c>
      <c r="F293" s="21">
        <v>1500</v>
      </c>
      <c r="G293" s="20">
        <v>44013</v>
      </c>
      <c r="H293" s="20">
        <v>44043</v>
      </c>
      <c r="I293" s="17">
        <f>IF((YEAR(H293)-YEAR(G293))=1, ((MONTH(H293)-MONTH(G293))+1)+12, (IF((YEAR(H293)-YEAR(G293))=2, ((MONTH(H293)-MONTH(G293))+1)+24, (IF((YEAR(H293)-YEAR(G293))=3, ((MONTH(H293)-MONTH(G293))+1)+36, (MONTH(H293)-MONTH(G293))+1)))))</f>
        <v>1</v>
      </c>
      <c r="J293" s="18">
        <f>F293/I293</f>
        <v>1500</v>
      </c>
      <c r="K293" s="19"/>
      <c r="L293" s="20">
        <v>44027</v>
      </c>
      <c r="M293" s="20">
        <v>44196</v>
      </c>
      <c r="N293" s="21">
        <v>1500</v>
      </c>
      <c r="O293" s="20">
        <v>44013</v>
      </c>
      <c r="P293" s="20">
        <v>44043</v>
      </c>
      <c r="Q293" s="19">
        <f t="shared" si="12"/>
        <v>31</v>
      </c>
      <c r="R293" s="19">
        <f t="shared" si="13"/>
        <v>31</v>
      </c>
      <c r="S293" s="19">
        <f t="shared" si="14"/>
        <v>0</v>
      </c>
      <c r="T293" s="19"/>
      <c r="U293" s="20">
        <v>42931</v>
      </c>
      <c r="V293" s="20">
        <v>43100</v>
      </c>
      <c r="W293" s="21">
        <v>1500</v>
      </c>
      <c r="X293" s="20">
        <v>42917</v>
      </c>
      <c r="Y293" s="20">
        <v>42947</v>
      </c>
    </row>
    <row r="294" spans="1:25" ht="15.75" x14ac:dyDescent="0.25">
      <c r="A294" s="17" t="s">
        <v>480</v>
      </c>
      <c r="B294" s="17" t="s">
        <v>282</v>
      </c>
      <c r="C294" s="17" t="s">
        <v>283</v>
      </c>
      <c r="D294" s="20">
        <v>44025</v>
      </c>
      <c r="E294" s="20">
        <v>44196</v>
      </c>
      <c r="F294" s="21">
        <v>500</v>
      </c>
      <c r="G294" s="20">
        <v>44013</v>
      </c>
      <c r="H294" s="20">
        <v>44043</v>
      </c>
      <c r="I294" s="17">
        <f>IF((YEAR(H294)-YEAR(G294))=1, ((MONTH(H294)-MONTH(G294))+1)+12, (IF((YEAR(H294)-YEAR(G294))=2, ((MONTH(H294)-MONTH(G294))+1)+24, (IF((YEAR(H294)-YEAR(G294))=3, ((MONTH(H294)-MONTH(G294))+1)+36, (MONTH(H294)-MONTH(G294))+1)))))</f>
        <v>1</v>
      </c>
      <c r="J294" s="18">
        <f>F294/I294</f>
        <v>500</v>
      </c>
      <c r="K294" s="19"/>
      <c r="L294" s="20">
        <v>44025</v>
      </c>
      <c r="M294" s="20">
        <v>44196</v>
      </c>
      <c r="N294" s="21">
        <v>500</v>
      </c>
      <c r="O294" s="20">
        <v>44013</v>
      </c>
      <c r="P294" s="20">
        <v>44043</v>
      </c>
      <c r="Q294" s="19">
        <f t="shared" si="12"/>
        <v>31</v>
      </c>
      <c r="R294" s="19">
        <f t="shared" si="13"/>
        <v>31</v>
      </c>
      <c r="S294" s="19">
        <f t="shared" si="14"/>
        <v>0</v>
      </c>
      <c r="T294" s="19"/>
      <c r="U294" s="20">
        <v>42929</v>
      </c>
      <c r="V294" s="20">
        <v>43100</v>
      </c>
      <c r="W294" s="21">
        <v>500</v>
      </c>
      <c r="X294" s="20">
        <v>42917</v>
      </c>
      <c r="Y294" s="20">
        <v>42947</v>
      </c>
    </row>
    <row r="295" spans="1:25" ht="15.75" x14ac:dyDescent="0.25">
      <c r="A295" s="17" t="s">
        <v>485</v>
      </c>
      <c r="B295" s="17" t="s">
        <v>282</v>
      </c>
      <c r="C295" s="17" t="s">
        <v>283</v>
      </c>
      <c r="D295" s="20">
        <v>44037</v>
      </c>
      <c r="E295" s="20">
        <v>44196</v>
      </c>
      <c r="F295" s="21">
        <v>600</v>
      </c>
      <c r="G295" s="20">
        <v>44013</v>
      </c>
      <c r="H295" s="20">
        <v>44043</v>
      </c>
      <c r="I295" s="17">
        <f>IF((YEAR(H295)-YEAR(G295))=1, ((MONTH(H295)-MONTH(G295))+1)+12, (IF((YEAR(H295)-YEAR(G295))=2, ((MONTH(H295)-MONTH(G295))+1)+24, (IF((YEAR(H295)-YEAR(G295))=3, ((MONTH(H295)-MONTH(G295))+1)+36, (MONTH(H295)-MONTH(G295))+1)))))</f>
        <v>1</v>
      </c>
      <c r="J295" s="18">
        <f>F295/I295</f>
        <v>600</v>
      </c>
      <c r="K295" s="19"/>
      <c r="L295" s="20">
        <v>44037</v>
      </c>
      <c r="M295" s="20">
        <v>44196</v>
      </c>
      <c r="N295" s="21">
        <v>600</v>
      </c>
      <c r="O295" s="20">
        <v>44013</v>
      </c>
      <c r="P295" s="20">
        <v>44043</v>
      </c>
      <c r="Q295" s="19">
        <f t="shared" si="12"/>
        <v>31</v>
      </c>
      <c r="R295" s="19">
        <f t="shared" si="13"/>
        <v>31</v>
      </c>
      <c r="S295" s="19">
        <f t="shared" si="14"/>
        <v>0</v>
      </c>
      <c r="T295" s="19"/>
      <c r="U295" s="20">
        <v>42941</v>
      </c>
      <c r="V295" s="20">
        <v>43100</v>
      </c>
      <c r="W295" s="21">
        <v>600</v>
      </c>
      <c r="X295" s="20">
        <v>42917</v>
      </c>
      <c r="Y295" s="20">
        <v>42947</v>
      </c>
    </row>
    <row r="296" spans="1:25" ht="15.75" x14ac:dyDescent="0.25">
      <c r="A296" s="17" t="s">
        <v>507</v>
      </c>
      <c r="B296" s="17" t="s">
        <v>285</v>
      </c>
      <c r="C296" s="17" t="s">
        <v>283</v>
      </c>
      <c r="D296" s="20">
        <v>44013</v>
      </c>
      <c r="E296" s="20">
        <v>44196</v>
      </c>
      <c r="F296" s="21">
        <v>1750</v>
      </c>
      <c r="G296" s="20">
        <v>44013</v>
      </c>
      <c r="H296" s="20">
        <v>44043</v>
      </c>
      <c r="I296" s="17">
        <f>IF((YEAR(H296)-YEAR(G296))=1, ((MONTH(H296)-MONTH(G296))+1)+12, (IF((YEAR(H296)-YEAR(G296))=2, ((MONTH(H296)-MONTH(G296))+1)+24, (IF((YEAR(H296)-YEAR(G296))=3, ((MONTH(H296)-MONTH(G296))+1)+36, (MONTH(H296)-MONTH(G296))+1)))))</f>
        <v>1</v>
      </c>
      <c r="J296" s="18">
        <f>F296/I296</f>
        <v>1750</v>
      </c>
      <c r="K296" s="19"/>
      <c r="L296" s="20">
        <v>44013</v>
      </c>
      <c r="M296" s="20">
        <v>44196</v>
      </c>
      <c r="N296" s="21">
        <v>1750</v>
      </c>
      <c r="O296" s="20">
        <v>44013</v>
      </c>
      <c r="P296" s="20">
        <v>44043</v>
      </c>
      <c r="Q296" s="19">
        <f t="shared" si="12"/>
        <v>31</v>
      </c>
      <c r="R296" s="19">
        <f t="shared" si="13"/>
        <v>31</v>
      </c>
      <c r="S296" s="19">
        <f t="shared" si="14"/>
        <v>0</v>
      </c>
      <c r="T296" s="19"/>
      <c r="U296" s="20">
        <v>42917</v>
      </c>
      <c r="V296" s="20">
        <v>43100</v>
      </c>
      <c r="W296" s="21">
        <v>1750</v>
      </c>
      <c r="X296" s="20">
        <v>42917</v>
      </c>
      <c r="Y296" s="20">
        <v>42947</v>
      </c>
    </row>
    <row r="297" spans="1:25" ht="15.75" x14ac:dyDescent="0.25">
      <c r="A297" s="17" t="s">
        <v>510</v>
      </c>
      <c r="B297" s="17" t="s">
        <v>285</v>
      </c>
      <c r="C297" s="17" t="s">
        <v>283</v>
      </c>
      <c r="D297" s="20">
        <v>44043</v>
      </c>
      <c r="E297" s="20">
        <v>44196</v>
      </c>
      <c r="F297" s="21">
        <v>1500</v>
      </c>
      <c r="G297" s="20">
        <v>44013</v>
      </c>
      <c r="H297" s="20">
        <v>44043</v>
      </c>
      <c r="I297" s="17">
        <f>IF((YEAR(H297)-YEAR(G297))=1, ((MONTH(H297)-MONTH(G297))+1)+12, (IF((YEAR(H297)-YEAR(G297))=2, ((MONTH(H297)-MONTH(G297))+1)+24, (IF((YEAR(H297)-YEAR(G297))=3, ((MONTH(H297)-MONTH(G297))+1)+36, (MONTH(H297)-MONTH(G297))+1)))))</f>
        <v>1</v>
      </c>
      <c r="J297" s="18">
        <f>F297/I297</f>
        <v>1500</v>
      </c>
      <c r="K297" s="19"/>
      <c r="L297" s="20">
        <v>44043</v>
      </c>
      <c r="M297" s="20">
        <v>44196</v>
      </c>
      <c r="N297" s="21">
        <v>1500</v>
      </c>
      <c r="O297" s="20">
        <v>44013</v>
      </c>
      <c r="P297" s="20">
        <v>44043</v>
      </c>
      <c r="Q297" s="19">
        <f t="shared" si="12"/>
        <v>31</v>
      </c>
      <c r="R297" s="19">
        <f t="shared" si="13"/>
        <v>31</v>
      </c>
      <c r="S297" s="19">
        <f t="shared" si="14"/>
        <v>0</v>
      </c>
      <c r="T297" s="19"/>
      <c r="U297" s="20">
        <v>42947</v>
      </c>
      <c r="V297" s="20">
        <v>43100</v>
      </c>
      <c r="W297" s="21">
        <v>1500</v>
      </c>
      <c r="X297" s="20">
        <v>42917</v>
      </c>
      <c r="Y297" s="20">
        <v>42947</v>
      </c>
    </row>
    <row r="298" spans="1:25" ht="15.75" x14ac:dyDescent="0.25">
      <c r="A298" s="17" t="s">
        <v>511</v>
      </c>
      <c r="B298" s="17" t="s">
        <v>292</v>
      </c>
      <c r="C298" s="17" t="s">
        <v>283</v>
      </c>
      <c r="D298" s="20">
        <v>44013</v>
      </c>
      <c r="E298" s="20">
        <v>44612</v>
      </c>
      <c r="F298" s="21">
        <v>1200</v>
      </c>
      <c r="G298" s="20">
        <v>44013</v>
      </c>
      <c r="H298" s="20">
        <v>44043</v>
      </c>
      <c r="I298" s="17">
        <f>IF((YEAR(H298)-YEAR(G298))=1, ((MONTH(H298)-MONTH(G298))+1)+12, (IF((YEAR(H298)-YEAR(G298))=2, ((MONTH(H298)-MONTH(G298))+1)+24, (IF((YEAR(H298)-YEAR(G298))=3, ((MONTH(H298)-MONTH(G298))+1)+36, (MONTH(H298)-MONTH(G298))+1)))))</f>
        <v>1</v>
      </c>
      <c r="J298" s="18">
        <f>F298/I298</f>
        <v>1200</v>
      </c>
      <c r="K298" s="19"/>
      <c r="L298" s="20">
        <v>44013</v>
      </c>
      <c r="M298" s="20">
        <v>44612</v>
      </c>
      <c r="N298" s="21">
        <v>1200</v>
      </c>
      <c r="O298" s="20">
        <v>44013</v>
      </c>
      <c r="P298" s="20">
        <v>44043</v>
      </c>
      <c r="Q298" s="19">
        <f t="shared" si="12"/>
        <v>20</v>
      </c>
      <c r="R298" s="19">
        <f t="shared" si="13"/>
        <v>20</v>
      </c>
      <c r="S298" s="19">
        <f t="shared" si="14"/>
        <v>0</v>
      </c>
      <c r="T298" s="19"/>
      <c r="U298" s="20">
        <v>42917</v>
      </c>
      <c r="V298" s="20">
        <v>43516</v>
      </c>
      <c r="W298" s="21">
        <v>1200</v>
      </c>
      <c r="X298" s="20">
        <v>42917</v>
      </c>
      <c r="Y298" s="20">
        <v>42947</v>
      </c>
    </row>
    <row r="299" spans="1:25" ht="15.75" x14ac:dyDescent="0.25">
      <c r="A299" s="17" t="s">
        <v>530</v>
      </c>
      <c r="B299" s="17" t="s">
        <v>296</v>
      </c>
      <c r="C299" s="17" t="s">
        <v>283</v>
      </c>
      <c r="D299" s="20">
        <v>44013</v>
      </c>
      <c r="E299" s="20">
        <v>44196</v>
      </c>
      <c r="F299" s="21">
        <v>5416.67</v>
      </c>
      <c r="G299" s="20">
        <v>44013</v>
      </c>
      <c r="H299" s="20">
        <v>44043</v>
      </c>
      <c r="I299" s="17">
        <f>IF((YEAR(H299)-YEAR(G299))=1, ((MONTH(H299)-MONTH(G299))+1)+12, (IF((YEAR(H299)-YEAR(G299))=2, ((MONTH(H299)-MONTH(G299))+1)+24, (IF((YEAR(H299)-YEAR(G299))=3, ((MONTH(H299)-MONTH(G299))+1)+36, (MONTH(H299)-MONTH(G299))+1)))))</f>
        <v>1</v>
      </c>
      <c r="J299" s="18">
        <f>F299/I299</f>
        <v>5416.67</v>
      </c>
      <c r="K299" s="19"/>
      <c r="L299" s="20">
        <v>44013</v>
      </c>
      <c r="M299" s="20">
        <v>44196</v>
      </c>
      <c r="N299" s="21">
        <v>5416.67</v>
      </c>
      <c r="O299" s="20">
        <v>44013</v>
      </c>
      <c r="P299" s="20">
        <v>44043</v>
      </c>
      <c r="Q299" s="19">
        <f t="shared" si="12"/>
        <v>31</v>
      </c>
      <c r="R299" s="19">
        <f t="shared" si="13"/>
        <v>31</v>
      </c>
      <c r="S299" s="19">
        <f t="shared" si="14"/>
        <v>0</v>
      </c>
      <c r="T299" s="19"/>
      <c r="U299" s="20">
        <v>42917</v>
      </c>
      <c r="V299" s="20">
        <v>43100</v>
      </c>
      <c r="W299" s="21">
        <v>5416.67</v>
      </c>
      <c r="X299" s="20">
        <v>42917</v>
      </c>
      <c r="Y299" s="20">
        <v>42947</v>
      </c>
    </row>
    <row r="300" spans="1:25" ht="15.75" x14ac:dyDescent="0.25">
      <c r="A300" s="17" t="s">
        <v>530</v>
      </c>
      <c r="B300" s="17" t="s">
        <v>296</v>
      </c>
      <c r="C300" s="17" t="s">
        <v>283</v>
      </c>
      <c r="D300" s="20">
        <v>44013</v>
      </c>
      <c r="E300" s="20">
        <v>44196</v>
      </c>
      <c r="F300" s="21">
        <v>4500</v>
      </c>
      <c r="G300" s="20">
        <v>44013</v>
      </c>
      <c r="H300" s="20">
        <v>44043</v>
      </c>
      <c r="I300" s="17">
        <f>IF((YEAR(H300)-YEAR(G300))=1, ((MONTH(H300)-MONTH(G300))+1)+12, (IF((YEAR(H300)-YEAR(G300))=2, ((MONTH(H300)-MONTH(G300))+1)+24, (IF((YEAR(H300)-YEAR(G300))=3, ((MONTH(H300)-MONTH(G300))+1)+36, (MONTH(H300)-MONTH(G300))+1)))))</f>
        <v>1</v>
      </c>
      <c r="J300" s="18">
        <f>F300/I300</f>
        <v>4500</v>
      </c>
      <c r="K300" s="19"/>
      <c r="L300" s="20">
        <v>44013</v>
      </c>
      <c r="M300" s="20">
        <v>44196</v>
      </c>
      <c r="N300" s="21">
        <v>4500</v>
      </c>
      <c r="O300" s="20">
        <v>44013</v>
      </c>
      <c r="P300" s="20">
        <v>44043</v>
      </c>
      <c r="Q300" s="19">
        <f t="shared" si="12"/>
        <v>31</v>
      </c>
      <c r="R300" s="19">
        <f t="shared" si="13"/>
        <v>31</v>
      </c>
      <c r="S300" s="19">
        <f t="shared" si="14"/>
        <v>0</v>
      </c>
      <c r="T300" s="19"/>
      <c r="U300" s="20">
        <v>42917</v>
      </c>
      <c r="V300" s="20">
        <v>43100</v>
      </c>
      <c r="W300" s="21">
        <v>4500</v>
      </c>
      <c r="X300" s="20">
        <v>42917</v>
      </c>
      <c r="Y300" s="20">
        <v>42947</v>
      </c>
    </row>
    <row r="301" spans="1:25" ht="15.75" x14ac:dyDescent="0.25">
      <c r="A301" s="17" t="s">
        <v>564</v>
      </c>
      <c r="B301" s="17" t="s">
        <v>282</v>
      </c>
      <c r="C301" s="17" t="s">
        <v>283</v>
      </c>
      <c r="D301" s="20">
        <v>44043</v>
      </c>
      <c r="E301" s="20">
        <v>44196</v>
      </c>
      <c r="F301" s="21">
        <v>1292</v>
      </c>
      <c r="G301" s="20">
        <v>44013</v>
      </c>
      <c r="H301" s="20">
        <v>44043</v>
      </c>
      <c r="I301" s="17">
        <f>IF((YEAR(H301)-YEAR(G301))=1, ((MONTH(H301)-MONTH(G301))+1)+12, (IF((YEAR(H301)-YEAR(G301))=2, ((MONTH(H301)-MONTH(G301))+1)+24, (IF((YEAR(H301)-YEAR(G301))=3, ((MONTH(H301)-MONTH(G301))+1)+36, (MONTH(H301)-MONTH(G301))+1)))))</f>
        <v>1</v>
      </c>
      <c r="J301" s="18">
        <f>F301/I301</f>
        <v>1292</v>
      </c>
      <c r="K301" s="19"/>
      <c r="L301" s="20">
        <v>44043</v>
      </c>
      <c r="M301" s="20">
        <v>44196</v>
      </c>
      <c r="N301" s="21">
        <v>1292</v>
      </c>
      <c r="O301" s="20">
        <v>44013</v>
      </c>
      <c r="P301" s="20">
        <v>44043</v>
      </c>
      <c r="Q301" s="19">
        <f t="shared" si="12"/>
        <v>31</v>
      </c>
      <c r="R301" s="19">
        <f t="shared" si="13"/>
        <v>31</v>
      </c>
      <c r="S301" s="19">
        <f t="shared" si="14"/>
        <v>0</v>
      </c>
      <c r="T301" s="19"/>
      <c r="U301" s="20">
        <v>42947</v>
      </c>
      <c r="V301" s="20">
        <v>43100</v>
      </c>
      <c r="W301" s="21">
        <v>1292</v>
      </c>
      <c r="X301" s="20">
        <v>42917</v>
      </c>
      <c r="Y301" s="20">
        <v>42947</v>
      </c>
    </row>
    <row r="302" spans="1:25" ht="15.75" x14ac:dyDescent="0.25">
      <c r="A302" s="17" t="s">
        <v>351</v>
      </c>
      <c r="B302" s="17" t="s">
        <v>296</v>
      </c>
      <c r="C302" s="17" t="s">
        <v>283</v>
      </c>
      <c r="D302" s="20">
        <v>43634</v>
      </c>
      <c r="E302" s="20">
        <v>43830</v>
      </c>
      <c r="F302" s="21">
        <v>35000</v>
      </c>
      <c r="G302" s="20">
        <v>43709</v>
      </c>
      <c r="H302" s="20">
        <v>44074</v>
      </c>
      <c r="I302" s="17">
        <f>IF((YEAR(H302)-YEAR(G302))=1, ((MONTH(H302)-MONTH(G302))+1)+12, (IF((YEAR(H302)-YEAR(G302))=2, ((MONTH(H302)-MONTH(G302))+1)+24, (IF((YEAR(H302)-YEAR(G302))=3, ((MONTH(H302)-MONTH(G302))+1)+36, (MONTH(H302)-MONTH(G302))+1)))))</f>
        <v>12</v>
      </c>
      <c r="J302" s="18">
        <f>F302/I302</f>
        <v>2916.6666666666665</v>
      </c>
      <c r="K302" s="19"/>
      <c r="L302" s="20">
        <v>43634</v>
      </c>
      <c r="M302" s="20">
        <v>43830</v>
      </c>
      <c r="N302" s="21">
        <v>35000</v>
      </c>
      <c r="O302" s="20">
        <v>43709</v>
      </c>
      <c r="P302" s="20">
        <v>44074</v>
      </c>
      <c r="Q302" s="19">
        <f t="shared" si="12"/>
        <v>31</v>
      </c>
      <c r="R302" s="19">
        <f t="shared" si="13"/>
        <v>31</v>
      </c>
      <c r="S302" s="19">
        <f t="shared" si="14"/>
        <v>0</v>
      </c>
      <c r="T302" s="19"/>
      <c r="U302" s="20">
        <v>42539</v>
      </c>
      <c r="V302" s="20">
        <v>42735</v>
      </c>
      <c r="W302" s="21">
        <v>35000</v>
      </c>
      <c r="X302" s="20">
        <v>42614</v>
      </c>
      <c r="Y302" s="20">
        <v>42978</v>
      </c>
    </row>
    <row r="303" spans="1:25" ht="15.75" x14ac:dyDescent="0.25">
      <c r="A303" s="17" t="s">
        <v>433</v>
      </c>
      <c r="B303" s="17" t="s">
        <v>292</v>
      </c>
      <c r="C303" s="17" t="s">
        <v>283</v>
      </c>
      <c r="D303" s="20">
        <v>44348</v>
      </c>
      <c r="E303" s="20">
        <v>44561</v>
      </c>
      <c r="F303" s="21">
        <v>18000</v>
      </c>
      <c r="G303" s="20">
        <v>43709</v>
      </c>
      <c r="H303" s="20">
        <v>44074</v>
      </c>
      <c r="I303" s="17">
        <f>IF((YEAR(H303)-YEAR(G303))=1, ((MONTH(H303)-MONTH(G303))+1)+12, (IF((YEAR(H303)-YEAR(G303))=2, ((MONTH(H303)-MONTH(G303))+1)+24, (IF((YEAR(H303)-YEAR(G303))=3, ((MONTH(H303)-MONTH(G303))+1)+36, (MONTH(H303)-MONTH(G303))+1)))))</f>
        <v>12</v>
      </c>
      <c r="J303" s="18">
        <f>F303/I303</f>
        <v>1500</v>
      </c>
      <c r="K303" s="19"/>
      <c r="L303" s="20">
        <v>44348</v>
      </c>
      <c r="M303" s="20">
        <v>44561</v>
      </c>
      <c r="N303" s="21">
        <v>18000</v>
      </c>
      <c r="O303" s="20">
        <v>43709</v>
      </c>
      <c r="P303" s="20">
        <v>44074</v>
      </c>
      <c r="Q303" s="19">
        <f t="shared" si="12"/>
        <v>31</v>
      </c>
      <c r="R303" s="19">
        <f t="shared" si="13"/>
        <v>31</v>
      </c>
      <c r="S303" s="19">
        <f t="shared" si="14"/>
        <v>0</v>
      </c>
      <c r="T303" s="19"/>
      <c r="U303" s="20">
        <v>43252</v>
      </c>
      <c r="V303" s="20">
        <v>43465</v>
      </c>
      <c r="W303" s="21">
        <v>18000</v>
      </c>
      <c r="X303" s="20">
        <v>42614</v>
      </c>
      <c r="Y303" s="20">
        <v>42978</v>
      </c>
    </row>
    <row r="304" spans="1:25" ht="15.75" x14ac:dyDescent="0.25">
      <c r="A304" s="17" t="s">
        <v>490</v>
      </c>
      <c r="B304" s="17" t="s">
        <v>282</v>
      </c>
      <c r="C304" s="17" t="s">
        <v>283</v>
      </c>
      <c r="D304" s="20">
        <v>43716</v>
      </c>
      <c r="E304" s="20">
        <v>43830</v>
      </c>
      <c r="F304" s="21">
        <v>45000</v>
      </c>
      <c r="G304" s="20">
        <v>43709</v>
      </c>
      <c r="H304" s="20">
        <v>44074</v>
      </c>
      <c r="I304" s="17">
        <f>IF((YEAR(H304)-YEAR(G304))=1, ((MONTH(H304)-MONTH(G304))+1)+12, (IF((YEAR(H304)-YEAR(G304))=2, ((MONTH(H304)-MONTH(G304))+1)+24, (IF((YEAR(H304)-YEAR(G304))=3, ((MONTH(H304)-MONTH(G304))+1)+36, (MONTH(H304)-MONTH(G304))+1)))))</f>
        <v>12</v>
      </c>
      <c r="J304" s="18">
        <f>F304/I304</f>
        <v>3750</v>
      </c>
      <c r="K304" s="19"/>
      <c r="L304" s="20">
        <v>43716</v>
      </c>
      <c r="M304" s="20">
        <v>43830</v>
      </c>
      <c r="N304" s="21">
        <v>45000</v>
      </c>
      <c r="O304" s="20">
        <v>43709</v>
      </c>
      <c r="P304" s="20">
        <v>44074</v>
      </c>
      <c r="Q304" s="19">
        <f t="shared" si="12"/>
        <v>31</v>
      </c>
      <c r="R304" s="19">
        <f t="shared" si="13"/>
        <v>31</v>
      </c>
      <c r="S304" s="19">
        <f t="shared" si="14"/>
        <v>0</v>
      </c>
      <c r="T304" s="19"/>
      <c r="U304" s="20">
        <v>42621</v>
      </c>
      <c r="V304" s="20">
        <v>42735</v>
      </c>
      <c r="W304" s="21">
        <v>45000</v>
      </c>
      <c r="X304" s="20">
        <v>42614</v>
      </c>
      <c r="Y304" s="20">
        <v>42978</v>
      </c>
    </row>
    <row r="305" spans="1:25" ht="15.75" x14ac:dyDescent="0.25">
      <c r="A305" s="17" t="s">
        <v>514</v>
      </c>
      <c r="B305" s="17" t="s">
        <v>285</v>
      </c>
      <c r="C305" s="17" t="s">
        <v>283</v>
      </c>
      <c r="D305" s="20">
        <v>43712</v>
      </c>
      <c r="E305" s="20">
        <v>44561</v>
      </c>
      <c r="F305" s="21">
        <v>12000</v>
      </c>
      <c r="G305" s="20">
        <v>43709</v>
      </c>
      <c r="H305" s="20">
        <v>44074</v>
      </c>
      <c r="I305" s="17">
        <f>IF((YEAR(H305)-YEAR(G305))=1, ((MONTH(H305)-MONTH(G305))+1)+12, (IF((YEAR(H305)-YEAR(G305))=2, ((MONTH(H305)-MONTH(G305))+1)+24, (IF((YEAR(H305)-YEAR(G305))=3, ((MONTH(H305)-MONTH(G305))+1)+36, (MONTH(H305)-MONTH(G305))+1)))))</f>
        <v>12</v>
      </c>
      <c r="J305" s="18">
        <f>F305/I305</f>
        <v>1000</v>
      </c>
      <c r="K305" s="19"/>
      <c r="L305" s="20">
        <v>43712</v>
      </c>
      <c r="M305" s="20">
        <v>44561</v>
      </c>
      <c r="N305" s="21">
        <v>12000</v>
      </c>
      <c r="O305" s="20">
        <v>43709</v>
      </c>
      <c r="P305" s="20">
        <v>44074</v>
      </c>
      <c r="Q305" s="19">
        <f t="shared" si="12"/>
        <v>31</v>
      </c>
      <c r="R305" s="19">
        <f t="shared" si="13"/>
        <v>31</v>
      </c>
      <c r="S305" s="19">
        <f t="shared" si="14"/>
        <v>0</v>
      </c>
      <c r="T305" s="19"/>
      <c r="U305" s="20">
        <v>42617</v>
      </c>
      <c r="V305" s="20">
        <v>43465</v>
      </c>
      <c r="W305" s="21">
        <v>12000</v>
      </c>
      <c r="X305" s="20">
        <v>42614</v>
      </c>
      <c r="Y305" s="20">
        <v>42978</v>
      </c>
    </row>
    <row r="306" spans="1:25" ht="15.75" x14ac:dyDescent="0.25">
      <c r="A306" s="17" t="s">
        <v>534</v>
      </c>
      <c r="B306" s="17" t="s">
        <v>292</v>
      </c>
      <c r="C306" s="17" t="s">
        <v>283</v>
      </c>
      <c r="D306" s="20">
        <v>44088</v>
      </c>
      <c r="E306" s="20">
        <v>44196</v>
      </c>
      <c r="F306" s="21">
        <v>40000</v>
      </c>
      <c r="G306" s="20">
        <v>43831</v>
      </c>
      <c r="H306" s="20">
        <v>44074</v>
      </c>
      <c r="I306" s="17">
        <f>IF((YEAR(H306)-YEAR(G306))=1, ((MONTH(H306)-MONTH(G306))+1)+12, (IF((YEAR(H306)-YEAR(G306))=2, ((MONTH(H306)-MONTH(G306))+1)+24, (IF((YEAR(H306)-YEAR(G306))=3, ((MONTH(H306)-MONTH(G306))+1)+36, (MONTH(H306)-MONTH(G306))+1)))))</f>
        <v>8</v>
      </c>
      <c r="J306" s="18">
        <f>F306/I306</f>
        <v>5000</v>
      </c>
      <c r="K306" s="19"/>
      <c r="L306" s="20">
        <v>44088</v>
      </c>
      <c r="M306" s="20">
        <v>44196</v>
      </c>
      <c r="N306" s="21">
        <v>40000</v>
      </c>
      <c r="O306" s="20">
        <v>43831</v>
      </c>
      <c r="P306" s="20">
        <v>44074</v>
      </c>
      <c r="Q306" s="19">
        <f t="shared" si="12"/>
        <v>31</v>
      </c>
      <c r="R306" s="19">
        <f t="shared" si="13"/>
        <v>31</v>
      </c>
      <c r="S306" s="19">
        <f t="shared" si="14"/>
        <v>0</v>
      </c>
      <c r="T306" s="19"/>
      <c r="U306" s="20">
        <v>42992</v>
      </c>
      <c r="V306" s="20">
        <v>43100</v>
      </c>
      <c r="W306" s="21">
        <v>40000</v>
      </c>
      <c r="X306" s="20">
        <v>42736</v>
      </c>
      <c r="Y306" s="20">
        <v>42978</v>
      </c>
    </row>
    <row r="307" spans="1:25" ht="15.75" x14ac:dyDescent="0.25">
      <c r="A307" s="17" t="s">
        <v>479</v>
      </c>
      <c r="B307" s="17" t="s">
        <v>288</v>
      </c>
      <c r="C307" s="17" t="s">
        <v>283</v>
      </c>
      <c r="D307" s="20">
        <v>43920</v>
      </c>
      <c r="E307" s="20">
        <v>44196</v>
      </c>
      <c r="F307" s="21">
        <v>9000</v>
      </c>
      <c r="G307" s="20">
        <v>43891</v>
      </c>
      <c r="H307" s="20">
        <v>44074</v>
      </c>
      <c r="I307" s="17">
        <f>IF((YEAR(H307)-YEAR(G307))=1, ((MONTH(H307)-MONTH(G307))+1)+12, (IF((YEAR(H307)-YEAR(G307))=2, ((MONTH(H307)-MONTH(G307))+1)+24, (IF((YEAR(H307)-YEAR(G307))=3, ((MONTH(H307)-MONTH(G307))+1)+36, (MONTH(H307)-MONTH(G307))+1)))))</f>
        <v>6</v>
      </c>
      <c r="J307" s="18">
        <f>F307/I307</f>
        <v>1500</v>
      </c>
      <c r="K307" s="19"/>
      <c r="L307" s="20">
        <v>43920</v>
      </c>
      <c r="M307" s="20">
        <v>44196</v>
      </c>
      <c r="N307" s="21">
        <v>9000</v>
      </c>
      <c r="O307" s="20">
        <v>43891</v>
      </c>
      <c r="P307" s="20">
        <v>44074</v>
      </c>
      <c r="Q307" s="19">
        <f t="shared" si="12"/>
        <v>31</v>
      </c>
      <c r="R307" s="19">
        <f t="shared" si="13"/>
        <v>31</v>
      </c>
      <c r="S307" s="19">
        <f t="shared" si="14"/>
        <v>0</v>
      </c>
      <c r="T307" s="19"/>
      <c r="U307" s="20">
        <v>42824</v>
      </c>
      <c r="V307" s="20">
        <v>43100</v>
      </c>
      <c r="W307" s="21">
        <v>9000</v>
      </c>
      <c r="X307" s="20">
        <v>42795</v>
      </c>
      <c r="Y307" s="20">
        <v>42978</v>
      </c>
    </row>
    <row r="308" spans="1:25" ht="15.75" x14ac:dyDescent="0.25">
      <c r="A308" s="17" t="s">
        <v>370</v>
      </c>
      <c r="B308" s="17" t="s">
        <v>282</v>
      </c>
      <c r="C308" s="17" t="s">
        <v>283</v>
      </c>
      <c r="D308" s="20">
        <v>44013</v>
      </c>
      <c r="E308" s="20">
        <v>44196</v>
      </c>
      <c r="F308" s="21">
        <v>12500</v>
      </c>
      <c r="G308" s="20">
        <v>43983</v>
      </c>
      <c r="H308" s="20">
        <v>44074</v>
      </c>
      <c r="I308" s="17">
        <f>IF((YEAR(H308)-YEAR(G308))=1, ((MONTH(H308)-MONTH(G308))+1)+12, (IF((YEAR(H308)-YEAR(G308))=2, ((MONTH(H308)-MONTH(G308))+1)+24, (IF((YEAR(H308)-YEAR(G308))=3, ((MONTH(H308)-MONTH(G308))+1)+36, (MONTH(H308)-MONTH(G308))+1)))))</f>
        <v>3</v>
      </c>
      <c r="J308" s="18">
        <f>F308/I308</f>
        <v>4166.666666666667</v>
      </c>
      <c r="K308" s="19"/>
      <c r="L308" s="20">
        <v>44013</v>
      </c>
      <c r="M308" s="20">
        <v>44196</v>
      </c>
      <c r="N308" s="21">
        <v>12500</v>
      </c>
      <c r="O308" s="20">
        <v>43983</v>
      </c>
      <c r="P308" s="20">
        <v>44074</v>
      </c>
      <c r="Q308" s="19">
        <f t="shared" si="12"/>
        <v>31</v>
      </c>
      <c r="R308" s="19">
        <f t="shared" si="13"/>
        <v>31</v>
      </c>
      <c r="S308" s="19">
        <f t="shared" si="14"/>
        <v>0</v>
      </c>
      <c r="T308" s="19"/>
      <c r="U308" s="20">
        <v>42917</v>
      </c>
      <c r="V308" s="20">
        <v>43100</v>
      </c>
      <c r="W308" s="21">
        <v>12500</v>
      </c>
      <c r="X308" s="20">
        <v>42887</v>
      </c>
      <c r="Y308" s="20">
        <v>42978</v>
      </c>
    </row>
    <row r="309" spans="1:25" ht="15.75" x14ac:dyDescent="0.25">
      <c r="A309" s="17" t="s">
        <v>483</v>
      </c>
      <c r="B309" s="17" t="s">
        <v>288</v>
      </c>
      <c r="C309" s="17" t="s">
        <v>283</v>
      </c>
      <c r="D309" s="20">
        <v>44012</v>
      </c>
      <c r="E309" s="20">
        <v>44196</v>
      </c>
      <c r="F309" s="21">
        <v>27500</v>
      </c>
      <c r="G309" s="20">
        <v>43983</v>
      </c>
      <c r="H309" s="20">
        <v>44074</v>
      </c>
      <c r="I309" s="17">
        <f>IF((YEAR(H309)-YEAR(G309))=1, ((MONTH(H309)-MONTH(G309))+1)+12, (IF((YEAR(H309)-YEAR(G309))=2, ((MONTH(H309)-MONTH(G309))+1)+24, (IF((YEAR(H309)-YEAR(G309))=3, ((MONTH(H309)-MONTH(G309))+1)+36, (MONTH(H309)-MONTH(G309))+1)))))</f>
        <v>3</v>
      </c>
      <c r="J309" s="18">
        <f>F309/I309</f>
        <v>9166.6666666666661</v>
      </c>
      <c r="K309" s="19"/>
      <c r="L309" s="20">
        <v>44012</v>
      </c>
      <c r="M309" s="20">
        <v>44196</v>
      </c>
      <c r="N309" s="21">
        <v>27500</v>
      </c>
      <c r="O309" s="20">
        <v>43983</v>
      </c>
      <c r="P309" s="20">
        <v>44074</v>
      </c>
      <c r="Q309" s="19">
        <f t="shared" si="12"/>
        <v>31</v>
      </c>
      <c r="R309" s="19">
        <f t="shared" si="13"/>
        <v>31</v>
      </c>
      <c r="S309" s="19">
        <f t="shared" si="14"/>
        <v>0</v>
      </c>
      <c r="T309" s="19"/>
      <c r="U309" s="20">
        <v>42916</v>
      </c>
      <c r="V309" s="20">
        <v>43100</v>
      </c>
      <c r="W309" s="21">
        <v>27500</v>
      </c>
      <c r="X309" s="20">
        <v>42887</v>
      </c>
      <c r="Y309" s="20">
        <v>42978</v>
      </c>
    </row>
    <row r="310" spans="1:25" ht="15.75" x14ac:dyDescent="0.25">
      <c r="A310" s="17" t="s">
        <v>494</v>
      </c>
      <c r="B310" s="17" t="s">
        <v>288</v>
      </c>
      <c r="C310" s="17" t="s">
        <v>283</v>
      </c>
      <c r="D310" s="20">
        <v>44079</v>
      </c>
      <c r="E310" s="20">
        <v>44196</v>
      </c>
      <c r="F310" s="21">
        <v>4875</v>
      </c>
      <c r="G310" s="20">
        <v>43983</v>
      </c>
      <c r="H310" s="20">
        <v>44074</v>
      </c>
      <c r="I310" s="17">
        <f>IF((YEAR(H310)-YEAR(G310))=1, ((MONTH(H310)-MONTH(G310))+1)+12, (IF((YEAR(H310)-YEAR(G310))=2, ((MONTH(H310)-MONTH(G310))+1)+24, (IF((YEAR(H310)-YEAR(G310))=3, ((MONTH(H310)-MONTH(G310))+1)+36, (MONTH(H310)-MONTH(G310))+1)))))</f>
        <v>3</v>
      </c>
      <c r="J310" s="18">
        <f>F310/I310</f>
        <v>1625</v>
      </c>
      <c r="K310" s="19"/>
      <c r="L310" s="20">
        <v>44079</v>
      </c>
      <c r="M310" s="20">
        <v>44196</v>
      </c>
      <c r="N310" s="21">
        <v>4875</v>
      </c>
      <c r="O310" s="20">
        <v>43983</v>
      </c>
      <c r="P310" s="20">
        <v>44074</v>
      </c>
      <c r="Q310" s="19">
        <f t="shared" si="12"/>
        <v>31</v>
      </c>
      <c r="R310" s="19">
        <f t="shared" si="13"/>
        <v>31</v>
      </c>
      <c r="S310" s="19">
        <f t="shared" si="14"/>
        <v>0</v>
      </c>
      <c r="T310" s="19"/>
      <c r="U310" s="20">
        <v>42983</v>
      </c>
      <c r="V310" s="20">
        <v>43100</v>
      </c>
      <c r="W310" s="21">
        <v>4875</v>
      </c>
      <c r="X310" s="20">
        <v>42887</v>
      </c>
      <c r="Y310" s="20">
        <v>42978</v>
      </c>
    </row>
    <row r="311" spans="1:25" ht="15.75" x14ac:dyDescent="0.25">
      <c r="A311" s="17" t="s">
        <v>506</v>
      </c>
      <c r="B311" s="17" t="s">
        <v>285</v>
      </c>
      <c r="C311" s="17" t="s">
        <v>283</v>
      </c>
      <c r="D311" s="20">
        <v>44169</v>
      </c>
      <c r="E311" s="20">
        <v>44196</v>
      </c>
      <c r="F311" s="21">
        <v>7293.17</v>
      </c>
      <c r="G311" s="20">
        <v>43983</v>
      </c>
      <c r="H311" s="20">
        <v>44074</v>
      </c>
      <c r="I311" s="17">
        <f>IF((YEAR(H311)-YEAR(G311))=1, ((MONTH(H311)-MONTH(G311))+1)+12, (IF((YEAR(H311)-YEAR(G311))=2, ((MONTH(H311)-MONTH(G311))+1)+24, (IF((YEAR(H311)-YEAR(G311))=3, ((MONTH(H311)-MONTH(G311))+1)+36, (MONTH(H311)-MONTH(G311))+1)))))</f>
        <v>3</v>
      </c>
      <c r="J311" s="18">
        <f>F311/I311</f>
        <v>2431.0566666666668</v>
      </c>
      <c r="K311" s="19"/>
      <c r="L311" s="20">
        <v>44169</v>
      </c>
      <c r="M311" s="20">
        <v>44196</v>
      </c>
      <c r="N311" s="21">
        <v>7293.17</v>
      </c>
      <c r="O311" s="20">
        <v>43983</v>
      </c>
      <c r="P311" s="20">
        <v>44074</v>
      </c>
      <c r="Q311" s="19">
        <f t="shared" si="12"/>
        <v>31</v>
      </c>
      <c r="R311" s="19">
        <f t="shared" si="13"/>
        <v>31</v>
      </c>
      <c r="S311" s="19">
        <f t="shared" si="14"/>
        <v>0</v>
      </c>
      <c r="T311" s="19"/>
      <c r="U311" s="20">
        <v>43073</v>
      </c>
      <c r="V311" s="20">
        <v>43100</v>
      </c>
      <c r="W311" s="21">
        <v>7293.17</v>
      </c>
      <c r="X311" s="20">
        <v>42887</v>
      </c>
      <c r="Y311" s="20">
        <v>42978</v>
      </c>
    </row>
    <row r="312" spans="1:25" ht="15.75" x14ac:dyDescent="0.25">
      <c r="A312" s="17" t="s">
        <v>522</v>
      </c>
      <c r="B312" s="17" t="s">
        <v>285</v>
      </c>
      <c r="C312" s="17" t="s">
        <v>283</v>
      </c>
      <c r="D312" s="20">
        <v>44079</v>
      </c>
      <c r="E312" s="20">
        <v>44196</v>
      </c>
      <c r="F312" s="21">
        <v>7500</v>
      </c>
      <c r="G312" s="20">
        <v>43983</v>
      </c>
      <c r="H312" s="20">
        <v>44074</v>
      </c>
      <c r="I312" s="17">
        <f>IF((YEAR(H312)-YEAR(G312))=1, ((MONTH(H312)-MONTH(G312))+1)+12, (IF((YEAR(H312)-YEAR(G312))=2, ((MONTH(H312)-MONTH(G312))+1)+24, (IF((YEAR(H312)-YEAR(G312))=3, ((MONTH(H312)-MONTH(G312))+1)+36, (MONTH(H312)-MONTH(G312))+1)))))</f>
        <v>3</v>
      </c>
      <c r="J312" s="18">
        <f>F312/I312</f>
        <v>2500</v>
      </c>
      <c r="K312" s="19"/>
      <c r="L312" s="20">
        <v>44079</v>
      </c>
      <c r="M312" s="20">
        <v>44196</v>
      </c>
      <c r="N312" s="21">
        <v>7500</v>
      </c>
      <c r="O312" s="20">
        <v>43983</v>
      </c>
      <c r="P312" s="20">
        <v>44074</v>
      </c>
      <c r="Q312" s="19">
        <f t="shared" si="12"/>
        <v>31</v>
      </c>
      <c r="R312" s="19">
        <f t="shared" si="13"/>
        <v>31</v>
      </c>
      <c r="S312" s="19">
        <f t="shared" si="14"/>
        <v>0</v>
      </c>
      <c r="T312" s="19"/>
      <c r="U312" s="20">
        <v>42983</v>
      </c>
      <c r="V312" s="20">
        <v>43100</v>
      </c>
      <c r="W312" s="21">
        <v>7500</v>
      </c>
      <c r="X312" s="20">
        <v>42887</v>
      </c>
      <c r="Y312" s="20">
        <v>42978</v>
      </c>
    </row>
    <row r="313" spans="1:25" ht="15.75" x14ac:dyDescent="0.25">
      <c r="A313" s="17" t="s">
        <v>547</v>
      </c>
      <c r="B313" s="17" t="s">
        <v>288</v>
      </c>
      <c r="C313" s="17" t="s">
        <v>283</v>
      </c>
      <c r="D313" s="20">
        <v>43974</v>
      </c>
      <c r="E313" s="20">
        <v>44196</v>
      </c>
      <c r="F313" s="21">
        <v>10000</v>
      </c>
      <c r="G313" s="20">
        <v>43983</v>
      </c>
      <c r="H313" s="20">
        <v>44074</v>
      </c>
      <c r="I313" s="17">
        <f>IF((YEAR(H313)-YEAR(G313))=1, ((MONTH(H313)-MONTH(G313))+1)+12, (IF((YEAR(H313)-YEAR(G313))=2, ((MONTH(H313)-MONTH(G313))+1)+24, (IF((YEAR(H313)-YEAR(G313))=3, ((MONTH(H313)-MONTH(G313))+1)+36, (MONTH(H313)-MONTH(G313))+1)))))</f>
        <v>3</v>
      </c>
      <c r="J313" s="18">
        <f>F313/I313</f>
        <v>3333.3333333333335</v>
      </c>
      <c r="K313" s="19"/>
      <c r="L313" s="20">
        <v>43974</v>
      </c>
      <c r="M313" s="20">
        <v>44196</v>
      </c>
      <c r="N313" s="21">
        <v>10000</v>
      </c>
      <c r="O313" s="20">
        <v>43983</v>
      </c>
      <c r="P313" s="20">
        <v>44074</v>
      </c>
      <c r="Q313" s="19">
        <f t="shared" si="12"/>
        <v>31</v>
      </c>
      <c r="R313" s="19">
        <f t="shared" si="13"/>
        <v>31</v>
      </c>
      <c r="S313" s="19">
        <f t="shared" si="14"/>
        <v>0</v>
      </c>
      <c r="T313" s="19"/>
      <c r="U313" s="20">
        <v>42878</v>
      </c>
      <c r="V313" s="20">
        <v>43100</v>
      </c>
      <c r="W313" s="21">
        <v>10000</v>
      </c>
      <c r="X313" s="20">
        <v>42887</v>
      </c>
      <c r="Y313" s="20">
        <v>42978</v>
      </c>
    </row>
    <row r="314" spans="1:25" ht="15.75" x14ac:dyDescent="0.25">
      <c r="A314" s="17" t="s">
        <v>557</v>
      </c>
      <c r="B314" s="17" t="s">
        <v>288</v>
      </c>
      <c r="C314" s="17" t="s">
        <v>283</v>
      </c>
      <c r="D314" s="20">
        <v>44074</v>
      </c>
      <c r="E314" s="20">
        <v>44196</v>
      </c>
      <c r="F314" s="21">
        <v>14317.5</v>
      </c>
      <c r="G314" s="20">
        <v>43983</v>
      </c>
      <c r="H314" s="20">
        <v>44074</v>
      </c>
      <c r="I314" s="17">
        <f>IF((YEAR(H314)-YEAR(G314))=1, ((MONTH(H314)-MONTH(G314))+1)+12, (IF((YEAR(H314)-YEAR(G314))=2, ((MONTH(H314)-MONTH(G314))+1)+24, (IF((YEAR(H314)-YEAR(G314))=3, ((MONTH(H314)-MONTH(G314))+1)+36, (MONTH(H314)-MONTH(G314))+1)))))</f>
        <v>3</v>
      </c>
      <c r="J314" s="18">
        <f>F314/I314</f>
        <v>4772.5</v>
      </c>
      <c r="K314" s="19"/>
      <c r="L314" s="20">
        <v>44074</v>
      </c>
      <c r="M314" s="20">
        <v>44196</v>
      </c>
      <c r="N314" s="21">
        <v>14317.5</v>
      </c>
      <c r="O314" s="20">
        <v>43983</v>
      </c>
      <c r="P314" s="20">
        <v>44074</v>
      </c>
      <c r="Q314" s="19">
        <f t="shared" si="12"/>
        <v>31</v>
      </c>
      <c r="R314" s="19">
        <f t="shared" si="13"/>
        <v>31</v>
      </c>
      <c r="S314" s="19">
        <f t="shared" si="14"/>
        <v>0</v>
      </c>
      <c r="T314" s="19"/>
      <c r="U314" s="20">
        <v>42978</v>
      </c>
      <c r="V314" s="20">
        <v>43100</v>
      </c>
      <c r="W314" s="21">
        <v>14317.5</v>
      </c>
      <c r="X314" s="20">
        <v>42887</v>
      </c>
      <c r="Y314" s="20">
        <v>42978</v>
      </c>
    </row>
    <row r="315" spans="1:25" ht="15.75" x14ac:dyDescent="0.25">
      <c r="A315" s="17" t="s">
        <v>474</v>
      </c>
      <c r="B315" s="17" t="s">
        <v>285</v>
      </c>
      <c r="C315" s="17" t="s">
        <v>283</v>
      </c>
      <c r="D315" s="20">
        <v>43983</v>
      </c>
      <c r="E315" s="20">
        <v>44196</v>
      </c>
      <c r="F315" s="21">
        <v>1250</v>
      </c>
      <c r="G315" s="20">
        <v>44013</v>
      </c>
      <c r="H315" s="20">
        <v>44074</v>
      </c>
      <c r="I315" s="17">
        <f>IF((YEAR(H315)-YEAR(G315))=1, ((MONTH(H315)-MONTH(G315))+1)+12, (IF((YEAR(H315)-YEAR(G315))=2, ((MONTH(H315)-MONTH(G315))+1)+24, (IF((YEAR(H315)-YEAR(G315))=3, ((MONTH(H315)-MONTH(G315))+1)+36, (MONTH(H315)-MONTH(G315))+1)))))</f>
        <v>2</v>
      </c>
      <c r="J315" s="18">
        <f>F315/I315</f>
        <v>625</v>
      </c>
      <c r="K315" s="19"/>
      <c r="L315" s="20">
        <v>43983</v>
      </c>
      <c r="M315" s="20">
        <v>44196</v>
      </c>
      <c r="N315" s="21">
        <v>1250</v>
      </c>
      <c r="O315" s="20">
        <v>44013</v>
      </c>
      <c r="P315" s="20">
        <v>44074</v>
      </c>
      <c r="Q315" s="19">
        <f t="shared" si="12"/>
        <v>31</v>
      </c>
      <c r="R315" s="19">
        <f t="shared" si="13"/>
        <v>31</v>
      </c>
      <c r="S315" s="19">
        <f t="shared" si="14"/>
        <v>0</v>
      </c>
      <c r="T315" s="19"/>
      <c r="U315" s="20">
        <v>42887</v>
      </c>
      <c r="V315" s="20">
        <v>43100</v>
      </c>
      <c r="W315" s="21">
        <v>1250</v>
      </c>
      <c r="X315" s="20">
        <v>42917</v>
      </c>
      <c r="Y315" s="20">
        <v>42978</v>
      </c>
    </row>
    <row r="316" spans="1:25" ht="15.75" x14ac:dyDescent="0.25">
      <c r="A316" s="17" t="s">
        <v>315</v>
      </c>
      <c r="B316" s="17" t="s">
        <v>296</v>
      </c>
      <c r="C316" s="17" t="s">
        <v>283</v>
      </c>
      <c r="D316" s="20">
        <v>44046</v>
      </c>
      <c r="E316" s="20">
        <v>44589</v>
      </c>
      <c r="F316" s="21">
        <v>1000</v>
      </c>
      <c r="G316" s="20">
        <v>44044</v>
      </c>
      <c r="H316" s="20">
        <v>44074</v>
      </c>
      <c r="I316" s="17">
        <f>IF((YEAR(H316)-YEAR(G316))=1, ((MONTH(H316)-MONTH(G316))+1)+12, (IF((YEAR(H316)-YEAR(G316))=2, ((MONTH(H316)-MONTH(G316))+1)+24, (IF((YEAR(H316)-YEAR(G316))=3, ((MONTH(H316)-MONTH(G316))+1)+36, (MONTH(H316)-MONTH(G316))+1)))))</f>
        <v>1</v>
      </c>
      <c r="J316" s="18">
        <f>F316/I316</f>
        <v>1000</v>
      </c>
      <c r="K316" s="19"/>
      <c r="L316" s="20">
        <v>44046</v>
      </c>
      <c r="M316" s="20">
        <v>44589</v>
      </c>
      <c r="N316" s="21">
        <v>1000</v>
      </c>
      <c r="O316" s="20">
        <v>44044</v>
      </c>
      <c r="P316" s="20">
        <v>44074</v>
      </c>
      <c r="Q316" s="19">
        <f t="shared" si="12"/>
        <v>28</v>
      </c>
      <c r="R316" s="19">
        <f t="shared" si="13"/>
        <v>28</v>
      </c>
      <c r="S316" s="19">
        <f t="shared" si="14"/>
        <v>0</v>
      </c>
      <c r="T316" s="19"/>
      <c r="U316" s="20">
        <v>42950</v>
      </c>
      <c r="V316" s="20">
        <v>43493</v>
      </c>
      <c r="W316" s="21">
        <v>1000</v>
      </c>
      <c r="X316" s="20">
        <v>42948</v>
      </c>
      <c r="Y316" s="20">
        <v>42978</v>
      </c>
    </row>
    <row r="317" spans="1:25" ht="15.75" x14ac:dyDescent="0.25">
      <c r="A317" s="17" t="s">
        <v>319</v>
      </c>
      <c r="B317" s="17" t="s">
        <v>296</v>
      </c>
      <c r="C317" s="17" t="s">
        <v>283</v>
      </c>
      <c r="D317" s="20">
        <v>44075</v>
      </c>
      <c r="E317" s="20">
        <v>44561</v>
      </c>
      <c r="F317" s="21">
        <v>1083.3399999999999</v>
      </c>
      <c r="G317" s="20">
        <v>44044</v>
      </c>
      <c r="H317" s="20">
        <v>44074</v>
      </c>
      <c r="I317" s="17">
        <f>IF((YEAR(H317)-YEAR(G317))=1, ((MONTH(H317)-MONTH(G317))+1)+12, (IF((YEAR(H317)-YEAR(G317))=2, ((MONTH(H317)-MONTH(G317))+1)+24, (IF((YEAR(H317)-YEAR(G317))=3, ((MONTH(H317)-MONTH(G317))+1)+36, (MONTH(H317)-MONTH(G317))+1)))))</f>
        <v>1</v>
      </c>
      <c r="J317" s="18">
        <f>F317/I317</f>
        <v>1083.3399999999999</v>
      </c>
      <c r="K317" s="19"/>
      <c r="L317" s="20">
        <v>44075</v>
      </c>
      <c r="M317" s="20">
        <v>44561</v>
      </c>
      <c r="N317" s="21">
        <v>1083.3399999999999</v>
      </c>
      <c r="O317" s="20">
        <v>44044</v>
      </c>
      <c r="P317" s="20">
        <v>44074</v>
      </c>
      <c r="Q317" s="19">
        <f t="shared" si="12"/>
        <v>31</v>
      </c>
      <c r="R317" s="19">
        <f t="shared" si="13"/>
        <v>31</v>
      </c>
      <c r="S317" s="19">
        <f t="shared" si="14"/>
        <v>0</v>
      </c>
      <c r="T317" s="19"/>
      <c r="U317" s="20">
        <v>42979</v>
      </c>
      <c r="V317" s="20">
        <v>43465</v>
      </c>
      <c r="W317" s="21">
        <v>1083.3399999999999</v>
      </c>
      <c r="X317" s="20">
        <v>42948</v>
      </c>
      <c r="Y317" s="20">
        <v>42978</v>
      </c>
    </row>
    <row r="318" spans="1:25" ht="15.75" x14ac:dyDescent="0.25">
      <c r="A318" s="17" t="s">
        <v>321</v>
      </c>
      <c r="B318" s="17" t="s">
        <v>285</v>
      </c>
      <c r="C318" s="17" t="s">
        <v>283</v>
      </c>
      <c r="D318" s="20">
        <v>44044</v>
      </c>
      <c r="E318" s="20">
        <v>44926</v>
      </c>
      <c r="F318" s="21">
        <v>5000</v>
      </c>
      <c r="G318" s="20">
        <v>44044</v>
      </c>
      <c r="H318" s="20">
        <v>44074</v>
      </c>
      <c r="I318" s="17">
        <f>IF((YEAR(H318)-YEAR(G318))=1, ((MONTH(H318)-MONTH(G318))+1)+12, (IF((YEAR(H318)-YEAR(G318))=2, ((MONTH(H318)-MONTH(G318))+1)+24, (IF((YEAR(H318)-YEAR(G318))=3, ((MONTH(H318)-MONTH(G318))+1)+36, (MONTH(H318)-MONTH(G318))+1)))))</f>
        <v>1</v>
      </c>
      <c r="J318" s="18">
        <f>F318/I318</f>
        <v>5000</v>
      </c>
      <c r="K318" s="19"/>
      <c r="L318" s="20">
        <v>44044</v>
      </c>
      <c r="M318" s="20">
        <v>44926</v>
      </c>
      <c r="N318" s="21">
        <v>5000</v>
      </c>
      <c r="O318" s="20">
        <v>44044</v>
      </c>
      <c r="P318" s="20">
        <v>44074</v>
      </c>
      <c r="Q318" s="19">
        <f t="shared" si="12"/>
        <v>31</v>
      </c>
      <c r="R318" s="19">
        <f t="shared" si="13"/>
        <v>31</v>
      </c>
      <c r="S318" s="19">
        <f t="shared" si="14"/>
        <v>0</v>
      </c>
      <c r="T318" s="19"/>
      <c r="U318" s="20">
        <v>42948</v>
      </c>
      <c r="V318" s="20">
        <v>43830</v>
      </c>
      <c r="W318" s="21">
        <v>5000</v>
      </c>
      <c r="X318" s="20">
        <v>42948</v>
      </c>
      <c r="Y318" s="20">
        <v>42978</v>
      </c>
    </row>
    <row r="319" spans="1:25" ht="15.75" x14ac:dyDescent="0.25">
      <c r="A319" s="17" t="s">
        <v>355</v>
      </c>
      <c r="B319" s="17" t="s">
        <v>296</v>
      </c>
      <c r="C319" s="17" t="s">
        <v>283</v>
      </c>
      <c r="D319" s="20">
        <v>44058</v>
      </c>
      <c r="E319" s="20">
        <v>44196</v>
      </c>
      <c r="F319" s="21">
        <v>1500</v>
      </c>
      <c r="G319" s="20">
        <v>44044</v>
      </c>
      <c r="H319" s="20">
        <v>44074</v>
      </c>
      <c r="I319" s="17">
        <f>IF((YEAR(H319)-YEAR(G319))=1, ((MONTH(H319)-MONTH(G319))+1)+12, (IF((YEAR(H319)-YEAR(G319))=2, ((MONTH(H319)-MONTH(G319))+1)+24, (IF((YEAR(H319)-YEAR(G319))=3, ((MONTH(H319)-MONTH(G319))+1)+36, (MONTH(H319)-MONTH(G319))+1)))))</f>
        <v>1</v>
      </c>
      <c r="J319" s="18">
        <f>F319/I319</f>
        <v>1500</v>
      </c>
      <c r="K319" s="19"/>
      <c r="L319" s="20">
        <v>44058</v>
      </c>
      <c r="M319" s="20">
        <v>44196</v>
      </c>
      <c r="N319" s="21">
        <v>1500</v>
      </c>
      <c r="O319" s="20">
        <v>44044</v>
      </c>
      <c r="P319" s="20">
        <v>44074</v>
      </c>
      <c r="Q319" s="19">
        <f t="shared" si="12"/>
        <v>31</v>
      </c>
      <c r="R319" s="19">
        <f t="shared" si="13"/>
        <v>31</v>
      </c>
      <c r="S319" s="19">
        <f t="shared" si="14"/>
        <v>0</v>
      </c>
      <c r="T319" s="19"/>
      <c r="U319" s="20">
        <v>42962</v>
      </c>
      <c r="V319" s="20">
        <v>43100</v>
      </c>
      <c r="W319" s="21">
        <v>1500</v>
      </c>
      <c r="X319" s="20">
        <v>42948</v>
      </c>
      <c r="Y319" s="20">
        <v>42978</v>
      </c>
    </row>
    <row r="320" spans="1:25" ht="15.75" x14ac:dyDescent="0.25">
      <c r="A320" s="17" t="s">
        <v>365</v>
      </c>
      <c r="B320" s="17" t="s">
        <v>288</v>
      </c>
      <c r="C320" s="17" t="s">
        <v>283</v>
      </c>
      <c r="D320" s="20">
        <v>44044</v>
      </c>
      <c r="E320" s="20">
        <v>44196</v>
      </c>
      <c r="F320" s="21">
        <v>5000</v>
      </c>
      <c r="G320" s="20">
        <v>44044</v>
      </c>
      <c r="H320" s="20">
        <v>44074</v>
      </c>
      <c r="I320" s="17">
        <f>IF((YEAR(H320)-YEAR(G320))=1, ((MONTH(H320)-MONTH(G320))+1)+12, (IF((YEAR(H320)-YEAR(G320))=2, ((MONTH(H320)-MONTH(G320))+1)+24, (IF((YEAR(H320)-YEAR(G320))=3, ((MONTH(H320)-MONTH(G320))+1)+36, (MONTH(H320)-MONTH(G320))+1)))))</f>
        <v>1</v>
      </c>
      <c r="J320" s="18">
        <f>F320/I320</f>
        <v>5000</v>
      </c>
      <c r="K320" s="19"/>
      <c r="L320" s="20">
        <v>44044</v>
      </c>
      <c r="M320" s="20">
        <v>44196</v>
      </c>
      <c r="N320" s="21">
        <v>5000</v>
      </c>
      <c r="O320" s="20">
        <v>44044</v>
      </c>
      <c r="P320" s="20">
        <v>44074</v>
      </c>
      <c r="Q320" s="19">
        <f t="shared" si="12"/>
        <v>31</v>
      </c>
      <c r="R320" s="19">
        <f t="shared" si="13"/>
        <v>31</v>
      </c>
      <c r="S320" s="19">
        <f t="shared" si="14"/>
        <v>0</v>
      </c>
      <c r="T320" s="19"/>
      <c r="U320" s="20">
        <v>42948</v>
      </c>
      <c r="V320" s="20">
        <v>43100</v>
      </c>
      <c r="W320" s="21">
        <v>5000</v>
      </c>
      <c r="X320" s="20">
        <v>42948</v>
      </c>
      <c r="Y320" s="20">
        <v>42978</v>
      </c>
    </row>
    <row r="321" spans="1:25" ht="15.75" x14ac:dyDescent="0.25">
      <c r="A321" s="17" t="s">
        <v>375</v>
      </c>
      <c r="B321" s="17" t="s">
        <v>288</v>
      </c>
      <c r="C321" s="17" t="s">
        <v>283</v>
      </c>
      <c r="D321" s="20">
        <v>44044</v>
      </c>
      <c r="E321" s="20">
        <v>44196</v>
      </c>
      <c r="F321" s="21">
        <v>3300</v>
      </c>
      <c r="G321" s="20">
        <v>44044</v>
      </c>
      <c r="H321" s="20">
        <v>44074</v>
      </c>
      <c r="I321" s="17">
        <f>IF((YEAR(H321)-YEAR(G321))=1, ((MONTH(H321)-MONTH(G321))+1)+12, (IF((YEAR(H321)-YEAR(G321))=2, ((MONTH(H321)-MONTH(G321))+1)+24, (IF((YEAR(H321)-YEAR(G321))=3, ((MONTH(H321)-MONTH(G321))+1)+36, (MONTH(H321)-MONTH(G321))+1)))))</f>
        <v>1</v>
      </c>
      <c r="J321" s="18">
        <f>F321/I321</f>
        <v>3300</v>
      </c>
      <c r="K321" s="19"/>
      <c r="L321" s="20">
        <v>44044</v>
      </c>
      <c r="M321" s="20">
        <v>44196</v>
      </c>
      <c r="N321" s="21">
        <v>3300</v>
      </c>
      <c r="O321" s="20">
        <v>44044</v>
      </c>
      <c r="P321" s="20">
        <v>44074</v>
      </c>
      <c r="Q321" s="19">
        <f t="shared" si="12"/>
        <v>31</v>
      </c>
      <c r="R321" s="19">
        <f t="shared" si="13"/>
        <v>31</v>
      </c>
      <c r="S321" s="19">
        <f t="shared" si="14"/>
        <v>0</v>
      </c>
      <c r="T321" s="19"/>
      <c r="U321" s="20">
        <v>42948</v>
      </c>
      <c r="V321" s="20">
        <v>43100</v>
      </c>
      <c r="W321" s="21">
        <v>3300</v>
      </c>
      <c r="X321" s="20">
        <v>42948</v>
      </c>
      <c r="Y321" s="20">
        <v>42978</v>
      </c>
    </row>
    <row r="322" spans="1:25" ht="15.75" x14ac:dyDescent="0.25">
      <c r="A322" s="17" t="s">
        <v>376</v>
      </c>
      <c r="B322" s="17" t="s">
        <v>292</v>
      </c>
      <c r="C322" s="17" t="s">
        <v>283</v>
      </c>
      <c r="D322" s="20">
        <v>44044</v>
      </c>
      <c r="E322" s="20">
        <v>44196</v>
      </c>
      <c r="F322" s="21">
        <v>2500</v>
      </c>
      <c r="G322" s="20">
        <v>44044</v>
      </c>
      <c r="H322" s="20">
        <v>44074</v>
      </c>
      <c r="I322" s="17">
        <f>IF((YEAR(H322)-YEAR(G322))=1, ((MONTH(H322)-MONTH(G322))+1)+12, (IF((YEAR(H322)-YEAR(G322))=2, ((MONTH(H322)-MONTH(G322))+1)+24, (IF((YEAR(H322)-YEAR(G322))=3, ((MONTH(H322)-MONTH(G322))+1)+36, (MONTH(H322)-MONTH(G322))+1)))))</f>
        <v>1</v>
      </c>
      <c r="J322" s="18">
        <f>F322/I322</f>
        <v>2500</v>
      </c>
      <c r="K322" s="19"/>
      <c r="L322" s="20">
        <v>44044</v>
      </c>
      <c r="M322" s="20">
        <v>44196</v>
      </c>
      <c r="N322" s="21">
        <v>2500</v>
      </c>
      <c r="O322" s="20">
        <v>44044</v>
      </c>
      <c r="P322" s="20">
        <v>44074</v>
      </c>
      <c r="Q322" s="19">
        <f t="shared" si="12"/>
        <v>31</v>
      </c>
      <c r="R322" s="19">
        <f t="shared" si="13"/>
        <v>31</v>
      </c>
      <c r="S322" s="19">
        <f t="shared" si="14"/>
        <v>0</v>
      </c>
      <c r="T322" s="19"/>
      <c r="U322" s="20">
        <v>42948</v>
      </c>
      <c r="V322" s="20">
        <v>43100</v>
      </c>
      <c r="W322" s="21">
        <v>2500</v>
      </c>
      <c r="X322" s="20">
        <v>42948</v>
      </c>
      <c r="Y322" s="20">
        <v>42978</v>
      </c>
    </row>
    <row r="323" spans="1:25" ht="15.75" x14ac:dyDescent="0.25">
      <c r="A323" s="17" t="s">
        <v>401</v>
      </c>
      <c r="B323" s="17" t="s">
        <v>285</v>
      </c>
      <c r="C323" s="17" t="s">
        <v>283</v>
      </c>
      <c r="D323" s="20">
        <v>44044</v>
      </c>
      <c r="E323" s="20">
        <v>44196</v>
      </c>
      <c r="F323" s="21">
        <v>2000</v>
      </c>
      <c r="G323" s="20">
        <v>44044</v>
      </c>
      <c r="H323" s="20">
        <v>44074</v>
      </c>
      <c r="I323" s="17">
        <f>IF((YEAR(H323)-YEAR(G323))=1, ((MONTH(H323)-MONTH(G323))+1)+12, (IF((YEAR(H323)-YEAR(G323))=2, ((MONTH(H323)-MONTH(G323))+1)+24, (IF((YEAR(H323)-YEAR(G323))=3, ((MONTH(H323)-MONTH(G323))+1)+36, (MONTH(H323)-MONTH(G323))+1)))))</f>
        <v>1</v>
      </c>
      <c r="J323" s="18">
        <f>F323/I323</f>
        <v>2000</v>
      </c>
      <c r="K323" s="19"/>
      <c r="L323" s="20">
        <v>44044</v>
      </c>
      <c r="M323" s="20">
        <v>44196</v>
      </c>
      <c r="N323" s="21">
        <v>2000</v>
      </c>
      <c r="O323" s="20">
        <v>44044</v>
      </c>
      <c r="P323" s="20">
        <v>44074</v>
      </c>
      <c r="Q323" s="19">
        <f t="shared" si="12"/>
        <v>31</v>
      </c>
      <c r="R323" s="19">
        <f t="shared" si="13"/>
        <v>31</v>
      </c>
      <c r="S323" s="19">
        <f t="shared" si="14"/>
        <v>0</v>
      </c>
      <c r="T323" s="19"/>
      <c r="U323" s="20">
        <v>42948</v>
      </c>
      <c r="V323" s="20">
        <v>43100</v>
      </c>
      <c r="W323" s="21">
        <v>2000</v>
      </c>
      <c r="X323" s="20">
        <v>42948</v>
      </c>
      <c r="Y323" s="20">
        <v>42978</v>
      </c>
    </row>
    <row r="324" spans="1:25" ht="15.75" x14ac:dyDescent="0.25">
      <c r="A324" s="17" t="s">
        <v>420</v>
      </c>
      <c r="B324" s="17" t="s">
        <v>285</v>
      </c>
      <c r="C324" s="17" t="s">
        <v>283</v>
      </c>
      <c r="D324" s="20">
        <v>44044</v>
      </c>
      <c r="E324" s="20">
        <v>44926</v>
      </c>
      <c r="F324" s="21">
        <v>1750</v>
      </c>
      <c r="G324" s="20">
        <v>44044</v>
      </c>
      <c r="H324" s="20">
        <v>44074</v>
      </c>
      <c r="I324" s="17">
        <f>IF((YEAR(H324)-YEAR(G324))=1, ((MONTH(H324)-MONTH(G324))+1)+12, (IF((YEAR(H324)-YEAR(G324))=2, ((MONTH(H324)-MONTH(G324))+1)+24, (IF((YEAR(H324)-YEAR(G324))=3, ((MONTH(H324)-MONTH(G324))+1)+36, (MONTH(H324)-MONTH(G324))+1)))))</f>
        <v>1</v>
      </c>
      <c r="J324" s="18">
        <f>F324/I324</f>
        <v>1750</v>
      </c>
      <c r="K324" s="19"/>
      <c r="L324" s="20">
        <v>44044</v>
      </c>
      <c r="M324" s="20">
        <v>44926</v>
      </c>
      <c r="N324" s="21">
        <v>1750</v>
      </c>
      <c r="O324" s="20">
        <v>44044</v>
      </c>
      <c r="P324" s="20">
        <v>44074</v>
      </c>
      <c r="Q324" s="19">
        <f t="shared" ref="Q324:Q387" si="15">DAY(E324)</f>
        <v>31</v>
      </c>
      <c r="R324" s="19">
        <f t="shared" ref="R324:R387" si="16">DAY(M324)</f>
        <v>31</v>
      </c>
      <c r="S324" s="19">
        <f t="shared" ref="S324:S387" si="17">Q324-R324</f>
        <v>0</v>
      </c>
      <c r="T324" s="19"/>
      <c r="U324" s="20">
        <v>42948</v>
      </c>
      <c r="V324" s="20">
        <v>43830</v>
      </c>
      <c r="W324" s="21">
        <v>1750</v>
      </c>
      <c r="X324" s="20">
        <v>42948</v>
      </c>
      <c r="Y324" s="20">
        <v>42978</v>
      </c>
    </row>
    <row r="325" spans="1:25" ht="15.75" x14ac:dyDescent="0.25">
      <c r="A325" s="17" t="s">
        <v>426</v>
      </c>
      <c r="B325" s="17" t="s">
        <v>282</v>
      </c>
      <c r="C325" s="17" t="s">
        <v>283</v>
      </c>
      <c r="D325" s="20">
        <v>44044</v>
      </c>
      <c r="E325" s="20">
        <v>44196</v>
      </c>
      <c r="F325" s="21">
        <v>700</v>
      </c>
      <c r="G325" s="20">
        <v>44044</v>
      </c>
      <c r="H325" s="20">
        <v>44074</v>
      </c>
      <c r="I325" s="17">
        <f>IF((YEAR(H325)-YEAR(G325))=1, ((MONTH(H325)-MONTH(G325))+1)+12, (IF((YEAR(H325)-YEAR(G325))=2, ((MONTH(H325)-MONTH(G325))+1)+24, (IF((YEAR(H325)-YEAR(G325))=3, ((MONTH(H325)-MONTH(G325))+1)+36, (MONTH(H325)-MONTH(G325))+1)))))</f>
        <v>1</v>
      </c>
      <c r="J325" s="18">
        <f>F325/I325</f>
        <v>700</v>
      </c>
      <c r="K325" s="19"/>
      <c r="L325" s="20">
        <v>44044</v>
      </c>
      <c r="M325" s="20">
        <v>44196</v>
      </c>
      <c r="N325" s="21">
        <v>700</v>
      </c>
      <c r="O325" s="20">
        <v>44044</v>
      </c>
      <c r="P325" s="20">
        <v>44074</v>
      </c>
      <c r="Q325" s="19">
        <f t="shared" si="15"/>
        <v>31</v>
      </c>
      <c r="R325" s="19">
        <f t="shared" si="16"/>
        <v>31</v>
      </c>
      <c r="S325" s="19">
        <f t="shared" si="17"/>
        <v>0</v>
      </c>
      <c r="T325" s="19"/>
      <c r="U325" s="20">
        <v>42948</v>
      </c>
      <c r="V325" s="20">
        <v>43100</v>
      </c>
      <c r="W325" s="21">
        <v>700</v>
      </c>
      <c r="X325" s="20">
        <v>42948</v>
      </c>
      <c r="Y325" s="20">
        <v>42978</v>
      </c>
    </row>
    <row r="326" spans="1:25" ht="15.75" x14ac:dyDescent="0.25">
      <c r="A326" s="17" t="s">
        <v>427</v>
      </c>
      <c r="B326" s="17" t="s">
        <v>292</v>
      </c>
      <c r="C326" s="17" t="s">
        <v>283</v>
      </c>
      <c r="D326" s="20">
        <v>44044</v>
      </c>
      <c r="E326" s="20">
        <v>44196</v>
      </c>
      <c r="F326" s="21">
        <v>2000</v>
      </c>
      <c r="G326" s="20">
        <v>44044</v>
      </c>
      <c r="H326" s="20">
        <v>44074</v>
      </c>
      <c r="I326" s="17">
        <f>IF((YEAR(H326)-YEAR(G326))=1, ((MONTH(H326)-MONTH(G326))+1)+12, (IF((YEAR(H326)-YEAR(G326))=2, ((MONTH(H326)-MONTH(G326))+1)+24, (IF((YEAR(H326)-YEAR(G326))=3, ((MONTH(H326)-MONTH(G326))+1)+36, (MONTH(H326)-MONTH(G326))+1)))))</f>
        <v>1</v>
      </c>
      <c r="J326" s="18">
        <f>F326/I326</f>
        <v>2000</v>
      </c>
      <c r="K326" s="19"/>
      <c r="L326" s="20">
        <v>44044</v>
      </c>
      <c r="M326" s="20">
        <v>44196</v>
      </c>
      <c r="N326" s="21">
        <v>2000</v>
      </c>
      <c r="O326" s="20">
        <v>44044</v>
      </c>
      <c r="P326" s="20">
        <v>44074</v>
      </c>
      <c r="Q326" s="19">
        <f t="shared" si="15"/>
        <v>31</v>
      </c>
      <c r="R326" s="19">
        <f t="shared" si="16"/>
        <v>31</v>
      </c>
      <c r="S326" s="19">
        <f t="shared" si="17"/>
        <v>0</v>
      </c>
      <c r="T326" s="19"/>
      <c r="U326" s="20">
        <v>42948</v>
      </c>
      <c r="V326" s="20">
        <v>43100</v>
      </c>
      <c r="W326" s="21">
        <v>2000</v>
      </c>
      <c r="X326" s="20">
        <v>42948</v>
      </c>
      <c r="Y326" s="20">
        <v>42978</v>
      </c>
    </row>
    <row r="327" spans="1:25" ht="15.75" x14ac:dyDescent="0.25">
      <c r="A327" s="17" t="s">
        <v>443</v>
      </c>
      <c r="B327" s="17" t="s">
        <v>296</v>
      </c>
      <c r="C327" s="17" t="s">
        <v>283</v>
      </c>
      <c r="D327" s="20">
        <v>44068</v>
      </c>
      <c r="E327" s="20">
        <v>44196</v>
      </c>
      <c r="F327" s="21">
        <v>1000</v>
      </c>
      <c r="G327" s="20">
        <v>44044</v>
      </c>
      <c r="H327" s="20">
        <v>44074</v>
      </c>
      <c r="I327" s="17">
        <f>IF((YEAR(H327)-YEAR(G327))=1, ((MONTH(H327)-MONTH(G327))+1)+12, (IF((YEAR(H327)-YEAR(G327))=2, ((MONTH(H327)-MONTH(G327))+1)+24, (IF((YEAR(H327)-YEAR(G327))=3, ((MONTH(H327)-MONTH(G327))+1)+36, (MONTH(H327)-MONTH(G327))+1)))))</f>
        <v>1</v>
      </c>
      <c r="J327" s="18">
        <f>F327/I327</f>
        <v>1000</v>
      </c>
      <c r="K327" s="19"/>
      <c r="L327" s="20">
        <v>44068</v>
      </c>
      <c r="M327" s="20">
        <v>44196</v>
      </c>
      <c r="N327" s="21">
        <v>1000</v>
      </c>
      <c r="O327" s="20">
        <v>44044</v>
      </c>
      <c r="P327" s="20">
        <v>44074</v>
      </c>
      <c r="Q327" s="19">
        <f t="shared" si="15"/>
        <v>31</v>
      </c>
      <c r="R327" s="19">
        <f t="shared" si="16"/>
        <v>31</v>
      </c>
      <c r="S327" s="19">
        <f t="shared" si="17"/>
        <v>0</v>
      </c>
      <c r="T327" s="19"/>
      <c r="U327" s="20">
        <v>42972</v>
      </c>
      <c r="V327" s="20">
        <v>43100</v>
      </c>
      <c r="W327" s="21">
        <v>1000</v>
      </c>
      <c r="X327" s="20">
        <v>42948</v>
      </c>
      <c r="Y327" s="20">
        <v>42978</v>
      </c>
    </row>
    <row r="328" spans="1:25" ht="15.75" x14ac:dyDescent="0.25">
      <c r="A328" s="17" t="s">
        <v>450</v>
      </c>
      <c r="B328" s="17" t="s">
        <v>288</v>
      </c>
      <c r="C328" s="17" t="s">
        <v>283</v>
      </c>
      <c r="D328" s="20">
        <v>44044</v>
      </c>
      <c r="E328" s="20">
        <v>44196</v>
      </c>
      <c r="F328" s="21">
        <v>3500</v>
      </c>
      <c r="G328" s="20">
        <v>44044</v>
      </c>
      <c r="H328" s="20">
        <v>44074</v>
      </c>
      <c r="I328" s="17">
        <f>IF((YEAR(H328)-YEAR(G328))=1, ((MONTH(H328)-MONTH(G328))+1)+12, (IF((YEAR(H328)-YEAR(G328))=2, ((MONTH(H328)-MONTH(G328))+1)+24, (IF((YEAR(H328)-YEAR(G328))=3, ((MONTH(H328)-MONTH(G328))+1)+36, (MONTH(H328)-MONTH(G328))+1)))))</f>
        <v>1</v>
      </c>
      <c r="J328" s="18">
        <f>F328/I328</f>
        <v>3500</v>
      </c>
      <c r="K328" s="19"/>
      <c r="L328" s="20">
        <v>44044</v>
      </c>
      <c r="M328" s="20">
        <v>44196</v>
      </c>
      <c r="N328" s="21">
        <v>3500</v>
      </c>
      <c r="O328" s="20">
        <v>44044</v>
      </c>
      <c r="P328" s="20">
        <v>44074</v>
      </c>
      <c r="Q328" s="19">
        <f t="shared" si="15"/>
        <v>31</v>
      </c>
      <c r="R328" s="19">
        <f t="shared" si="16"/>
        <v>31</v>
      </c>
      <c r="S328" s="19">
        <f t="shared" si="17"/>
        <v>0</v>
      </c>
      <c r="T328" s="19"/>
      <c r="U328" s="20">
        <v>42948</v>
      </c>
      <c r="V328" s="20">
        <v>43100</v>
      </c>
      <c r="W328" s="21">
        <v>3500</v>
      </c>
      <c r="X328" s="20">
        <v>42948</v>
      </c>
      <c r="Y328" s="20">
        <v>42978</v>
      </c>
    </row>
    <row r="329" spans="1:25" ht="15.75" x14ac:dyDescent="0.25">
      <c r="A329" s="17" t="s">
        <v>451</v>
      </c>
      <c r="B329" s="17" t="s">
        <v>282</v>
      </c>
      <c r="C329" s="17" t="s">
        <v>283</v>
      </c>
      <c r="D329" s="20">
        <v>44044</v>
      </c>
      <c r="E329" s="20">
        <v>44196</v>
      </c>
      <c r="F329" s="21">
        <v>2500</v>
      </c>
      <c r="G329" s="20">
        <v>44044</v>
      </c>
      <c r="H329" s="20">
        <v>44074</v>
      </c>
      <c r="I329" s="17">
        <f>IF((YEAR(H329)-YEAR(G329))=1, ((MONTH(H329)-MONTH(G329))+1)+12, (IF((YEAR(H329)-YEAR(G329))=2, ((MONTH(H329)-MONTH(G329))+1)+24, (IF((YEAR(H329)-YEAR(G329))=3, ((MONTH(H329)-MONTH(G329))+1)+36, (MONTH(H329)-MONTH(G329))+1)))))</f>
        <v>1</v>
      </c>
      <c r="J329" s="18">
        <f>F329/I329</f>
        <v>2500</v>
      </c>
      <c r="K329" s="19"/>
      <c r="L329" s="20">
        <v>44044</v>
      </c>
      <c r="M329" s="20">
        <v>44196</v>
      </c>
      <c r="N329" s="21">
        <v>2500</v>
      </c>
      <c r="O329" s="20">
        <v>44044</v>
      </c>
      <c r="P329" s="20">
        <v>44074</v>
      </c>
      <c r="Q329" s="19">
        <f t="shared" si="15"/>
        <v>31</v>
      </c>
      <c r="R329" s="19">
        <f t="shared" si="16"/>
        <v>31</v>
      </c>
      <c r="S329" s="19">
        <f t="shared" si="17"/>
        <v>0</v>
      </c>
      <c r="T329" s="19"/>
      <c r="U329" s="20">
        <v>42948</v>
      </c>
      <c r="V329" s="20">
        <v>43100</v>
      </c>
      <c r="W329" s="21">
        <v>2500</v>
      </c>
      <c r="X329" s="20">
        <v>42948</v>
      </c>
      <c r="Y329" s="20">
        <v>42978</v>
      </c>
    </row>
    <row r="330" spans="1:25" ht="15.75" x14ac:dyDescent="0.25">
      <c r="A330" s="17" t="s">
        <v>453</v>
      </c>
      <c r="B330" s="17" t="s">
        <v>282</v>
      </c>
      <c r="C330" s="17" t="s">
        <v>283</v>
      </c>
      <c r="D330" s="20">
        <v>44075</v>
      </c>
      <c r="E330" s="20">
        <v>44196</v>
      </c>
      <c r="F330" s="21">
        <v>1375</v>
      </c>
      <c r="G330" s="20">
        <v>44044</v>
      </c>
      <c r="H330" s="20">
        <v>44074</v>
      </c>
      <c r="I330" s="17">
        <f>IF((YEAR(H330)-YEAR(G330))=1, ((MONTH(H330)-MONTH(G330))+1)+12, (IF((YEAR(H330)-YEAR(G330))=2, ((MONTH(H330)-MONTH(G330))+1)+24, (IF((YEAR(H330)-YEAR(G330))=3, ((MONTH(H330)-MONTH(G330))+1)+36, (MONTH(H330)-MONTH(G330))+1)))))</f>
        <v>1</v>
      </c>
      <c r="J330" s="18">
        <f>F330/I330</f>
        <v>1375</v>
      </c>
      <c r="K330" s="19"/>
      <c r="L330" s="20">
        <v>44075</v>
      </c>
      <c r="M330" s="20">
        <v>44196</v>
      </c>
      <c r="N330" s="21">
        <v>1375</v>
      </c>
      <c r="O330" s="20">
        <v>44044</v>
      </c>
      <c r="P330" s="20">
        <v>44074</v>
      </c>
      <c r="Q330" s="19">
        <f t="shared" si="15"/>
        <v>31</v>
      </c>
      <c r="R330" s="19">
        <f t="shared" si="16"/>
        <v>31</v>
      </c>
      <c r="S330" s="19">
        <f t="shared" si="17"/>
        <v>0</v>
      </c>
      <c r="T330" s="19"/>
      <c r="U330" s="20">
        <v>42979</v>
      </c>
      <c r="V330" s="20">
        <v>43100</v>
      </c>
      <c r="W330" s="21">
        <v>1375</v>
      </c>
      <c r="X330" s="20">
        <v>42948</v>
      </c>
      <c r="Y330" s="20">
        <v>42978</v>
      </c>
    </row>
    <row r="331" spans="1:25" ht="15.75" x14ac:dyDescent="0.25">
      <c r="A331" s="17" t="s">
        <v>478</v>
      </c>
      <c r="B331" s="17" t="s">
        <v>285</v>
      </c>
      <c r="C331" s="17" t="s">
        <v>283</v>
      </c>
      <c r="D331" s="20">
        <v>44058</v>
      </c>
      <c r="E331" s="20">
        <v>44196</v>
      </c>
      <c r="F331" s="21">
        <v>1500</v>
      </c>
      <c r="G331" s="20">
        <v>44044</v>
      </c>
      <c r="H331" s="20">
        <v>44074</v>
      </c>
      <c r="I331" s="17">
        <f>IF((YEAR(H331)-YEAR(G331))=1, ((MONTH(H331)-MONTH(G331))+1)+12, (IF((YEAR(H331)-YEAR(G331))=2, ((MONTH(H331)-MONTH(G331))+1)+24, (IF((YEAR(H331)-YEAR(G331))=3, ((MONTH(H331)-MONTH(G331))+1)+36, (MONTH(H331)-MONTH(G331))+1)))))</f>
        <v>1</v>
      </c>
      <c r="J331" s="18">
        <f>F331/I331</f>
        <v>1500</v>
      </c>
      <c r="K331" s="19"/>
      <c r="L331" s="20">
        <v>44058</v>
      </c>
      <c r="M331" s="20">
        <v>44196</v>
      </c>
      <c r="N331" s="21">
        <v>1500</v>
      </c>
      <c r="O331" s="20">
        <v>44044</v>
      </c>
      <c r="P331" s="20">
        <v>44074</v>
      </c>
      <c r="Q331" s="19">
        <f t="shared" si="15"/>
        <v>31</v>
      </c>
      <c r="R331" s="19">
        <f t="shared" si="16"/>
        <v>31</v>
      </c>
      <c r="S331" s="19">
        <f t="shared" si="17"/>
        <v>0</v>
      </c>
      <c r="T331" s="19"/>
      <c r="U331" s="20">
        <v>42962</v>
      </c>
      <c r="V331" s="20">
        <v>43100</v>
      </c>
      <c r="W331" s="21">
        <v>1500</v>
      </c>
      <c r="X331" s="20">
        <v>42948</v>
      </c>
      <c r="Y331" s="20">
        <v>42978</v>
      </c>
    </row>
    <row r="332" spans="1:25" ht="15.75" x14ac:dyDescent="0.25">
      <c r="A332" s="17" t="s">
        <v>480</v>
      </c>
      <c r="B332" s="17" t="s">
        <v>282</v>
      </c>
      <c r="C332" s="17" t="s">
        <v>283</v>
      </c>
      <c r="D332" s="20">
        <v>44056</v>
      </c>
      <c r="E332" s="20">
        <v>44196</v>
      </c>
      <c r="F332" s="21">
        <v>500</v>
      </c>
      <c r="G332" s="20">
        <v>44044</v>
      </c>
      <c r="H332" s="20">
        <v>44074</v>
      </c>
      <c r="I332" s="17">
        <f>IF((YEAR(H332)-YEAR(G332))=1, ((MONTH(H332)-MONTH(G332))+1)+12, (IF((YEAR(H332)-YEAR(G332))=2, ((MONTH(H332)-MONTH(G332))+1)+24, (IF((YEAR(H332)-YEAR(G332))=3, ((MONTH(H332)-MONTH(G332))+1)+36, (MONTH(H332)-MONTH(G332))+1)))))</f>
        <v>1</v>
      </c>
      <c r="J332" s="18">
        <f>F332/I332</f>
        <v>500</v>
      </c>
      <c r="K332" s="19"/>
      <c r="L332" s="20">
        <v>44056</v>
      </c>
      <c r="M332" s="20">
        <v>44196</v>
      </c>
      <c r="N332" s="21">
        <v>500</v>
      </c>
      <c r="O332" s="20">
        <v>44044</v>
      </c>
      <c r="P332" s="20">
        <v>44074</v>
      </c>
      <c r="Q332" s="19">
        <f t="shared" si="15"/>
        <v>31</v>
      </c>
      <c r="R332" s="19">
        <f t="shared" si="16"/>
        <v>31</v>
      </c>
      <c r="S332" s="19">
        <f t="shared" si="17"/>
        <v>0</v>
      </c>
      <c r="T332" s="19"/>
      <c r="U332" s="20">
        <v>42960</v>
      </c>
      <c r="V332" s="20">
        <v>43100</v>
      </c>
      <c r="W332" s="21">
        <v>500</v>
      </c>
      <c r="X332" s="20">
        <v>42948</v>
      </c>
      <c r="Y332" s="20">
        <v>42978</v>
      </c>
    </row>
    <row r="333" spans="1:25" ht="15.75" x14ac:dyDescent="0.25">
      <c r="A333" s="17" t="s">
        <v>485</v>
      </c>
      <c r="B333" s="17" t="s">
        <v>282</v>
      </c>
      <c r="C333" s="17" t="s">
        <v>283</v>
      </c>
      <c r="D333" s="20">
        <v>44068</v>
      </c>
      <c r="E333" s="20">
        <v>44196</v>
      </c>
      <c r="F333" s="21">
        <v>600</v>
      </c>
      <c r="G333" s="20">
        <v>44044</v>
      </c>
      <c r="H333" s="20">
        <v>44074</v>
      </c>
      <c r="I333" s="17">
        <f>IF((YEAR(H333)-YEAR(G333))=1, ((MONTH(H333)-MONTH(G333))+1)+12, (IF((YEAR(H333)-YEAR(G333))=2, ((MONTH(H333)-MONTH(G333))+1)+24, (IF((YEAR(H333)-YEAR(G333))=3, ((MONTH(H333)-MONTH(G333))+1)+36, (MONTH(H333)-MONTH(G333))+1)))))</f>
        <v>1</v>
      </c>
      <c r="J333" s="18">
        <f>F333/I333</f>
        <v>600</v>
      </c>
      <c r="K333" s="19"/>
      <c r="L333" s="20">
        <v>44068</v>
      </c>
      <c r="M333" s="20">
        <v>44196</v>
      </c>
      <c r="N333" s="21">
        <v>600</v>
      </c>
      <c r="O333" s="20">
        <v>44044</v>
      </c>
      <c r="P333" s="20">
        <v>44074</v>
      </c>
      <c r="Q333" s="19">
        <f t="shared" si="15"/>
        <v>31</v>
      </c>
      <c r="R333" s="19">
        <f t="shared" si="16"/>
        <v>31</v>
      </c>
      <c r="S333" s="19">
        <f t="shared" si="17"/>
        <v>0</v>
      </c>
      <c r="T333" s="19"/>
      <c r="U333" s="20">
        <v>42972</v>
      </c>
      <c r="V333" s="20">
        <v>43100</v>
      </c>
      <c r="W333" s="21">
        <v>600</v>
      </c>
      <c r="X333" s="20">
        <v>42948</v>
      </c>
      <c r="Y333" s="20">
        <v>42978</v>
      </c>
    </row>
    <row r="334" spans="1:25" ht="15.75" x14ac:dyDescent="0.25">
      <c r="A334" s="17" t="s">
        <v>507</v>
      </c>
      <c r="B334" s="17" t="s">
        <v>285</v>
      </c>
      <c r="C334" s="17" t="s">
        <v>283</v>
      </c>
      <c r="D334" s="20">
        <v>44044</v>
      </c>
      <c r="E334" s="20">
        <v>44196</v>
      </c>
      <c r="F334" s="21">
        <v>1750</v>
      </c>
      <c r="G334" s="20">
        <v>44044</v>
      </c>
      <c r="H334" s="20">
        <v>44074</v>
      </c>
      <c r="I334" s="17">
        <f>IF((YEAR(H334)-YEAR(G334))=1, ((MONTH(H334)-MONTH(G334))+1)+12, (IF((YEAR(H334)-YEAR(G334))=2, ((MONTH(H334)-MONTH(G334))+1)+24, (IF((YEAR(H334)-YEAR(G334))=3, ((MONTH(H334)-MONTH(G334))+1)+36, (MONTH(H334)-MONTH(G334))+1)))))</f>
        <v>1</v>
      </c>
      <c r="J334" s="18">
        <f>F334/I334</f>
        <v>1750</v>
      </c>
      <c r="K334" s="19"/>
      <c r="L334" s="20">
        <v>44044</v>
      </c>
      <c r="M334" s="20">
        <v>44196</v>
      </c>
      <c r="N334" s="21">
        <v>1750</v>
      </c>
      <c r="O334" s="20">
        <v>44044</v>
      </c>
      <c r="P334" s="20">
        <v>44074</v>
      </c>
      <c r="Q334" s="19">
        <f t="shared" si="15"/>
        <v>31</v>
      </c>
      <c r="R334" s="19">
        <f t="shared" si="16"/>
        <v>31</v>
      </c>
      <c r="S334" s="19">
        <f t="shared" si="17"/>
        <v>0</v>
      </c>
      <c r="T334" s="19"/>
      <c r="U334" s="20">
        <v>42948</v>
      </c>
      <c r="V334" s="20">
        <v>43100</v>
      </c>
      <c r="W334" s="21">
        <v>1750</v>
      </c>
      <c r="X334" s="20">
        <v>42948</v>
      </c>
      <c r="Y334" s="20">
        <v>42978</v>
      </c>
    </row>
    <row r="335" spans="1:25" ht="15.75" x14ac:dyDescent="0.25">
      <c r="A335" s="17" t="s">
        <v>510</v>
      </c>
      <c r="B335" s="17" t="s">
        <v>285</v>
      </c>
      <c r="C335" s="17" t="s">
        <v>283</v>
      </c>
      <c r="D335" s="20">
        <v>44074</v>
      </c>
      <c r="E335" s="20">
        <v>44196</v>
      </c>
      <c r="F335" s="21">
        <v>1500</v>
      </c>
      <c r="G335" s="20">
        <v>44044</v>
      </c>
      <c r="H335" s="20">
        <v>44074</v>
      </c>
      <c r="I335" s="17">
        <f>IF((YEAR(H335)-YEAR(G335))=1, ((MONTH(H335)-MONTH(G335))+1)+12, (IF((YEAR(H335)-YEAR(G335))=2, ((MONTH(H335)-MONTH(G335))+1)+24, (IF((YEAR(H335)-YEAR(G335))=3, ((MONTH(H335)-MONTH(G335))+1)+36, (MONTH(H335)-MONTH(G335))+1)))))</f>
        <v>1</v>
      </c>
      <c r="J335" s="18">
        <f>F335/I335</f>
        <v>1500</v>
      </c>
      <c r="K335" s="19"/>
      <c r="L335" s="20">
        <v>44074</v>
      </c>
      <c r="M335" s="20">
        <v>44196</v>
      </c>
      <c r="N335" s="21">
        <v>1500</v>
      </c>
      <c r="O335" s="20">
        <v>44044</v>
      </c>
      <c r="P335" s="20">
        <v>44074</v>
      </c>
      <c r="Q335" s="19">
        <f t="shared" si="15"/>
        <v>31</v>
      </c>
      <c r="R335" s="19">
        <f t="shared" si="16"/>
        <v>31</v>
      </c>
      <c r="S335" s="19">
        <f t="shared" si="17"/>
        <v>0</v>
      </c>
      <c r="T335" s="19"/>
      <c r="U335" s="20">
        <v>42978</v>
      </c>
      <c r="V335" s="20">
        <v>43100</v>
      </c>
      <c r="W335" s="21">
        <v>1500</v>
      </c>
      <c r="X335" s="20">
        <v>42948</v>
      </c>
      <c r="Y335" s="20">
        <v>42978</v>
      </c>
    </row>
    <row r="336" spans="1:25" ht="15.75" x14ac:dyDescent="0.25">
      <c r="A336" s="17" t="s">
        <v>511</v>
      </c>
      <c r="B336" s="17" t="s">
        <v>292</v>
      </c>
      <c r="C336" s="17" t="s">
        <v>283</v>
      </c>
      <c r="D336" s="20">
        <v>44044</v>
      </c>
      <c r="E336" s="20">
        <v>44612</v>
      </c>
      <c r="F336" s="21">
        <v>1200</v>
      </c>
      <c r="G336" s="20">
        <v>44044</v>
      </c>
      <c r="H336" s="20">
        <v>44074</v>
      </c>
      <c r="I336" s="17">
        <f>IF((YEAR(H336)-YEAR(G336))=1, ((MONTH(H336)-MONTH(G336))+1)+12, (IF((YEAR(H336)-YEAR(G336))=2, ((MONTH(H336)-MONTH(G336))+1)+24, (IF((YEAR(H336)-YEAR(G336))=3, ((MONTH(H336)-MONTH(G336))+1)+36, (MONTH(H336)-MONTH(G336))+1)))))</f>
        <v>1</v>
      </c>
      <c r="J336" s="18">
        <f>F336/I336</f>
        <v>1200</v>
      </c>
      <c r="K336" s="19"/>
      <c r="L336" s="20">
        <v>44044</v>
      </c>
      <c r="M336" s="20">
        <v>44612</v>
      </c>
      <c r="N336" s="21">
        <v>1200</v>
      </c>
      <c r="O336" s="20">
        <v>44044</v>
      </c>
      <c r="P336" s="20">
        <v>44074</v>
      </c>
      <c r="Q336" s="19">
        <f t="shared" si="15"/>
        <v>20</v>
      </c>
      <c r="R336" s="19">
        <f t="shared" si="16"/>
        <v>20</v>
      </c>
      <c r="S336" s="19">
        <f t="shared" si="17"/>
        <v>0</v>
      </c>
      <c r="T336" s="19"/>
      <c r="U336" s="20">
        <v>42948</v>
      </c>
      <c r="V336" s="20">
        <v>43516</v>
      </c>
      <c r="W336" s="21">
        <v>1200</v>
      </c>
      <c r="X336" s="20">
        <v>42948</v>
      </c>
      <c r="Y336" s="20">
        <v>42978</v>
      </c>
    </row>
    <row r="337" spans="1:25" ht="15.75" x14ac:dyDescent="0.25">
      <c r="A337" s="17" t="s">
        <v>518</v>
      </c>
      <c r="B337" s="17" t="s">
        <v>292</v>
      </c>
      <c r="C337" s="17" t="s">
        <v>283</v>
      </c>
      <c r="D337" s="20">
        <v>44046</v>
      </c>
      <c r="E337" s="20">
        <v>44196</v>
      </c>
      <c r="F337" s="21">
        <v>328</v>
      </c>
      <c r="G337" s="20">
        <v>44044</v>
      </c>
      <c r="H337" s="20">
        <v>44074</v>
      </c>
      <c r="I337" s="17">
        <f>IF((YEAR(H337)-YEAR(G337))=1, ((MONTH(H337)-MONTH(G337))+1)+12, (IF((YEAR(H337)-YEAR(G337))=2, ((MONTH(H337)-MONTH(G337))+1)+24, (IF((YEAR(H337)-YEAR(G337))=3, ((MONTH(H337)-MONTH(G337))+1)+36, (MONTH(H337)-MONTH(G337))+1)))))</f>
        <v>1</v>
      </c>
      <c r="J337" s="18">
        <f>F337/I337</f>
        <v>328</v>
      </c>
      <c r="K337" s="19"/>
      <c r="L337" s="20">
        <v>44046</v>
      </c>
      <c r="M337" s="20">
        <v>44196</v>
      </c>
      <c r="N337" s="21">
        <v>328</v>
      </c>
      <c r="O337" s="20">
        <v>44044</v>
      </c>
      <c r="P337" s="20">
        <v>44074</v>
      </c>
      <c r="Q337" s="19">
        <f t="shared" si="15"/>
        <v>31</v>
      </c>
      <c r="R337" s="19">
        <f t="shared" si="16"/>
        <v>31</v>
      </c>
      <c r="S337" s="19">
        <f t="shared" si="17"/>
        <v>0</v>
      </c>
      <c r="T337" s="19"/>
      <c r="U337" s="20">
        <v>42950</v>
      </c>
      <c r="V337" s="20">
        <v>43100</v>
      </c>
      <c r="W337" s="21">
        <v>328</v>
      </c>
      <c r="X337" s="20">
        <v>42948</v>
      </c>
      <c r="Y337" s="20">
        <v>42978</v>
      </c>
    </row>
    <row r="338" spans="1:25" ht="15.75" x14ac:dyDescent="0.25">
      <c r="A338" s="17" t="s">
        <v>524</v>
      </c>
      <c r="B338" s="17" t="s">
        <v>288</v>
      </c>
      <c r="C338" s="17" t="s">
        <v>283</v>
      </c>
      <c r="D338" s="20">
        <v>44066</v>
      </c>
      <c r="E338" s="20">
        <v>44196</v>
      </c>
      <c r="F338" s="21">
        <v>1280</v>
      </c>
      <c r="G338" s="20">
        <v>44044</v>
      </c>
      <c r="H338" s="20">
        <v>44074</v>
      </c>
      <c r="I338" s="17">
        <f>IF((YEAR(H338)-YEAR(G338))=1, ((MONTH(H338)-MONTH(G338))+1)+12, (IF((YEAR(H338)-YEAR(G338))=2, ((MONTH(H338)-MONTH(G338))+1)+24, (IF((YEAR(H338)-YEAR(G338))=3, ((MONTH(H338)-MONTH(G338))+1)+36, (MONTH(H338)-MONTH(G338))+1)))))</f>
        <v>1</v>
      </c>
      <c r="J338" s="18">
        <f>F338/I338</f>
        <v>1280</v>
      </c>
      <c r="K338" s="19"/>
      <c r="L338" s="20">
        <v>44066</v>
      </c>
      <c r="M338" s="20">
        <v>44196</v>
      </c>
      <c r="N338" s="21">
        <v>1280</v>
      </c>
      <c r="O338" s="20">
        <v>44044</v>
      </c>
      <c r="P338" s="20">
        <v>44074</v>
      </c>
      <c r="Q338" s="19">
        <f t="shared" si="15"/>
        <v>31</v>
      </c>
      <c r="R338" s="19">
        <f t="shared" si="16"/>
        <v>31</v>
      </c>
      <c r="S338" s="19">
        <f t="shared" si="17"/>
        <v>0</v>
      </c>
      <c r="T338" s="19"/>
      <c r="U338" s="20">
        <v>42970</v>
      </c>
      <c r="V338" s="20">
        <v>43100</v>
      </c>
      <c r="W338" s="21">
        <v>1280</v>
      </c>
      <c r="X338" s="20">
        <v>42948</v>
      </c>
      <c r="Y338" s="20">
        <v>42978</v>
      </c>
    </row>
    <row r="339" spans="1:25" ht="15.75" x14ac:dyDescent="0.25">
      <c r="A339" s="17" t="s">
        <v>530</v>
      </c>
      <c r="B339" s="17" t="s">
        <v>296</v>
      </c>
      <c r="C339" s="17" t="s">
        <v>283</v>
      </c>
      <c r="D339" s="20">
        <v>44044</v>
      </c>
      <c r="E339" s="20">
        <v>44196</v>
      </c>
      <c r="F339" s="21">
        <v>5416.67</v>
      </c>
      <c r="G339" s="20">
        <v>44044</v>
      </c>
      <c r="H339" s="20">
        <v>44074</v>
      </c>
      <c r="I339" s="17">
        <f>IF((YEAR(H339)-YEAR(G339))=1, ((MONTH(H339)-MONTH(G339))+1)+12, (IF((YEAR(H339)-YEAR(G339))=2, ((MONTH(H339)-MONTH(G339))+1)+24, (IF((YEAR(H339)-YEAR(G339))=3, ((MONTH(H339)-MONTH(G339))+1)+36, (MONTH(H339)-MONTH(G339))+1)))))</f>
        <v>1</v>
      </c>
      <c r="J339" s="18">
        <f>F339/I339</f>
        <v>5416.67</v>
      </c>
      <c r="K339" s="19"/>
      <c r="L339" s="20">
        <v>44044</v>
      </c>
      <c r="M339" s="20">
        <v>44196</v>
      </c>
      <c r="N339" s="21">
        <v>5416.67</v>
      </c>
      <c r="O339" s="20">
        <v>44044</v>
      </c>
      <c r="P339" s="20">
        <v>44074</v>
      </c>
      <c r="Q339" s="19">
        <f t="shared" si="15"/>
        <v>31</v>
      </c>
      <c r="R339" s="19">
        <f t="shared" si="16"/>
        <v>31</v>
      </c>
      <c r="S339" s="19">
        <f t="shared" si="17"/>
        <v>0</v>
      </c>
      <c r="T339" s="19"/>
      <c r="U339" s="20">
        <v>42948</v>
      </c>
      <c r="V339" s="20">
        <v>43100</v>
      </c>
      <c r="W339" s="21">
        <v>5416.67</v>
      </c>
      <c r="X339" s="20">
        <v>42948</v>
      </c>
      <c r="Y339" s="20">
        <v>42978</v>
      </c>
    </row>
    <row r="340" spans="1:25" ht="15.75" x14ac:dyDescent="0.25">
      <c r="A340" s="17" t="s">
        <v>530</v>
      </c>
      <c r="B340" s="17" t="s">
        <v>296</v>
      </c>
      <c r="C340" s="17" t="s">
        <v>283</v>
      </c>
      <c r="D340" s="20">
        <v>44044</v>
      </c>
      <c r="E340" s="20">
        <v>44196</v>
      </c>
      <c r="F340" s="21">
        <v>4500</v>
      </c>
      <c r="G340" s="20">
        <v>44044</v>
      </c>
      <c r="H340" s="20">
        <v>44074</v>
      </c>
      <c r="I340" s="17">
        <f>IF((YEAR(H340)-YEAR(G340))=1, ((MONTH(H340)-MONTH(G340))+1)+12, (IF((YEAR(H340)-YEAR(G340))=2, ((MONTH(H340)-MONTH(G340))+1)+24, (IF((YEAR(H340)-YEAR(G340))=3, ((MONTH(H340)-MONTH(G340))+1)+36, (MONTH(H340)-MONTH(G340))+1)))))</f>
        <v>1</v>
      </c>
      <c r="J340" s="18">
        <f>F340/I340</f>
        <v>4500</v>
      </c>
      <c r="K340" s="19"/>
      <c r="L340" s="20">
        <v>44044</v>
      </c>
      <c r="M340" s="20">
        <v>44196</v>
      </c>
      <c r="N340" s="21">
        <v>4500</v>
      </c>
      <c r="O340" s="20">
        <v>44044</v>
      </c>
      <c r="P340" s="20">
        <v>44074</v>
      </c>
      <c r="Q340" s="19">
        <f t="shared" si="15"/>
        <v>31</v>
      </c>
      <c r="R340" s="19">
        <f t="shared" si="16"/>
        <v>31</v>
      </c>
      <c r="S340" s="19">
        <f t="shared" si="17"/>
        <v>0</v>
      </c>
      <c r="T340" s="19"/>
      <c r="U340" s="20">
        <v>42948</v>
      </c>
      <c r="V340" s="20">
        <v>43100</v>
      </c>
      <c r="W340" s="21">
        <v>4500</v>
      </c>
      <c r="X340" s="20">
        <v>42948</v>
      </c>
      <c r="Y340" s="20">
        <v>42978</v>
      </c>
    </row>
    <row r="341" spans="1:25" ht="15.75" x14ac:dyDescent="0.25">
      <c r="A341" s="17" t="s">
        <v>564</v>
      </c>
      <c r="B341" s="17" t="s">
        <v>282</v>
      </c>
      <c r="C341" s="17" t="s">
        <v>283</v>
      </c>
      <c r="D341" s="20">
        <v>44074</v>
      </c>
      <c r="E341" s="20">
        <v>44196</v>
      </c>
      <c r="F341" s="21">
        <v>1292</v>
      </c>
      <c r="G341" s="20">
        <v>44044</v>
      </c>
      <c r="H341" s="20">
        <v>44074</v>
      </c>
      <c r="I341" s="17">
        <f>IF((YEAR(H341)-YEAR(G341))=1, ((MONTH(H341)-MONTH(G341))+1)+12, (IF((YEAR(H341)-YEAR(G341))=2, ((MONTH(H341)-MONTH(G341))+1)+24, (IF((YEAR(H341)-YEAR(G341))=3, ((MONTH(H341)-MONTH(G341))+1)+36, (MONTH(H341)-MONTH(G341))+1)))))</f>
        <v>1</v>
      </c>
      <c r="J341" s="18">
        <f>F341/I341</f>
        <v>1292</v>
      </c>
      <c r="K341" s="19"/>
      <c r="L341" s="20">
        <v>44074</v>
      </c>
      <c r="M341" s="20">
        <v>44196</v>
      </c>
      <c r="N341" s="21">
        <v>1292</v>
      </c>
      <c r="O341" s="20">
        <v>44044</v>
      </c>
      <c r="P341" s="20">
        <v>44074</v>
      </c>
      <c r="Q341" s="19">
        <f t="shared" si="15"/>
        <v>31</v>
      </c>
      <c r="R341" s="19">
        <f t="shared" si="16"/>
        <v>31</v>
      </c>
      <c r="S341" s="19">
        <f t="shared" si="17"/>
        <v>0</v>
      </c>
      <c r="T341" s="19"/>
      <c r="U341" s="20">
        <v>42978</v>
      </c>
      <c r="V341" s="20">
        <v>43100</v>
      </c>
      <c r="W341" s="21">
        <v>1292</v>
      </c>
      <c r="X341" s="20">
        <v>42948</v>
      </c>
      <c r="Y341" s="20">
        <v>42978</v>
      </c>
    </row>
    <row r="342" spans="1:25" ht="15.75" x14ac:dyDescent="0.25">
      <c r="A342" s="17" t="s">
        <v>406</v>
      </c>
      <c r="B342" s="17" t="s">
        <v>288</v>
      </c>
      <c r="C342" s="17" t="s">
        <v>283</v>
      </c>
      <c r="D342" s="20">
        <v>43831</v>
      </c>
      <c r="E342" s="20">
        <v>44196</v>
      </c>
      <c r="F342" s="21">
        <v>18000</v>
      </c>
      <c r="G342" s="20">
        <v>43739</v>
      </c>
      <c r="H342" s="20">
        <v>44104</v>
      </c>
      <c r="I342" s="17">
        <f>IF((YEAR(H342)-YEAR(G342))=1, ((MONTH(H342)-MONTH(G342))+1)+12, (IF((YEAR(H342)-YEAR(G342))=2, ((MONTH(H342)-MONTH(G342))+1)+24, (IF((YEAR(H342)-YEAR(G342))=3, ((MONTH(H342)-MONTH(G342))+1)+36, (MONTH(H342)-MONTH(G342))+1)))))</f>
        <v>12</v>
      </c>
      <c r="J342" s="18">
        <f>F342/I342</f>
        <v>1500</v>
      </c>
      <c r="K342" s="19"/>
      <c r="L342" s="20">
        <v>43831</v>
      </c>
      <c r="M342" s="20">
        <v>44196</v>
      </c>
      <c r="N342" s="21">
        <v>18000</v>
      </c>
      <c r="O342" s="20">
        <v>43739</v>
      </c>
      <c r="P342" s="20">
        <v>44104</v>
      </c>
      <c r="Q342" s="19">
        <f t="shared" si="15"/>
        <v>31</v>
      </c>
      <c r="R342" s="19">
        <f t="shared" si="16"/>
        <v>31</v>
      </c>
      <c r="S342" s="19">
        <f t="shared" si="17"/>
        <v>0</v>
      </c>
      <c r="T342" s="19"/>
      <c r="U342" s="20">
        <v>42736</v>
      </c>
      <c r="V342" s="20">
        <v>43100</v>
      </c>
      <c r="W342" s="21">
        <v>18000</v>
      </c>
      <c r="X342" s="20">
        <v>42644</v>
      </c>
      <c r="Y342" s="20">
        <v>43008</v>
      </c>
    </row>
    <row r="343" spans="1:25" ht="15.75" x14ac:dyDescent="0.25">
      <c r="A343" s="17" t="s">
        <v>410</v>
      </c>
      <c r="B343" s="17" t="s">
        <v>296</v>
      </c>
      <c r="C343" s="17" t="s">
        <v>283</v>
      </c>
      <c r="D343" s="20">
        <v>43775</v>
      </c>
      <c r="E343" s="20">
        <v>43830</v>
      </c>
      <c r="F343" s="21">
        <v>15900</v>
      </c>
      <c r="G343" s="20">
        <v>43739</v>
      </c>
      <c r="H343" s="20">
        <v>44104</v>
      </c>
      <c r="I343" s="17">
        <f>IF((YEAR(H343)-YEAR(G343))=1, ((MONTH(H343)-MONTH(G343))+1)+12, (IF((YEAR(H343)-YEAR(G343))=2, ((MONTH(H343)-MONTH(G343))+1)+24, (IF((YEAR(H343)-YEAR(G343))=3, ((MONTH(H343)-MONTH(G343))+1)+36, (MONTH(H343)-MONTH(G343))+1)))))</f>
        <v>12</v>
      </c>
      <c r="J343" s="18">
        <f>F343/I343</f>
        <v>1325</v>
      </c>
      <c r="K343" s="19"/>
      <c r="L343" s="20">
        <v>43775</v>
      </c>
      <c r="M343" s="20">
        <v>43830</v>
      </c>
      <c r="N343" s="21">
        <v>15900</v>
      </c>
      <c r="O343" s="20">
        <v>43739</v>
      </c>
      <c r="P343" s="20">
        <v>44104</v>
      </c>
      <c r="Q343" s="19">
        <f t="shared" si="15"/>
        <v>31</v>
      </c>
      <c r="R343" s="19">
        <f t="shared" si="16"/>
        <v>31</v>
      </c>
      <c r="S343" s="19">
        <f t="shared" si="17"/>
        <v>0</v>
      </c>
      <c r="T343" s="19"/>
      <c r="U343" s="20">
        <v>42680</v>
      </c>
      <c r="V343" s="20">
        <v>42735</v>
      </c>
      <c r="W343" s="21">
        <v>15900</v>
      </c>
      <c r="X343" s="20">
        <v>42644</v>
      </c>
      <c r="Y343" s="20">
        <v>43008</v>
      </c>
    </row>
    <row r="344" spans="1:25" ht="15.75" x14ac:dyDescent="0.25">
      <c r="A344" s="17" t="s">
        <v>438</v>
      </c>
      <c r="B344" s="17" t="s">
        <v>285</v>
      </c>
      <c r="C344" s="17" t="s">
        <v>283</v>
      </c>
      <c r="D344" s="20">
        <v>44121</v>
      </c>
      <c r="E344" s="20">
        <v>44561</v>
      </c>
      <c r="F344" s="21">
        <v>14000</v>
      </c>
      <c r="G344" s="20">
        <v>43891</v>
      </c>
      <c r="H344" s="20">
        <v>44104</v>
      </c>
      <c r="I344" s="17">
        <f>IF((YEAR(H344)-YEAR(G344))=1, ((MONTH(H344)-MONTH(G344))+1)+12, (IF((YEAR(H344)-YEAR(G344))=2, ((MONTH(H344)-MONTH(G344))+1)+24, (IF((YEAR(H344)-YEAR(G344))=3, ((MONTH(H344)-MONTH(G344))+1)+36, (MONTH(H344)-MONTH(G344))+1)))))</f>
        <v>7</v>
      </c>
      <c r="J344" s="18">
        <f>F344/I344</f>
        <v>2000</v>
      </c>
      <c r="K344" s="19"/>
      <c r="L344" s="20">
        <v>44121</v>
      </c>
      <c r="M344" s="20">
        <v>44561</v>
      </c>
      <c r="N344" s="21">
        <v>14000</v>
      </c>
      <c r="O344" s="20">
        <v>43891</v>
      </c>
      <c r="P344" s="20">
        <v>44104</v>
      </c>
      <c r="Q344" s="19">
        <f t="shared" si="15"/>
        <v>31</v>
      </c>
      <c r="R344" s="19">
        <f t="shared" si="16"/>
        <v>31</v>
      </c>
      <c r="S344" s="19">
        <f t="shared" si="17"/>
        <v>0</v>
      </c>
      <c r="T344" s="19"/>
      <c r="U344" s="20">
        <v>43025</v>
      </c>
      <c r="V344" s="20">
        <v>43465</v>
      </c>
      <c r="W344" s="21">
        <v>14000</v>
      </c>
      <c r="X344" s="20">
        <v>42795</v>
      </c>
      <c r="Y344" s="20">
        <v>43008</v>
      </c>
    </row>
    <row r="345" spans="1:25" ht="15.75" x14ac:dyDescent="0.25">
      <c r="A345" s="17" t="s">
        <v>302</v>
      </c>
      <c r="B345" s="17" t="s">
        <v>282</v>
      </c>
      <c r="C345" s="17" t="s">
        <v>283</v>
      </c>
      <c r="D345" s="20">
        <v>44013</v>
      </c>
      <c r="E345" s="20">
        <v>44926</v>
      </c>
      <c r="F345" s="21">
        <v>9000</v>
      </c>
      <c r="G345" s="20">
        <v>44013</v>
      </c>
      <c r="H345" s="20">
        <v>44104</v>
      </c>
      <c r="I345" s="17">
        <f>IF((YEAR(H345)-YEAR(G345))=1, ((MONTH(H345)-MONTH(G345))+1)+12, (IF((YEAR(H345)-YEAR(G345))=2, ((MONTH(H345)-MONTH(G345))+1)+24, (IF((YEAR(H345)-YEAR(G345))=3, ((MONTH(H345)-MONTH(G345))+1)+36, (MONTH(H345)-MONTH(G345))+1)))))</f>
        <v>3</v>
      </c>
      <c r="J345" s="18">
        <f>F345/I345</f>
        <v>3000</v>
      </c>
      <c r="K345" s="19"/>
      <c r="L345" s="20">
        <v>44013</v>
      </c>
      <c r="M345" s="20">
        <v>44926</v>
      </c>
      <c r="N345" s="21">
        <v>9000</v>
      </c>
      <c r="O345" s="20">
        <v>44013</v>
      </c>
      <c r="P345" s="20">
        <v>44104</v>
      </c>
      <c r="Q345" s="19">
        <f t="shared" si="15"/>
        <v>31</v>
      </c>
      <c r="R345" s="19">
        <f t="shared" si="16"/>
        <v>31</v>
      </c>
      <c r="S345" s="19">
        <f t="shared" si="17"/>
        <v>0</v>
      </c>
      <c r="T345" s="19"/>
      <c r="U345" s="20">
        <v>42917</v>
      </c>
      <c r="V345" s="20">
        <v>43830</v>
      </c>
      <c r="W345" s="21">
        <v>9000</v>
      </c>
      <c r="X345" s="20">
        <v>42917</v>
      </c>
      <c r="Y345" s="20">
        <v>43008</v>
      </c>
    </row>
    <row r="346" spans="1:25" ht="15.75" x14ac:dyDescent="0.25">
      <c r="A346" s="17" t="s">
        <v>310</v>
      </c>
      <c r="B346" s="17" t="s">
        <v>296</v>
      </c>
      <c r="C346" s="17" t="s">
        <v>283</v>
      </c>
      <c r="D346" s="20">
        <v>44030</v>
      </c>
      <c r="E346" s="20">
        <v>44196</v>
      </c>
      <c r="F346" s="21">
        <v>15750</v>
      </c>
      <c r="G346" s="20">
        <v>44013</v>
      </c>
      <c r="H346" s="20">
        <v>44104</v>
      </c>
      <c r="I346" s="17">
        <f>IF((YEAR(H346)-YEAR(G346))=1, ((MONTH(H346)-MONTH(G346))+1)+12, (IF((YEAR(H346)-YEAR(G346))=2, ((MONTH(H346)-MONTH(G346))+1)+24, (IF((YEAR(H346)-YEAR(G346))=3, ((MONTH(H346)-MONTH(G346))+1)+36, (MONTH(H346)-MONTH(G346))+1)))))</f>
        <v>3</v>
      </c>
      <c r="J346" s="18">
        <f>F346/I346</f>
        <v>5250</v>
      </c>
      <c r="K346" s="19"/>
      <c r="L346" s="20">
        <v>44030</v>
      </c>
      <c r="M346" s="20">
        <v>44196</v>
      </c>
      <c r="N346" s="21">
        <v>15750</v>
      </c>
      <c r="O346" s="20">
        <v>44013</v>
      </c>
      <c r="P346" s="20">
        <v>44104</v>
      </c>
      <c r="Q346" s="19">
        <f t="shared" si="15"/>
        <v>31</v>
      </c>
      <c r="R346" s="19">
        <f t="shared" si="16"/>
        <v>31</v>
      </c>
      <c r="S346" s="19">
        <f t="shared" si="17"/>
        <v>0</v>
      </c>
      <c r="T346" s="19"/>
      <c r="U346" s="20">
        <v>42934</v>
      </c>
      <c r="V346" s="20">
        <v>43100</v>
      </c>
      <c r="W346" s="21">
        <v>15750</v>
      </c>
      <c r="X346" s="20">
        <v>42917</v>
      </c>
      <c r="Y346" s="20">
        <v>43008</v>
      </c>
    </row>
    <row r="347" spans="1:25" ht="15.75" x14ac:dyDescent="0.25">
      <c r="A347" s="17" t="s">
        <v>347</v>
      </c>
      <c r="B347" s="17" t="s">
        <v>288</v>
      </c>
      <c r="C347" s="17" t="s">
        <v>283</v>
      </c>
      <c r="D347" s="20">
        <v>44013</v>
      </c>
      <c r="E347" s="20">
        <v>44196</v>
      </c>
      <c r="F347" s="21">
        <v>10500</v>
      </c>
      <c r="G347" s="20">
        <v>44013</v>
      </c>
      <c r="H347" s="20">
        <v>44104</v>
      </c>
      <c r="I347" s="17">
        <f>IF((YEAR(H347)-YEAR(G347))=1, ((MONTH(H347)-MONTH(G347))+1)+12, (IF((YEAR(H347)-YEAR(G347))=2, ((MONTH(H347)-MONTH(G347))+1)+24, (IF((YEAR(H347)-YEAR(G347))=3, ((MONTH(H347)-MONTH(G347))+1)+36, (MONTH(H347)-MONTH(G347))+1)))))</f>
        <v>3</v>
      </c>
      <c r="J347" s="18">
        <f>F347/I347</f>
        <v>3500</v>
      </c>
      <c r="K347" s="19"/>
      <c r="L347" s="20">
        <v>44013</v>
      </c>
      <c r="M347" s="20">
        <v>44196</v>
      </c>
      <c r="N347" s="21">
        <v>10500</v>
      </c>
      <c r="O347" s="20">
        <v>44013</v>
      </c>
      <c r="P347" s="20">
        <v>44104</v>
      </c>
      <c r="Q347" s="19">
        <f t="shared" si="15"/>
        <v>31</v>
      </c>
      <c r="R347" s="19">
        <f t="shared" si="16"/>
        <v>31</v>
      </c>
      <c r="S347" s="19">
        <f t="shared" si="17"/>
        <v>0</v>
      </c>
      <c r="T347" s="19"/>
      <c r="U347" s="20">
        <v>42917</v>
      </c>
      <c r="V347" s="20">
        <v>43100</v>
      </c>
      <c r="W347" s="21">
        <v>10500</v>
      </c>
      <c r="X347" s="20">
        <v>42917</v>
      </c>
      <c r="Y347" s="20">
        <v>43008</v>
      </c>
    </row>
    <row r="348" spans="1:25" ht="15.75" x14ac:dyDescent="0.25">
      <c r="A348" s="17" t="s">
        <v>372</v>
      </c>
      <c r="B348" s="17" t="s">
        <v>288</v>
      </c>
      <c r="C348" s="17" t="s">
        <v>283</v>
      </c>
      <c r="D348" s="20">
        <v>44013</v>
      </c>
      <c r="E348" s="20">
        <v>44196</v>
      </c>
      <c r="F348" s="21">
        <v>3000</v>
      </c>
      <c r="G348" s="20">
        <v>44013</v>
      </c>
      <c r="H348" s="20">
        <v>44104</v>
      </c>
      <c r="I348" s="17">
        <f>IF((YEAR(H348)-YEAR(G348))=1, ((MONTH(H348)-MONTH(G348))+1)+12, (IF((YEAR(H348)-YEAR(G348))=2, ((MONTH(H348)-MONTH(G348))+1)+24, (IF((YEAR(H348)-YEAR(G348))=3, ((MONTH(H348)-MONTH(G348))+1)+36, (MONTH(H348)-MONTH(G348))+1)))))</f>
        <v>3</v>
      </c>
      <c r="J348" s="18">
        <f>F348/I348</f>
        <v>1000</v>
      </c>
      <c r="K348" s="19"/>
      <c r="L348" s="20">
        <v>44013</v>
      </c>
      <c r="M348" s="20">
        <v>44196</v>
      </c>
      <c r="N348" s="21">
        <v>3000</v>
      </c>
      <c r="O348" s="20">
        <v>44013</v>
      </c>
      <c r="P348" s="20">
        <v>44104</v>
      </c>
      <c r="Q348" s="19">
        <f t="shared" si="15"/>
        <v>31</v>
      </c>
      <c r="R348" s="19">
        <f t="shared" si="16"/>
        <v>31</v>
      </c>
      <c r="S348" s="19">
        <f t="shared" si="17"/>
        <v>0</v>
      </c>
      <c r="T348" s="19"/>
      <c r="U348" s="20">
        <v>42917</v>
      </c>
      <c r="V348" s="20">
        <v>43100</v>
      </c>
      <c r="W348" s="21">
        <v>3000</v>
      </c>
      <c r="X348" s="20">
        <v>42917</v>
      </c>
      <c r="Y348" s="20">
        <v>43008</v>
      </c>
    </row>
    <row r="349" spans="1:25" ht="15.75" x14ac:dyDescent="0.25">
      <c r="A349" s="17" t="s">
        <v>397</v>
      </c>
      <c r="B349" s="17" t="s">
        <v>296</v>
      </c>
      <c r="C349" s="17" t="s">
        <v>283</v>
      </c>
      <c r="D349" s="20">
        <v>44013</v>
      </c>
      <c r="E349" s="20">
        <v>44196</v>
      </c>
      <c r="F349" s="21">
        <v>83301</v>
      </c>
      <c r="G349" s="20">
        <v>44013</v>
      </c>
      <c r="H349" s="20">
        <v>44104</v>
      </c>
      <c r="I349" s="17">
        <f>IF((YEAR(H349)-YEAR(G349))=1, ((MONTH(H349)-MONTH(G349))+1)+12, (IF((YEAR(H349)-YEAR(G349))=2, ((MONTH(H349)-MONTH(G349))+1)+24, (IF((YEAR(H349)-YEAR(G349))=3, ((MONTH(H349)-MONTH(G349))+1)+36, (MONTH(H349)-MONTH(G349))+1)))))</f>
        <v>3</v>
      </c>
      <c r="J349" s="18">
        <f>F349/I349</f>
        <v>27767</v>
      </c>
      <c r="K349" s="19"/>
      <c r="L349" s="20">
        <v>44013</v>
      </c>
      <c r="M349" s="20">
        <v>44196</v>
      </c>
      <c r="N349" s="21">
        <v>83301</v>
      </c>
      <c r="O349" s="20">
        <v>44013</v>
      </c>
      <c r="P349" s="20">
        <v>44104</v>
      </c>
      <c r="Q349" s="19">
        <f t="shared" si="15"/>
        <v>31</v>
      </c>
      <c r="R349" s="19">
        <f t="shared" si="16"/>
        <v>31</v>
      </c>
      <c r="S349" s="19">
        <f t="shared" si="17"/>
        <v>0</v>
      </c>
      <c r="T349" s="19"/>
      <c r="U349" s="20">
        <v>42917</v>
      </c>
      <c r="V349" s="20">
        <v>43100</v>
      </c>
      <c r="W349" s="21">
        <v>83301</v>
      </c>
      <c r="X349" s="20">
        <v>42917</v>
      </c>
      <c r="Y349" s="20">
        <v>43008</v>
      </c>
    </row>
    <row r="350" spans="1:25" ht="15.75" x14ac:dyDescent="0.25">
      <c r="A350" s="17" t="s">
        <v>442</v>
      </c>
      <c r="B350" s="17" t="s">
        <v>282</v>
      </c>
      <c r="C350" s="17" t="s">
        <v>283</v>
      </c>
      <c r="D350" s="20">
        <v>44024</v>
      </c>
      <c r="E350" s="20">
        <v>44196</v>
      </c>
      <c r="F350" s="21">
        <v>33750</v>
      </c>
      <c r="G350" s="20">
        <v>44013</v>
      </c>
      <c r="H350" s="20">
        <v>44104</v>
      </c>
      <c r="I350" s="17">
        <f>IF((YEAR(H350)-YEAR(G350))=1, ((MONTH(H350)-MONTH(G350))+1)+12, (IF((YEAR(H350)-YEAR(G350))=2, ((MONTH(H350)-MONTH(G350))+1)+24, (IF((YEAR(H350)-YEAR(G350))=3, ((MONTH(H350)-MONTH(G350))+1)+36, (MONTH(H350)-MONTH(G350))+1)))))</f>
        <v>3</v>
      </c>
      <c r="J350" s="18">
        <f>F350/I350</f>
        <v>11250</v>
      </c>
      <c r="K350" s="19"/>
      <c r="L350" s="20">
        <v>44024</v>
      </c>
      <c r="M350" s="20">
        <v>44196</v>
      </c>
      <c r="N350" s="21">
        <v>33750</v>
      </c>
      <c r="O350" s="20">
        <v>44013</v>
      </c>
      <c r="P350" s="20">
        <v>44104</v>
      </c>
      <c r="Q350" s="19">
        <f t="shared" si="15"/>
        <v>31</v>
      </c>
      <c r="R350" s="19">
        <f t="shared" si="16"/>
        <v>31</v>
      </c>
      <c r="S350" s="19">
        <f t="shared" si="17"/>
        <v>0</v>
      </c>
      <c r="T350" s="19"/>
      <c r="U350" s="20">
        <v>42928</v>
      </c>
      <c r="V350" s="20">
        <v>43100</v>
      </c>
      <c r="W350" s="21">
        <v>33750</v>
      </c>
      <c r="X350" s="20">
        <v>42917</v>
      </c>
      <c r="Y350" s="20">
        <v>43008</v>
      </c>
    </row>
    <row r="351" spans="1:25" ht="15.75" x14ac:dyDescent="0.25">
      <c r="A351" s="17" t="s">
        <v>468</v>
      </c>
      <c r="B351" s="17" t="s">
        <v>296</v>
      </c>
      <c r="C351" s="17" t="s">
        <v>283</v>
      </c>
      <c r="D351" s="20">
        <v>44044</v>
      </c>
      <c r="E351" s="20">
        <v>44196</v>
      </c>
      <c r="F351" s="21">
        <v>12000</v>
      </c>
      <c r="G351" s="20">
        <v>44013</v>
      </c>
      <c r="H351" s="20">
        <v>44104</v>
      </c>
      <c r="I351" s="17">
        <f>IF((YEAR(H351)-YEAR(G351))=1, ((MONTH(H351)-MONTH(G351))+1)+12, (IF((YEAR(H351)-YEAR(G351))=2, ((MONTH(H351)-MONTH(G351))+1)+24, (IF((YEAR(H351)-YEAR(G351))=3, ((MONTH(H351)-MONTH(G351))+1)+36, (MONTH(H351)-MONTH(G351))+1)))))</f>
        <v>3</v>
      </c>
      <c r="J351" s="18">
        <f>F351/I351</f>
        <v>4000</v>
      </c>
      <c r="K351" s="19"/>
      <c r="L351" s="20">
        <v>44044</v>
      </c>
      <c r="M351" s="20">
        <v>44196</v>
      </c>
      <c r="N351" s="21">
        <v>12000</v>
      </c>
      <c r="O351" s="20">
        <v>44013</v>
      </c>
      <c r="P351" s="20">
        <v>44104</v>
      </c>
      <c r="Q351" s="19">
        <f t="shared" si="15"/>
        <v>31</v>
      </c>
      <c r="R351" s="19">
        <f t="shared" si="16"/>
        <v>31</v>
      </c>
      <c r="S351" s="19">
        <f t="shared" si="17"/>
        <v>0</v>
      </c>
      <c r="T351" s="19"/>
      <c r="U351" s="20">
        <v>42948</v>
      </c>
      <c r="V351" s="20">
        <v>43100</v>
      </c>
      <c r="W351" s="21">
        <v>12000</v>
      </c>
      <c r="X351" s="20">
        <v>42917</v>
      </c>
      <c r="Y351" s="20">
        <v>43008</v>
      </c>
    </row>
    <row r="352" spans="1:25" ht="15.75" x14ac:dyDescent="0.25">
      <c r="A352" s="17" t="s">
        <v>515</v>
      </c>
      <c r="B352" s="17" t="s">
        <v>296</v>
      </c>
      <c r="C352" s="17" t="s">
        <v>283</v>
      </c>
      <c r="D352" s="20">
        <v>44169</v>
      </c>
      <c r="E352" s="20">
        <v>44196</v>
      </c>
      <c r="F352" s="21">
        <v>7293.17</v>
      </c>
      <c r="G352" s="20">
        <v>44013</v>
      </c>
      <c r="H352" s="20">
        <v>44104</v>
      </c>
      <c r="I352" s="17">
        <f>IF((YEAR(H352)-YEAR(G352))=1, ((MONTH(H352)-MONTH(G352))+1)+12, (IF((YEAR(H352)-YEAR(G352))=2, ((MONTH(H352)-MONTH(G352))+1)+24, (IF((YEAR(H352)-YEAR(G352))=3, ((MONTH(H352)-MONTH(G352))+1)+36, (MONTH(H352)-MONTH(G352))+1)))))</f>
        <v>3</v>
      </c>
      <c r="J352" s="18">
        <f>F352/I352</f>
        <v>2431.0566666666668</v>
      </c>
      <c r="K352" s="19"/>
      <c r="L352" s="20">
        <v>44169</v>
      </c>
      <c r="M352" s="20">
        <v>44196</v>
      </c>
      <c r="N352" s="21">
        <v>7293.17</v>
      </c>
      <c r="O352" s="20">
        <v>44013</v>
      </c>
      <c r="P352" s="20">
        <v>44104</v>
      </c>
      <c r="Q352" s="19">
        <f t="shared" si="15"/>
        <v>31</v>
      </c>
      <c r="R352" s="19">
        <f t="shared" si="16"/>
        <v>31</v>
      </c>
      <c r="S352" s="19">
        <f t="shared" si="17"/>
        <v>0</v>
      </c>
      <c r="T352" s="19"/>
      <c r="U352" s="20">
        <v>43073</v>
      </c>
      <c r="V352" s="20">
        <v>43100</v>
      </c>
      <c r="W352" s="21">
        <v>7293.17</v>
      </c>
      <c r="X352" s="20">
        <v>42917</v>
      </c>
      <c r="Y352" s="20">
        <v>43008</v>
      </c>
    </row>
    <row r="353" spans="1:25" ht="15.75" x14ac:dyDescent="0.25">
      <c r="A353" s="17" t="s">
        <v>529</v>
      </c>
      <c r="B353" s="17" t="s">
        <v>285</v>
      </c>
      <c r="C353" s="17" t="s">
        <v>283</v>
      </c>
      <c r="D353" s="20">
        <v>44047</v>
      </c>
      <c r="E353" s="20">
        <v>44196</v>
      </c>
      <c r="F353" s="21">
        <v>22500</v>
      </c>
      <c r="G353" s="20">
        <v>44013</v>
      </c>
      <c r="H353" s="20">
        <v>44104</v>
      </c>
      <c r="I353" s="17">
        <f>IF((YEAR(H353)-YEAR(G353))=1, ((MONTH(H353)-MONTH(G353))+1)+12, (IF((YEAR(H353)-YEAR(G353))=2, ((MONTH(H353)-MONTH(G353))+1)+24, (IF((YEAR(H353)-YEAR(G353))=3, ((MONTH(H353)-MONTH(G353))+1)+36, (MONTH(H353)-MONTH(G353))+1)))))</f>
        <v>3</v>
      </c>
      <c r="J353" s="18">
        <f>F353/I353</f>
        <v>7500</v>
      </c>
      <c r="K353" s="19"/>
      <c r="L353" s="20">
        <v>44047</v>
      </c>
      <c r="M353" s="20">
        <v>44196</v>
      </c>
      <c r="N353" s="21">
        <v>22500</v>
      </c>
      <c r="O353" s="20">
        <v>44013</v>
      </c>
      <c r="P353" s="20">
        <v>44104</v>
      </c>
      <c r="Q353" s="19">
        <f t="shared" si="15"/>
        <v>31</v>
      </c>
      <c r="R353" s="19">
        <f t="shared" si="16"/>
        <v>31</v>
      </c>
      <c r="S353" s="19">
        <f t="shared" si="17"/>
        <v>0</v>
      </c>
      <c r="T353" s="19"/>
      <c r="U353" s="20">
        <v>42951</v>
      </c>
      <c r="V353" s="20">
        <v>43100</v>
      </c>
      <c r="W353" s="21">
        <v>22500</v>
      </c>
      <c r="X353" s="20">
        <v>42917</v>
      </c>
      <c r="Y353" s="20">
        <v>43008</v>
      </c>
    </row>
    <row r="354" spans="1:25" ht="15.75" x14ac:dyDescent="0.25">
      <c r="A354" s="17" t="s">
        <v>539</v>
      </c>
      <c r="B354" s="17" t="s">
        <v>288</v>
      </c>
      <c r="C354" s="17" t="s">
        <v>283</v>
      </c>
      <c r="D354" s="20">
        <v>44172</v>
      </c>
      <c r="E354" s="20">
        <v>44196</v>
      </c>
      <c r="F354" s="21">
        <v>25000</v>
      </c>
      <c r="G354" s="20">
        <v>44013</v>
      </c>
      <c r="H354" s="20">
        <v>44104</v>
      </c>
      <c r="I354" s="17">
        <f>IF((YEAR(H354)-YEAR(G354))=1, ((MONTH(H354)-MONTH(G354))+1)+12, (IF((YEAR(H354)-YEAR(G354))=2, ((MONTH(H354)-MONTH(G354))+1)+24, (IF((YEAR(H354)-YEAR(G354))=3, ((MONTH(H354)-MONTH(G354))+1)+36, (MONTH(H354)-MONTH(G354))+1)))))</f>
        <v>3</v>
      </c>
      <c r="J354" s="18">
        <f>F354/I354</f>
        <v>8333.3333333333339</v>
      </c>
      <c r="K354" s="19"/>
      <c r="L354" s="20">
        <v>44172</v>
      </c>
      <c r="M354" s="20">
        <v>44196</v>
      </c>
      <c r="N354" s="21">
        <v>25000</v>
      </c>
      <c r="O354" s="20">
        <v>44013</v>
      </c>
      <c r="P354" s="20">
        <v>44104</v>
      </c>
      <c r="Q354" s="19">
        <f t="shared" si="15"/>
        <v>31</v>
      </c>
      <c r="R354" s="19">
        <f t="shared" si="16"/>
        <v>31</v>
      </c>
      <c r="S354" s="19">
        <f t="shared" si="17"/>
        <v>0</v>
      </c>
      <c r="T354" s="19"/>
      <c r="U354" s="20">
        <v>43076</v>
      </c>
      <c r="V354" s="20">
        <v>43100</v>
      </c>
      <c r="W354" s="21">
        <v>25000</v>
      </c>
      <c r="X354" s="20">
        <v>42917</v>
      </c>
      <c r="Y354" s="20">
        <v>43008</v>
      </c>
    </row>
    <row r="355" spans="1:25" ht="15.75" x14ac:dyDescent="0.25">
      <c r="A355" s="17" t="s">
        <v>341</v>
      </c>
      <c r="B355" s="17" t="s">
        <v>288</v>
      </c>
      <c r="C355" s="17" t="s">
        <v>283</v>
      </c>
      <c r="D355" s="20">
        <v>44061</v>
      </c>
      <c r="E355" s="20">
        <v>44196</v>
      </c>
      <c r="F355" s="21">
        <v>8000</v>
      </c>
      <c r="G355" s="20">
        <v>44044</v>
      </c>
      <c r="H355" s="20">
        <v>44104</v>
      </c>
      <c r="I355" s="17">
        <f>IF((YEAR(H355)-YEAR(G355))=1, ((MONTH(H355)-MONTH(G355))+1)+12, (IF((YEAR(H355)-YEAR(G355))=2, ((MONTH(H355)-MONTH(G355))+1)+24, (IF((YEAR(H355)-YEAR(G355))=3, ((MONTH(H355)-MONTH(G355))+1)+36, (MONTH(H355)-MONTH(G355))+1)))))</f>
        <v>2</v>
      </c>
      <c r="J355" s="18">
        <f>F355/I355</f>
        <v>4000</v>
      </c>
      <c r="K355" s="19"/>
      <c r="L355" s="20">
        <v>44061</v>
      </c>
      <c r="M355" s="20">
        <v>44196</v>
      </c>
      <c r="N355" s="21">
        <v>8000</v>
      </c>
      <c r="O355" s="20">
        <v>44044</v>
      </c>
      <c r="P355" s="20">
        <v>44104</v>
      </c>
      <c r="Q355" s="19">
        <f t="shared" si="15"/>
        <v>31</v>
      </c>
      <c r="R355" s="19">
        <f t="shared" si="16"/>
        <v>31</v>
      </c>
      <c r="S355" s="19">
        <f t="shared" si="17"/>
        <v>0</v>
      </c>
      <c r="T355" s="19"/>
      <c r="U355" s="20">
        <v>42965</v>
      </c>
      <c r="V355" s="20">
        <v>43100</v>
      </c>
      <c r="W355" s="21">
        <v>8000</v>
      </c>
      <c r="X355" s="20">
        <v>42948</v>
      </c>
      <c r="Y355" s="20">
        <v>43008</v>
      </c>
    </row>
    <row r="356" spans="1:25" ht="15.75" x14ac:dyDescent="0.25">
      <c r="A356" s="17" t="s">
        <v>378</v>
      </c>
      <c r="B356" s="17" t="s">
        <v>296</v>
      </c>
      <c r="C356" s="17" t="s">
        <v>283</v>
      </c>
      <c r="D356" s="20">
        <v>44047</v>
      </c>
      <c r="E356" s="20">
        <v>44196</v>
      </c>
      <c r="F356" s="21">
        <v>10000</v>
      </c>
      <c r="G356" s="20">
        <v>44044</v>
      </c>
      <c r="H356" s="20">
        <v>44104</v>
      </c>
      <c r="I356" s="17">
        <f>IF((YEAR(H356)-YEAR(G356))=1, ((MONTH(H356)-MONTH(G356))+1)+12, (IF((YEAR(H356)-YEAR(G356))=2, ((MONTH(H356)-MONTH(G356))+1)+24, (IF((YEAR(H356)-YEAR(G356))=3, ((MONTH(H356)-MONTH(G356))+1)+36, (MONTH(H356)-MONTH(G356))+1)))))</f>
        <v>2</v>
      </c>
      <c r="J356" s="18">
        <f>F356/I356</f>
        <v>5000</v>
      </c>
      <c r="K356" s="19"/>
      <c r="L356" s="20">
        <v>44047</v>
      </c>
      <c r="M356" s="20">
        <v>44196</v>
      </c>
      <c r="N356" s="21">
        <v>10000</v>
      </c>
      <c r="O356" s="20">
        <v>44044</v>
      </c>
      <c r="P356" s="20">
        <v>44104</v>
      </c>
      <c r="Q356" s="19">
        <f t="shared" si="15"/>
        <v>31</v>
      </c>
      <c r="R356" s="19">
        <f t="shared" si="16"/>
        <v>31</v>
      </c>
      <c r="S356" s="19">
        <f t="shared" si="17"/>
        <v>0</v>
      </c>
      <c r="T356" s="19"/>
      <c r="U356" s="20">
        <v>42951</v>
      </c>
      <c r="V356" s="20">
        <v>43100</v>
      </c>
      <c r="W356" s="21">
        <v>10000</v>
      </c>
      <c r="X356" s="20">
        <v>42948</v>
      </c>
      <c r="Y356" s="20">
        <v>43008</v>
      </c>
    </row>
    <row r="357" spans="1:25" ht="15.75" x14ac:dyDescent="0.25">
      <c r="A357" s="17" t="s">
        <v>315</v>
      </c>
      <c r="B357" s="17" t="s">
        <v>296</v>
      </c>
      <c r="C357" s="17" t="s">
        <v>283</v>
      </c>
      <c r="D357" s="20">
        <v>44077</v>
      </c>
      <c r="E357" s="20">
        <v>44561</v>
      </c>
      <c r="F357" s="21">
        <v>1000</v>
      </c>
      <c r="G357" s="20">
        <v>44075</v>
      </c>
      <c r="H357" s="20">
        <v>44104</v>
      </c>
      <c r="I357" s="17">
        <f>IF((YEAR(H357)-YEAR(G357))=1, ((MONTH(H357)-MONTH(G357))+1)+12, (IF((YEAR(H357)-YEAR(G357))=2, ((MONTH(H357)-MONTH(G357))+1)+24, (IF((YEAR(H357)-YEAR(G357))=3, ((MONTH(H357)-MONTH(G357))+1)+36, (MONTH(H357)-MONTH(G357))+1)))))</f>
        <v>1</v>
      </c>
      <c r="J357" s="18">
        <f>F357/I357</f>
        <v>1000</v>
      </c>
      <c r="K357" s="19"/>
      <c r="L357" s="20">
        <v>44077</v>
      </c>
      <c r="M357" s="20">
        <v>44561</v>
      </c>
      <c r="N357" s="21">
        <v>1000</v>
      </c>
      <c r="O357" s="20">
        <v>44075</v>
      </c>
      <c r="P357" s="20">
        <v>44104</v>
      </c>
      <c r="Q357" s="19">
        <f t="shared" si="15"/>
        <v>31</v>
      </c>
      <c r="R357" s="19">
        <f t="shared" si="16"/>
        <v>31</v>
      </c>
      <c r="S357" s="19">
        <f t="shared" si="17"/>
        <v>0</v>
      </c>
      <c r="T357" s="19"/>
      <c r="U357" s="20">
        <v>42981</v>
      </c>
      <c r="V357" s="20">
        <v>43465</v>
      </c>
      <c r="W357" s="21">
        <v>1000</v>
      </c>
      <c r="X357" s="20">
        <v>42979</v>
      </c>
      <c r="Y357" s="20">
        <v>43008</v>
      </c>
    </row>
    <row r="358" spans="1:25" ht="15.75" x14ac:dyDescent="0.25">
      <c r="A358" s="17" t="s">
        <v>316</v>
      </c>
      <c r="B358" s="17" t="s">
        <v>296</v>
      </c>
      <c r="C358" s="17" t="s">
        <v>283</v>
      </c>
      <c r="D358" s="20">
        <v>44080</v>
      </c>
      <c r="E358" s="20">
        <v>44196</v>
      </c>
      <c r="F358" s="21">
        <v>1500</v>
      </c>
      <c r="G358" s="20">
        <v>44075</v>
      </c>
      <c r="H358" s="20">
        <v>44104</v>
      </c>
      <c r="I358" s="17">
        <f>IF((YEAR(H358)-YEAR(G358))=1, ((MONTH(H358)-MONTH(G358))+1)+12, (IF((YEAR(H358)-YEAR(G358))=2, ((MONTH(H358)-MONTH(G358))+1)+24, (IF((YEAR(H358)-YEAR(G358))=3, ((MONTH(H358)-MONTH(G358))+1)+36, (MONTH(H358)-MONTH(G358))+1)))))</f>
        <v>1</v>
      </c>
      <c r="J358" s="18">
        <f>F358/I358</f>
        <v>1500</v>
      </c>
      <c r="K358" s="19"/>
      <c r="L358" s="20">
        <v>44080</v>
      </c>
      <c r="M358" s="20">
        <v>44196</v>
      </c>
      <c r="N358" s="21">
        <v>1500</v>
      </c>
      <c r="O358" s="20">
        <v>44075</v>
      </c>
      <c r="P358" s="20">
        <v>44104</v>
      </c>
      <c r="Q358" s="19">
        <f t="shared" si="15"/>
        <v>31</v>
      </c>
      <c r="R358" s="19">
        <f t="shared" si="16"/>
        <v>31</v>
      </c>
      <c r="S358" s="19">
        <f t="shared" si="17"/>
        <v>0</v>
      </c>
      <c r="T358" s="19"/>
      <c r="U358" s="20">
        <v>42984</v>
      </c>
      <c r="V358" s="20">
        <v>43100</v>
      </c>
      <c r="W358" s="21">
        <v>1500</v>
      </c>
      <c r="X358" s="20">
        <v>42979</v>
      </c>
      <c r="Y358" s="20">
        <v>43008</v>
      </c>
    </row>
    <row r="359" spans="1:25" ht="15.75" x14ac:dyDescent="0.25">
      <c r="A359" s="17" t="s">
        <v>319</v>
      </c>
      <c r="B359" s="17" t="s">
        <v>296</v>
      </c>
      <c r="C359" s="17" t="s">
        <v>283</v>
      </c>
      <c r="D359" s="20">
        <v>44105</v>
      </c>
      <c r="E359" s="20">
        <v>44561</v>
      </c>
      <c r="F359" s="21">
        <v>1083.3399999999999</v>
      </c>
      <c r="G359" s="20">
        <v>44075</v>
      </c>
      <c r="H359" s="20">
        <v>44104</v>
      </c>
      <c r="I359" s="17">
        <f>IF((YEAR(H359)-YEAR(G359))=1, ((MONTH(H359)-MONTH(G359))+1)+12, (IF((YEAR(H359)-YEAR(G359))=2, ((MONTH(H359)-MONTH(G359))+1)+24, (IF((YEAR(H359)-YEAR(G359))=3, ((MONTH(H359)-MONTH(G359))+1)+36, (MONTH(H359)-MONTH(G359))+1)))))</f>
        <v>1</v>
      </c>
      <c r="J359" s="18">
        <f>F359/I359</f>
        <v>1083.3399999999999</v>
      </c>
      <c r="K359" s="19"/>
      <c r="L359" s="20">
        <v>44105</v>
      </c>
      <c r="M359" s="20">
        <v>44561</v>
      </c>
      <c r="N359" s="21">
        <v>1083.3399999999999</v>
      </c>
      <c r="O359" s="20">
        <v>44075</v>
      </c>
      <c r="P359" s="20">
        <v>44104</v>
      </c>
      <c r="Q359" s="19">
        <f t="shared" si="15"/>
        <v>31</v>
      </c>
      <c r="R359" s="19">
        <f t="shared" si="16"/>
        <v>31</v>
      </c>
      <c r="S359" s="19">
        <f t="shared" si="17"/>
        <v>0</v>
      </c>
      <c r="T359" s="19"/>
      <c r="U359" s="20">
        <v>43009</v>
      </c>
      <c r="V359" s="20">
        <v>43465</v>
      </c>
      <c r="W359" s="21">
        <v>1083.3399999999999</v>
      </c>
      <c r="X359" s="20">
        <v>42979</v>
      </c>
      <c r="Y359" s="20">
        <v>43008</v>
      </c>
    </row>
    <row r="360" spans="1:25" ht="15.75" x14ac:dyDescent="0.25">
      <c r="A360" s="17" t="s">
        <v>321</v>
      </c>
      <c r="B360" s="17" t="s">
        <v>285</v>
      </c>
      <c r="C360" s="17" t="s">
        <v>283</v>
      </c>
      <c r="D360" s="20">
        <v>44075</v>
      </c>
      <c r="E360" s="20">
        <v>44926</v>
      </c>
      <c r="F360" s="21">
        <v>5000</v>
      </c>
      <c r="G360" s="20">
        <v>44075</v>
      </c>
      <c r="H360" s="20">
        <v>44104</v>
      </c>
      <c r="I360" s="17">
        <f>IF((YEAR(H360)-YEAR(G360))=1, ((MONTH(H360)-MONTH(G360))+1)+12, (IF((YEAR(H360)-YEAR(G360))=2, ((MONTH(H360)-MONTH(G360))+1)+24, (IF((YEAR(H360)-YEAR(G360))=3, ((MONTH(H360)-MONTH(G360))+1)+36, (MONTH(H360)-MONTH(G360))+1)))))</f>
        <v>1</v>
      </c>
      <c r="J360" s="18">
        <f>F360/I360</f>
        <v>5000</v>
      </c>
      <c r="K360" s="19"/>
      <c r="L360" s="20">
        <v>44075</v>
      </c>
      <c r="M360" s="20">
        <v>44926</v>
      </c>
      <c r="N360" s="21">
        <v>5000</v>
      </c>
      <c r="O360" s="20">
        <v>44075</v>
      </c>
      <c r="P360" s="20">
        <v>44104</v>
      </c>
      <c r="Q360" s="19">
        <f t="shared" si="15"/>
        <v>31</v>
      </c>
      <c r="R360" s="19">
        <f t="shared" si="16"/>
        <v>31</v>
      </c>
      <c r="S360" s="19">
        <f t="shared" si="17"/>
        <v>0</v>
      </c>
      <c r="T360" s="19"/>
      <c r="U360" s="20">
        <v>42979</v>
      </c>
      <c r="V360" s="20">
        <v>43830</v>
      </c>
      <c r="W360" s="21">
        <v>5000</v>
      </c>
      <c r="X360" s="20">
        <v>42979</v>
      </c>
      <c r="Y360" s="20">
        <v>43008</v>
      </c>
    </row>
    <row r="361" spans="1:25" ht="15.75" x14ac:dyDescent="0.25">
      <c r="A361" s="17" t="s">
        <v>355</v>
      </c>
      <c r="B361" s="17" t="s">
        <v>296</v>
      </c>
      <c r="C361" s="17" t="s">
        <v>283</v>
      </c>
      <c r="D361" s="20">
        <v>44089</v>
      </c>
      <c r="E361" s="20">
        <v>44196</v>
      </c>
      <c r="F361" s="21">
        <v>1500</v>
      </c>
      <c r="G361" s="20">
        <v>44075</v>
      </c>
      <c r="H361" s="20">
        <v>44104</v>
      </c>
      <c r="I361" s="17">
        <f>IF((YEAR(H361)-YEAR(G361))=1, ((MONTH(H361)-MONTH(G361))+1)+12, (IF((YEAR(H361)-YEAR(G361))=2, ((MONTH(H361)-MONTH(G361))+1)+24, (IF((YEAR(H361)-YEAR(G361))=3, ((MONTH(H361)-MONTH(G361))+1)+36, (MONTH(H361)-MONTH(G361))+1)))))</f>
        <v>1</v>
      </c>
      <c r="J361" s="18">
        <f>F361/I361</f>
        <v>1500</v>
      </c>
      <c r="K361" s="19"/>
      <c r="L361" s="20">
        <v>44089</v>
      </c>
      <c r="M361" s="20">
        <v>44196</v>
      </c>
      <c r="N361" s="21">
        <v>1500</v>
      </c>
      <c r="O361" s="20">
        <v>44075</v>
      </c>
      <c r="P361" s="20">
        <v>44104</v>
      </c>
      <c r="Q361" s="19">
        <f t="shared" si="15"/>
        <v>31</v>
      </c>
      <c r="R361" s="19">
        <f t="shared" si="16"/>
        <v>31</v>
      </c>
      <c r="S361" s="19">
        <f t="shared" si="17"/>
        <v>0</v>
      </c>
      <c r="T361" s="19"/>
      <c r="U361" s="20">
        <v>42993</v>
      </c>
      <c r="V361" s="20">
        <v>43100</v>
      </c>
      <c r="W361" s="21">
        <v>1500</v>
      </c>
      <c r="X361" s="20">
        <v>42979</v>
      </c>
      <c r="Y361" s="20">
        <v>43008</v>
      </c>
    </row>
    <row r="362" spans="1:25" ht="15.75" x14ac:dyDescent="0.25">
      <c r="A362" s="17" t="s">
        <v>365</v>
      </c>
      <c r="B362" s="17" t="s">
        <v>288</v>
      </c>
      <c r="C362" s="17" t="s">
        <v>283</v>
      </c>
      <c r="D362" s="20">
        <v>44079</v>
      </c>
      <c r="E362" s="20">
        <v>44196</v>
      </c>
      <c r="F362" s="21">
        <v>5000</v>
      </c>
      <c r="G362" s="20">
        <v>44075</v>
      </c>
      <c r="H362" s="20">
        <v>44104</v>
      </c>
      <c r="I362" s="17">
        <f>IF((YEAR(H362)-YEAR(G362))=1, ((MONTH(H362)-MONTH(G362))+1)+12, (IF((YEAR(H362)-YEAR(G362))=2, ((MONTH(H362)-MONTH(G362))+1)+24, (IF((YEAR(H362)-YEAR(G362))=3, ((MONTH(H362)-MONTH(G362))+1)+36, (MONTH(H362)-MONTH(G362))+1)))))</f>
        <v>1</v>
      </c>
      <c r="J362" s="18">
        <f>F362/I362</f>
        <v>5000</v>
      </c>
      <c r="K362" s="19"/>
      <c r="L362" s="20">
        <v>44079</v>
      </c>
      <c r="M362" s="20">
        <v>44196</v>
      </c>
      <c r="N362" s="21">
        <v>5000</v>
      </c>
      <c r="O362" s="20">
        <v>44075</v>
      </c>
      <c r="P362" s="20">
        <v>44104</v>
      </c>
      <c r="Q362" s="19">
        <f t="shared" si="15"/>
        <v>31</v>
      </c>
      <c r="R362" s="19">
        <f t="shared" si="16"/>
        <v>31</v>
      </c>
      <c r="S362" s="19">
        <f t="shared" si="17"/>
        <v>0</v>
      </c>
      <c r="T362" s="19"/>
      <c r="U362" s="20">
        <v>42983</v>
      </c>
      <c r="V362" s="20">
        <v>43100</v>
      </c>
      <c r="W362" s="21">
        <v>5000</v>
      </c>
      <c r="X362" s="20">
        <v>42979</v>
      </c>
      <c r="Y362" s="20">
        <v>43008</v>
      </c>
    </row>
    <row r="363" spans="1:25" ht="15.75" x14ac:dyDescent="0.25">
      <c r="A363" s="17" t="s">
        <v>375</v>
      </c>
      <c r="B363" s="17" t="s">
        <v>288</v>
      </c>
      <c r="C363" s="17" t="s">
        <v>283</v>
      </c>
      <c r="D363" s="20">
        <v>44075</v>
      </c>
      <c r="E363" s="20">
        <v>44196</v>
      </c>
      <c r="F363" s="21">
        <v>3300</v>
      </c>
      <c r="G363" s="20">
        <v>44075</v>
      </c>
      <c r="H363" s="20">
        <v>44104</v>
      </c>
      <c r="I363" s="17">
        <f>IF((YEAR(H363)-YEAR(G363))=1, ((MONTH(H363)-MONTH(G363))+1)+12, (IF((YEAR(H363)-YEAR(G363))=2, ((MONTH(H363)-MONTH(G363))+1)+24, (IF((YEAR(H363)-YEAR(G363))=3, ((MONTH(H363)-MONTH(G363))+1)+36, (MONTH(H363)-MONTH(G363))+1)))))</f>
        <v>1</v>
      </c>
      <c r="J363" s="18">
        <f>F363/I363</f>
        <v>3300</v>
      </c>
      <c r="K363" s="19"/>
      <c r="L363" s="20">
        <v>44075</v>
      </c>
      <c r="M363" s="20">
        <v>44196</v>
      </c>
      <c r="N363" s="21">
        <v>3300</v>
      </c>
      <c r="O363" s="20">
        <v>44075</v>
      </c>
      <c r="P363" s="20">
        <v>44104</v>
      </c>
      <c r="Q363" s="19">
        <f t="shared" si="15"/>
        <v>31</v>
      </c>
      <c r="R363" s="19">
        <f t="shared" si="16"/>
        <v>31</v>
      </c>
      <c r="S363" s="19">
        <f t="shared" si="17"/>
        <v>0</v>
      </c>
      <c r="T363" s="19"/>
      <c r="U363" s="20">
        <v>42979</v>
      </c>
      <c r="V363" s="20">
        <v>43100</v>
      </c>
      <c r="W363" s="21">
        <v>3300</v>
      </c>
      <c r="X363" s="20">
        <v>42979</v>
      </c>
      <c r="Y363" s="20">
        <v>43008</v>
      </c>
    </row>
    <row r="364" spans="1:25" ht="15.75" x14ac:dyDescent="0.25">
      <c r="A364" s="17" t="s">
        <v>376</v>
      </c>
      <c r="B364" s="17" t="s">
        <v>292</v>
      </c>
      <c r="C364" s="17" t="s">
        <v>283</v>
      </c>
      <c r="D364" s="20">
        <v>44075</v>
      </c>
      <c r="E364" s="20">
        <v>44196</v>
      </c>
      <c r="F364" s="21">
        <v>2500</v>
      </c>
      <c r="G364" s="20">
        <v>44075</v>
      </c>
      <c r="H364" s="20">
        <v>44104</v>
      </c>
      <c r="I364" s="17">
        <f>IF((YEAR(H364)-YEAR(G364))=1, ((MONTH(H364)-MONTH(G364))+1)+12, (IF((YEAR(H364)-YEAR(G364))=2, ((MONTH(H364)-MONTH(G364))+1)+24, (IF((YEAR(H364)-YEAR(G364))=3, ((MONTH(H364)-MONTH(G364))+1)+36, (MONTH(H364)-MONTH(G364))+1)))))</f>
        <v>1</v>
      </c>
      <c r="J364" s="18">
        <f>F364/I364</f>
        <v>2500</v>
      </c>
      <c r="K364" s="19"/>
      <c r="L364" s="20">
        <v>44075</v>
      </c>
      <c r="M364" s="20">
        <v>44196</v>
      </c>
      <c r="N364" s="21">
        <v>2500</v>
      </c>
      <c r="O364" s="20">
        <v>44075</v>
      </c>
      <c r="P364" s="20">
        <v>44104</v>
      </c>
      <c r="Q364" s="19">
        <f t="shared" si="15"/>
        <v>31</v>
      </c>
      <c r="R364" s="19">
        <f t="shared" si="16"/>
        <v>31</v>
      </c>
      <c r="S364" s="19">
        <f t="shared" si="17"/>
        <v>0</v>
      </c>
      <c r="T364" s="19"/>
      <c r="U364" s="20">
        <v>42979</v>
      </c>
      <c r="V364" s="20">
        <v>43100</v>
      </c>
      <c r="W364" s="21">
        <v>2500</v>
      </c>
      <c r="X364" s="20">
        <v>42979</v>
      </c>
      <c r="Y364" s="20">
        <v>43008</v>
      </c>
    </row>
    <row r="365" spans="1:25" ht="15.75" x14ac:dyDescent="0.25">
      <c r="A365" s="17" t="s">
        <v>401</v>
      </c>
      <c r="B365" s="17" t="s">
        <v>285</v>
      </c>
      <c r="C365" s="17" t="s">
        <v>283</v>
      </c>
      <c r="D365" s="20">
        <v>44075</v>
      </c>
      <c r="E365" s="20">
        <v>44196</v>
      </c>
      <c r="F365" s="21">
        <v>2000</v>
      </c>
      <c r="G365" s="20">
        <v>44075</v>
      </c>
      <c r="H365" s="20">
        <v>44104</v>
      </c>
      <c r="I365" s="17">
        <f>IF((YEAR(H365)-YEAR(G365))=1, ((MONTH(H365)-MONTH(G365))+1)+12, (IF((YEAR(H365)-YEAR(G365))=2, ((MONTH(H365)-MONTH(G365))+1)+24, (IF((YEAR(H365)-YEAR(G365))=3, ((MONTH(H365)-MONTH(G365))+1)+36, (MONTH(H365)-MONTH(G365))+1)))))</f>
        <v>1</v>
      </c>
      <c r="J365" s="18">
        <f>F365/I365</f>
        <v>2000</v>
      </c>
      <c r="K365" s="19"/>
      <c r="L365" s="20">
        <v>44075</v>
      </c>
      <c r="M365" s="20">
        <v>44196</v>
      </c>
      <c r="N365" s="21">
        <v>2000</v>
      </c>
      <c r="O365" s="20">
        <v>44075</v>
      </c>
      <c r="P365" s="20">
        <v>44104</v>
      </c>
      <c r="Q365" s="19">
        <f t="shared" si="15"/>
        <v>31</v>
      </c>
      <c r="R365" s="19">
        <f t="shared" si="16"/>
        <v>31</v>
      </c>
      <c r="S365" s="19">
        <f t="shared" si="17"/>
        <v>0</v>
      </c>
      <c r="T365" s="19"/>
      <c r="U365" s="20">
        <v>42979</v>
      </c>
      <c r="V365" s="20">
        <v>43100</v>
      </c>
      <c r="W365" s="21">
        <v>2000</v>
      </c>
      <c r="X365" s="20">
        <v>42979</v>
      </c>
      <c r="Y365" s="20">
        <v>43008</v>
      </c>
    </row>
    <row r="366" spans="1:25" ht="15.75" x14ac:dyDescent="0.25">
      <c r="A366" s="17" t="s">
        <v>420</v>
      </c>
      <c r="B366" s="17" t="s">
        <v>285</v>
      </c>
      <c r="C366" s="17" t="s">
        <v>283</v>
      </c>
      <c r="D366" s="20">
        <v>44075</v>
      </c>
      <c r="E366" s="20">
        <v>44926</v>
      </c>
      <c r="F366" s="21">
        <v>1750</v>
      </c>
      <c r="G366" s="20">
        <v>44075</v>
      </c>
      <c r="H366" s="20">
        <v>44104</v>
      </c>
      <c r="I366" s="17">
        <f>IF((YEAR(H366)-YEAR(G366))=1, ((MONTH(H366)-MONTH(G366))+1)+12, (IF((YEAR(H366)-YEAR(G366))=2, ((MONTH(H366)-MONTH(G366))+1)+24, (IF((YEAR(H366)-YEAR(G366))=3, ((MONTH(H366)-MONTH(G366))+1)+36, (MONTH(H366)-MONTH(G366))+1)))))</f>
        <v>1</v>
      </c>
      <c r="J366" s="18">
        <f>F366/I366</f>
        <v>1750</v>
      </c>
      <c r="K366" s="19"/>
      <c r="L366" s="20">
        <v>44075</v>
      </c>
      <c r="M366" s="20">
        <v>44926</v>
      </c>
      <c r="N366" s="21">
        <v>1750</v>
      </c>
      <c r="O366" s="20">
        <v>44075</v>
      </c>
      <c r="P366" s="20">
        <v>44104</v>
      </c>
      <c r="Q366" s="19">
        <f t="shared" si="15"/>
        <v>31</v>
      </c>
      <c r="R366" s="19">
        <f t="shared" si="16"/>
        <v>31</v>
      </c>
      <c r="S366" s="19">
        <f t="shared" si="17"/>
        <v>0</v>
      </c>
      <c r="T366" s="19"/>
      <c r="U366" s="20">
        <v>42979</v>
      </c>
      <c r="V366" s="20">
        <v>43830</v>
      </c>
      <c r="W366" s="21">
        <v>1750</v>
      </c>
      <c r="X366" s="20">
        <v>42979</v>
      </c>
      <c r="Y366" s="20">
        <v>43008</v>
      </c>
    </row>
    <row r="367" spans="1:25" ht="15.75" x14ac:dyDescent="0.25">
      <c r="A367" s="17" t="s">
        <v>426</v>
      </c>
      <c r="B367" s="17" t="s">
        <v>282</v>
      </c>
      <c r="C367" s="17" t="s">
        <v>283</v>
      </c>
      <c r="D367" s="20">
        <v>44075</v>
      </c>
      <c r="E367" s="20">
        <v>44196</v>
      </c>
      <c r="F367" s="21">
        <v>700</v>
      </c>
      <c r="G367" s="20">
        <v>44075</v>
      </c>
      <c r="H367" s="20">
        <v>44104</v>
      </c>
      <c r="I367" s="17">
        <f>IF((YEAR(H367)-YEAR(G367))=1, ((MONTH(H367)-MONTH(G367))+1)+12, (IF((YEAR(H367)-YEAR(G367))=2, ((MONTH(H367)-MONTH(G367))+1)+24, (IF((YEAR(H367)-YEAR(G367))=3, ((MONTH(H367)-MONTH(G367))+1)+36, (MONTH(H367)-MONTH(G367))+1)))))</f>
        <v>1</v>
      </c>
      <c r="J367" s="18">
        <f>F367/I367</f>
        <v>700</v>
      </c>
      <c r="K367" s="19"/>
      <c r="L367" s="20">
        <v>44075</v>
      </c>
      <c r="M367" s="20">
        <v>44196</v>
      </c>
      <c r="N367" s="21">
        <v>700</v>
      </c>
      <c r="O367" s="20">
        <v>44075</v>
      </c>
      <c r="P367" s="20">
        <v>44104</v>
      </c>
      <c r="Q367" s="19">
        <f t="shared" si="15"/>
        <v>31</v>
      </c>
      <c r="R367" s="19">
        <f t="shared" si="16"/>
        <v>31</v>
      </c>
      <c r="S367" s="19">
        <f t="shared" si="17"/>
        <v>0</v>
      </c>
      <c r="T367" s="19"/>
      <c r="U367" s="20">
        <v>42979</v>
      </c>
      <c r="V367" s="20">
        <v>43100</v>
      </c>
      <c r="W367" s="21">
        <v>700</v>
      </c>
      <c r="X367" s="20">
        <v>42979</v>
      </c>
      <c r="Y367" s="20">
        <v>43008</v>
      </c>
    </row>
    <row r="368" spans="1:25" ht="15.75" x14ac:dyDescent="0.25">
      <c r="A368" s="17" t="s">
        <v>427</v>
      </c>
      <c r="B368" s="17" t="s">
        <v>292</v>
      </c>
      <c r="C368" s="17" t="s">
        <v>283</v>
      </c>
      <c r="D368" s="20">
        <v>44075</v>
      </c>
      <c r="E368" s="20">
        <v>44196</v>
      </c>
      <c r="F368" s="21">
        <v>2000</v>
      </c>
      <c r="G368" s="20">
        <v>44075</v>
      </c>
      <c r="H368" s="20">
        <v>44104</v>
      </c>
      <c r="I368" s="17">
        <f>IF((YEAR(H368)-YEAR(G368))=1, ((MONTH(H368)-MONTH(G368))+1)+12, (IF((YEAR(H368)-YEAR(G368))=2, ((MONTH(H368)-MONTH(G368))+1)+24, (IF((YEAR(H368)-YEAR(G368))=3, ((MONTH(H368)-MONTH(G368))+1)+36, (MONTH(H368)-MONTH(G368))+1)))))</f>
        <v>1</v>
      </c>
      <c r="J368" s="18">
        <f>F368/I368</f>
        <v>2000</v>
      </c>
      <c r="K368" s="19"/>
      <c r="L368" s="20">
        <v>44075</v>
      </c>
      <c r="M368" s="20">
        <v>44196</v>
      </c>
      <c r="N368" s="21">
        <v>2000</v>
      </c>
      <c r="O368" s="20">
        <v>44075</v>
      </c>
      <c r="P368" s="20">
        <v>44104</v>
      </c>
      <c r="Q368" s="19">
        <f t="shared" si="15"/>
        <v>31</v>
      </c>
      <c r="R368" s="19">
        <f t="shared" si="16"/>
        <v>31</v>
      </c>
      <c r="S368" s="19">
        <f t="shared" si="17"/>
        <v>0</v>
      </c>
      <c r="T368" s="19"/>
      <c r="U368" s="20">
        <v>42979</v>
      </c>
      <c r="V368" s="20">
        <v>43100</v>
      </c>
      <c r="W368" s="21">
        <v>2000</v>
      </c>
      <c r="X368" s="20">
        <v>42979</v>
      </c>
      <c r="Y368" s="20">
        <v>43008</v>
      </c>
    </row>
    <row r="369" spans="1:25" ht="15.75" x14ac:dyDescent="0.25">
      <c r="A369" s="17" t="s">
        <v>443</v>
      </c>
      <c r="B369" s="17" t="s">
        <v>296</v>
      </c>
      <c r="C369" s="17" t="s">
        <v>283</v>
      </c>
      <c r="D369" s="20">
        <v>44099</v>
      </c>
      <c r="E369" s="20">
        <v>44196</v>
      </c>
      <c r="F369" s="21">
        <v>1000</v>
      </c>
      <c r="G369" s="20">
        <v>44075</v>
      </c>
      <c r="H369" s="20">
        <v>44104</v>
      </c>
      <c r="I369" s="17">
        <f>IF((YEAR(H369)-YEAR(G369))=1, ((MONTH(H369)-MONTH(G369))+1)+12, (IF((YEAR(H369)-YEAR(G369))=2, ((MONTH(H369)-MONTH(G369))+1)+24, (IF((YEAR(H369)-YEAR(G369))=3, ((MONTH(H369)-MONTH(G369))+1)+36, (MONTH(H369)-MONTH(G369))+1)))))</f>
        <v>1</v>
      </c>
      <c r="J369" s="18">
        <f>F369/I369</f>
        <v>1000</v>
      </c>
      <c r="K369" s="19"/>
      <c r="L369" s="20">
        <v>44099</v>
      </c>
      <c r="M369" s="20">
        <v>44196</v>
      </c>
      <c r="N369" s="21">
        <v>1000</v>
      </c>
      <c r="O369" s="20">
        <v>44075</v>
      </c>
      <c r="P369" s="20">
        <v>44104</v>
      </c>
      <c r="Q369" s="19">
        <f t="shared" si="15"/>
        <v>31</v>
      </c>
      <c r="R369" s="19">
        <f t="shared" si="16"/>
        <v>31</v>
      </c>
      <c r="S369" s="19">
        <f t="shared" si="17"/>
        <v>0</v>
      </c>
      <c r="T369" s="19"/>
      <c r="U369" s="20">
        <v>43003</v>
      </c>
      <c r="V369" s="20">
        <v>43100</v>
      </c>
      <c r="W369" s="21">
        <v>1000</v>
      </c>
      <c r="X369" s="20">
        <v>42979</v>
      </c>
      <c r="Y369" s="20">
        <v>43008</v>
      </c>
    </row>
    <row r="370" spans="1:25" ht="15.75" x14ac:dyDescent="0.25">
      <c r="A370" s="17" t="s">
        <v>450</v>
      </c>
      <c r="B370" s="17" t="s">
        <v>288</v>
      </c>
      <c r="C370" s="17" t="s">
        <v>283</v>
      </c>
      <c r="D370" s="20">
        <v>44075</v>
      </c>
      <c r="E370" s="20">
        <v>44196</v>
      </c>
      <c r="F370" s="21">
        <v>3500</v>
      </c>
      <c r="G370" s="20">
        <v>44075</v>
      </c>
      <c r="H370" s="20">
        <v>44104</v>
      </c>
      <c r="I370" s="17">
        <f>IF((YEAR(H370)-YEAR(G370))=1, ((MONTH(H370)-MONTH(G370))+1)+12, (IF((YEAR(H370)-YEAR(G370))=2, ((MONTH(H370)-MONTH(G370))+1)+24, (IF((YEAR(H370)-YEAR(G370))=3, ((MONTH(H370)-MONTH(G370))+1)+36, (MONTH(H370)-MONTH(G370))+1)))))</f>
        <v>1</v>
      </c>
      <c r="J370" s="18">
        <f>F370/I370</f>
        <v>3500</v>
      </c>
      <c r="K370" s="19"/>
      <c r="L370" s="20">
        <v>44075</v>
      </c>
      <c r="M370" s="20">
        <v>44196</v>
      </c>
      <c r="N370" s="21">
        <v>3500</v>
      </c>
      <c r="O370" s="20">
        <v>44075</v>
      </c>
      <c r="P370" s="20">
        <v>44104</v>
      </c>
      <c r="Q370" s="19">
        <f t="shared" si="15"/>
        <v>31</v>
      </c>
      <c r="R370" s="19">
        <f t="shared" si="16"/>
        <v>31</v>
      </c>
      <c r="S370" s="19">
        <f t="shared" si="17"/>
        <v>0</v>
      </c>
      <c r="T370" s="19"/>
      <c r="U370" s="20">
        <v>42979</v>
      </c>
      <c r="V370" s="20">
        <v>43100</v>
      </c>
      <c r="W370" s="21">
        <v>3500</v>
      </c>
      <c r="X370" s="20">
        <v>42979</v>
      </c>
      <c r="Y370" s="20">
        <v>43008</v>
      </c>
    </row>
    <row r="371" spans="1:25" ht="15.75" x14ac:dyDescent="0.25">
      <c r="A371" s="17" t="s">
        <v>451</v>
      </c>
      <c r="B371" s="17" t="s">
        <v>282</v>
      </c>
      <c r="C371" s="17" t="s">
        <v>283</v>
      </c>
      <c r="D371" s="20">
        <v>44075</v>
      </c>
      <c r="E371" s="20">
        <v>44196</v>
      </c>
      <c r="F371" s="21">
        <v>2500</v>
      </c>
      <c r="G371" s="20">
        <v>44075</v>
      </c>
      <c r="H371" s="20">
        <v>44104</v>
      </c>
      <c r="I371" s="17">
        <f>IF((YEAR(H371)-YEAR(G371))=1, ((MONTH(H371)-MONTH(G371))+1)+12, (IF((YEAR(H371)-YEAR(G371))=2, ((MONTH(H371)-MONTH(G371))+1)+24, (IF((YEAR(H371)-YEAR(G371))=3, ((MONTH(H371)-MONTH(G371))+1)+36, (MONTH(H371)-MONTH(G371))+1)))))</f>
        <v>1</v>
      </c>
      <c r="J371" s="18">
        <f>F371/I371</f>
        <v>2500</v>
      </c>
      <c r="K371" s="19"/>
      <c r="L371" s="20">
        <v>44075</v>
      </c>
      <c r="M371" s="20">
        <v>44196</v>
      </c>
      <c r="N371" s="21">
        <v>2500</v>
      </c>
      <c r="O371" s="20">
        <v>44075</v>
      </c>
      <c r="P371" s="20">
        <v>44104</v>
      </c>
      <c r="Q371" s="19">
        <f t="shared" si="15"/>
        <v>31</v>
      </c>
      <c r="R371" s="19">
        <f t="shared" si="16"/>
        <v>31</v>
      </c>
      <c r="S371" s="19">
        <f t="shared" si="17"/>
        <v>0</v>
      </c>
      <c r="T371" s="19"/>
      <c r="U371" s="20">
        <v>42979</v>
      </c>
      <c r="V371" s="20">
        <v>43100</v>
      </c>
      <c r="W371" s="21">
        <v>2500</v>
      </c>
      <c r="X371" s="20">
        <v>42979</v>
      </c>
      <c r="Y371" s="20">
        <v>43008</v>
      </c>
    </row>
    <row r="372" spans="1:25" ht="15.75" x14ac:dyDescent="0.25">
      <c r="A372" s="17" t="s">
        <v>453</v>
      </c>
      <c r="B372" s="17" t="s">
        <v>282</v>
      </c>
      <c r="C372" s="17" t="s">
        <v>283</v>
      </c>
      <c r="D372" s="20">
        <v>44105</v>
      </c>
      <c r="E372" s="20">
        <v>44196</v>
      </c>
      <c r="F372" s="21">
        <v>1375</v>
      </c>
      <c r="G372" s="20">
        <v>44075</v>
      </c>
      <c r="H372" s="20">
        <v>44104</v>
      </c>
      <c r="I372" s="17">
        <f>IF((YEAR(H372)-YEAR(G372))=1, ((MONTH(H372)-MONTH(G372))+1)+12, (IF((YEAR(H372)-YEAR(G372))=2, ((MONTH(H372)-MONTH(G372))+1)+24, (IF((YEAR(H372)-YEAR(G372))=3, ((MONTH(H372)-MONTH(G372))+1)+36, (MONTH(H372)-MONTH(G372))+1)))))</f>
        <v>1</v>
      </c>
      <c r="J372" s="18">
        <f>F372/I372</f>
        <v>1375</v>
      </c>
      <c r="K372" s="19"/>
      <c r="L372" s="20">
        <v>44105</v>
      </c>
      <c r="M372" s="20">
        <v>44196</v>
      </c>
      <c r="N372" s="21">
        <v>1375</v>
      </c>
      <c r="O372" s="20">
        <v>44075</v>
      </c>
      <c r="P372" s="20">
        <v>44104</v>
      </c>
      <c r="Q372" s="19">
        <f t="shared" si="15"/>
        <v>31</v>
      </c>
      <c r="R372" s="19">
        <f t="shared" si="16"/>
        <v>31</v>
      </c>
      <c r="S372" s="19">
        <f t="shared" si="17"/>
        <v>0</v>
      </c>
      <c r="T372" s="19"/>
      <c r="U372" s="20">
        <v>43009</v>
      </c>
      <c r="V372" s="20">
        <v>43100</v>
      </c>
      <c r="W372" s="21">
        <v>1375</v>
      </c>
      <c r="X372" s="20">
        <v>42979</v>
      </c>
      <c r="Y372" s="20">
        <v>43008</v>
      </c>
    </row>
    <row r="373" spans="1:25" ht="15.75" x14ac:dyDescent="0.25">
      <c r="A373" s="17" t="s">
        <v>478</v>
      </c>
      <c r="B373" s="17" t="s">
        <v>285</v>
      </c>
      <c r="C373" s="17" t="s">
        <v>283</v>
      </c>
      <c r="D373" s="20">
        <v>44089</v>
      </c>
      <c r="E373" s="20">
        <v>44196</v>
      </c>
      <c r="F373" s="21">
        <v>1500</v>
      </c>
      <c r="G373" s="20">
        <v>44075</v>
      </c>
      <c r="H373" s="20">
        <v>44104</v>
      </c>
      <c r="I373" s="17">
        <f>IF((YEAR(H373)-YEAR(G373))=1, ((MONTH(H373)-MONTH(G373))+1)+12, (IF((YEAR(H373)-YEAR(G373))=2, ((MONTH(H373)-MONTH(G373))+1)+24, (IF((YEAR(H373)-YEAR(G373))=3, ((MONTH(H373)-MONTH(G373))+1)+36, (MONTH(H373)-MONTH(G373))+1)))))</f>
        <v>1</v>
      </c>
      <c r="J373" s="18">
        <f>F373/I373</f>
        <v>1500</v>
      </c>
      <c r="K373" s="19"/>
      <c r="L373" s="20">
        <v>44089</v>
      </c>
      <c r="M373" s="20">
        <v>44196</v>
      </c>
      <c r="N373" s="21">
        <v>1500</v>
      </c>
      <c r="O373" s="20">
        <v>44075</v>
      </c>
      <c r="P373" s="20">
        <v>44104</v>
      </c>
      <c r="Q373" s="19">
        <f t="shared" si="15"/>
        <v>31</v>
      </c>
      <c r="R373" s="19">
        <f t="shared" si="16"/>
        <v>31</v>
      </c>
      <c r="S373" s="19">
        <f t="shared" si="17"/>
        <v>0</v>
      </c>
      <c r="T373" s="19"/>
      <c r="U373" s="20">
        <v>42993</v>
      </c>
      <c r="V373" s="20">
        <v>43100</v>
      </c>
      <c r="W373" s="21">
        <v>1500</v>
      </c>
      <c r="X373" s="20">
        <v>42979</v>
      </c>
      <c r="Y373" s="20">
        <v>43008</v>
      </c>
    </row>
    <row r="374" spans="1:25" ht="15.75" x14ac:dyDescent="0.25">
      <c r="A374" s="17" t="s">
        <v>479</v>
      </c>
      <c r="B374" s="17" t="s">
        <v>288</v>
      </c>
      <c r="C374" s="17" t="s">
        <v>283</v>
      </c>
      <c r="D374" s="20">
        <v>44075</v>
      </c>
      <c r="E374" s="20">
        <v>44196</v>
      </c>
      <c r="F374" s="21">
        <v>1500</v>
      </c>
      <c r="G374" s="20">
        <v>44075</v>
      </c>
      <c r="H374" s="20">
        <v>44104</v>
      </c>
      <c r="I374" s="17">
        <f>IF((YEAR(H374)-YEAR(G374))=1, ((MONTH(H374)-MONTH(G374))+1)+12, (IF((YEAR(H374)-YEAR(G374))=2, ((MONTH(H374)-MONTH(G374))+1)+24, (IF((YEAR(H374)-YEAR(G374))=3, ((MONTH(H374)-MONTH(G374))+1)+36, (MONTH(H374)-MONTH(G374))+1)))))</f>
        <v>1</v>
      </c>
      <c r="J374" s="18">
        <f>F374/I374</f>
        <v>1500</v>
      </c>
      <c r="K374" s="19"/>
      <c r="L374" s="20">
        <v>44075</v>
      </c>
      <c r="M374" s="20">
        <v>44196</v>
      </c>
      <c r="N374" s="21">
        <v>1500</v>
      </c>
      <c r="O374" s="20">
        <v>44075</v>
      </c>
      <c r="P374" s="20">
        <v>44104</v>
      </c>
      <c r="Q374" s="19">
        <f t="shared" si="15"/>
        <v>31</v>
      </c>
      <c r="R374" s="19">
        <f t="shared" si="16"/>
        <v>31</v>
      </c>
      <c r="S374" s="19">
        <f t="shared" si="17"/>
        <v>0</v>
      </c>
      <c r="T374" s="19"/>
      <c r="U374" s="20">
        <v>42979</v>
      </c>
      <c r="V374" s="20">
        <v>43100</v>
      </c>
      <c r="W374" s="21">
        <v>1500</v>
      </c>
      <c r="X374" s="20">
        <v>42979</v>
      </c>
      <c r="Y374" s="20">
        <v>43008</v>
      </c>
    </row>
    <row r="375" spans="1:25" ht="15.75" x14ac:dyDescent="0.25">
      <c r="A375" s="17" t="s">
        <v>480</v>
      </c>
      <c r="B375" s="17" t="s">
        <v>282</v>
      </c>
      <c r="C375" s="17" t="s">
        <v>283</v>
      </c>
      <c r="D375" s="20">
        <v>44087</v>
      </c>
      <c r="E375" s="20">
        <v>44196</v>
      </c>
      <c r="F375" s="21">
        <v>500</v>
      </c>
      <c r="G375" s="20">
        <v>44075</v>
      </c>
      <c r="H375" s="20">
        <v>44104</v>
      </c>
      <c r="I375" s="17">
        <f>IF((YEAR(H375)-YEAR(G375))=1, ((MONTH(H375)-MONTH(G375))+1)+12, (IF((YEAR(H375)-YEAR(G375))=2, ((MONTH(H375)-MONTH(G375))+1)+24, (IF((YEAR(H375)-YEAR(G375))=3, ((MONTH(H375)-MONTH(G375))+1)+36, (MONTH(H375)-MONTH(G375))+1)))))</f>
        <v>1</v>
      </c>
      <c r="J375" s="18">
        <f>F375/I375</f>
        <v>500</v>
      </c>
      <c r="K375" s="19"/>
      <c r="L375" s="20">
        <v>44087</v>
      </c>
      <c r="M375" s="20">
        <v>44196</v>
      </c>
      <c r="N375" s="21">
        <v>500</v>
      </c>
      <c r="O375" s="20">
        <v>44075</v>
      </c>
      <c r="P375" s="20">
        <v>44104</v>
      </c>
      <c r="Q375" s="19">
        <f t="shared" si="15"/>
        <v>31</v>
      </c>
      <c r="R375" s="19">
        <f t="shared" si="16"/>
        <v>31</v>
      </c>
      <c r="S375" s="19">
        <f t="shared" si="17"/>
        <v>0</v>
      </c>
      <c r="T375" s="19"/>
      <c r="U375" s="20">
        <v>42991</v>
      </c>
      <c r="V375" s="20">
        <v>43100</v>
      </c>
      <c r="W375" s="21">
        <v>500</v>
      </c>
      <c r="X375" s="20">
        <v>42979</v>
      </c>
      <c r="Y375" s="20">
        <v>43008</v>
      </c>
    </row>
    <row r="376" spans="1:25" ht="15.75" x14ac:dyDescent="0.25">
      <c r="A376" s="17" t="s">
        <v>485</v>
      </c>
      <c r="B376" s="17" t="s">
        <v>282</v>
      </c>
      <c r="C376" s="17" t="s">
        <v>283</v>
      </c>
      <c r="D376" s="20">
        <v>44099</v>
      </c>
      <c r="E376" s="20">
        <v>44196</v>
      </c>
      <c r="F376" s="21">
        <v>600</v>
      </c>
      <c r="G376" s="20">
        <v>44075</v>
      </c>
      <c r="H376" s="20">
        <v>44104</v>
      </c>
      <c r="I376" s="17">
        <f>IF((YEAR(H376)-YEAR(G376))=1, ((MONTH(H376)-MONTH(G376))+1)+12, (IF((YEAR(H376)-YEAR(G376))=2, ((MONTH(H376)-MONTH(G376))+1)+24, (IF((YEAR(H376)-YEAR(G376))=3, ((MONTH(H376)-MONTH(G376))+1)+36, (MONTH(H376)-MONTH(G376))+1)))))</f>
        <v>1</v>
      </c>
      <c r="J376" s="18">
        <f>F376/I376</f>
        <v>600</v>
      </c>
      <c r="K376" s="19"/>
      <c r="L376" s="20">
        <v>44099</v>
      </c>
      <c r="M376" s="20">
        <v>44196</v>
      </c>
      <c r="N376" s="21">
        <v>600</v>
      </c>
      <c r="O376" s="20">
        <v>44075</v>
      </c>
      <c r="P376" s="20">
        <v>44104</v>
      </c>
      <c r="Q376" s="19">
        <f t="shared" si="15"/>
        <v>31</v>
      </c>
      <c r="R376" s="19">
        <f t="shared" si="16"/>
        <v>31</v>
      </c>
      <c r="S376" s="19">
        <f t="shared" si="17"/>
        <v>0</v>
      </c>
      <c r="T376" s="19"/>
      <c r="U376" s="20">
        <v>43003</v>
      </c>
      <c r="V376" s="20">
        <v>43100</v>
      </c>
      <c r="W376" s="21">
        <v>600</v>
      </c>
      <c r="X376" s="20">
        <v>42979</v>
      </c>
      <c r="Y376" s="20">
        <v>43008</v>
      </c>
    </row>
    <row r="377" spans="1:25" ht="15.75" x14ac:dyDescent="0.25">
      <c r="A377" s="17" t="s">
        <v>507</v>
      </c>
      <c r="B377" s="17" t="s">
        <v>285</v>
      </c>
      <c r="C377" s="17" t="s">
        <v>283</v>
      </c>
      <c r="D377" s="20">
        <v>44075</v>
      </c>
      <c r="E377" s="20">
        <v>44196</v>
      </c>
      <c r="F377" s="21">
        <v>1750</v>
      </c>
      <c r="G377" s="20">
        <v>44075</v>
      </c>
      <c r="H377" s="20">
        <v>44104</v>
      </c>
      <c r="I377" s="17">
        <f>IF((YEAR(H377)-YEAR(G377))=1, ((MONTH(H377)-MONTH(G377))+1)+12, (IF((YEAR(H377)-YEAR(G377))=2, ((MONTH(H377)-MONTH(G377))+1)+24, (IF((YEAR(H377)-YEAR(G377))=3, ((MONTH(H377)-MONTH(G377))+1)+36, (MONTH(H377)-MONTH(G377))+1)))))</f>
        <v>1</v>
      </c>
      <c r="J377" s="18">
        <f>F377/I377</f>
        <v>1750</v>
      </c>
      <c r="K377" s="19"/>
      <c r="L377" s="20">
        <v>44075</v>
      </c>
      <c r="M377" s="20">
        <v>44196</v>
      </c>
      <c r="N377" s="21">
        <v>1750</v>
      </c>
      <c r="O377" s="20">
        <v>44075</v>
      </c>
      <c r="P377" s="20">
        <v>44104</v>
      </c>
      <c r="Q377" s="19">
        <f t="shared" si="15"/>
        <v>31</v>
      </c>
      <c r="R377" s="19">
        <f t="shared" si="16"/>
        <v>31</v>
      </c>
      <c r="S377" s="19">
        <f t="shared" si="17"/>
        <v>0</v>
      </c>
      <c r="T377" s="19"/>
      <c r="U377" s="20">
        <v>42979</v>
      </c>
      <c r="V377" s="20">
        <v>43100</v>
      </c>
      <c r="W377" s="21">
        <v>1750</v>
      </c>
      <c r="X377" s="20">
        <v>42979</v>
      </c>
      <c r="Y377" s="20">
        <v>43008</v>
      </c>
    </row>
    <row r="378" spans="1:25" ht="15.75" x14ac:dyDescent="0.25">
      <c r="A378" s="17" t="s">
        <v>510</v>
      </c>
      <c r="B378" s="17" t="s">
        <v>285</v>
      </c>
      <c r="C378" s="17" t="s">
        <v>283</v>
      </c>
      <c r="D378" s="20">
        <v>44104</v>
      </c>
      <c r="E378" s="20">
        <v>44196</v>
      </c>
      <c r="F378" s="21">
        <v>1500</v>
      </c>
      <c r="G378" s="20">
        <v>44075</v>
      </c>
      <c r="H378" s="20">
        <v>44104</v>
      </c>
      <c r="I378" s="17">
        <f>IF((YEAR(H378)-YEAR(G378))=1, ((MONTH(H378)-MONTH(G378))+1)+12, (IF((YEAR(H378)-YEAR(G378))=2, ((MONTH(H378)-MONTH(G378))+1)+24, (IF((YEAR(H378)-YEAR(G378))=3, ((MONTH(H378)-MONTH(G378))+1)+36, (MONTH(H378)-MONTH(G378))+1)))))</f>
        <v>1</v>
      </c>
      <c r="J378" s="18">
        <f>F378/I378</f>
        <v>1500</v>
      </c>
      <c r="K378" s="19"/>
      <c r="L378" s="20">
        <v>44104</v>
      </c>
      <c r="M378" s="20">
        <v>44196</v>
      </c>
      <c r="N378" s="21">
        <v>1500</v>
      </c>
      <c r="O378" s="20">
        <v>44075</v>
      </c>
      <c r="P378" s="20">
        <v>44104</v>
      </c>
      <c r="Q378" s="19">
        <f t="shared" si="15"/>
        <v>31</v>
      </c>
      <c r="R378" s="19">
        <f t="shared" si="16"/>
        <v>31</v>
      </c>
      <c r="S378" s="19">
        <f t="shared" si="17"/>
        <v>0</v>
      </c>
      <c r="T378" s="19"/>
      <c r="U378" s="20">
        <v>43008</v>
      </c>
      <c r="V378" s="20">
        <v>43100</v>
      </c>
      <c r="W378" s="21">
        <v>1500</v>
      </c>
      <c r="X378" s="20">
        <v>42979</v>
      </c>
      <c r="Y378" s="20">
        <v>43008</v>
      </c>
    </row>
    <row r="379" spans="1:25" ht="15.75" x14ac:dyDescent="0.25">
      <c r="A379" s="17" t="s">
        <v>511</v>
      </c>
      <c r="B379" s="17" t="s">
        <v>292</v>
      </c>
      <c r="C379" s="17" t="s">
        <v>283</v>
      </c>
      <c r="D379" s="20">
        <v>44075</v>
      </c>
      <c r="E379" s="20">
        <v>44612</v>
      </c>
      <c r="F379" s="21">
        <v>1200</v>
      </c>
      <c r="G379" s="20">
        <v>44075</v>
      </c>
      <c r="H379" s="20">
        <v>44104</v>
      </c>
      <c r="I379" s="17">
        <f>IF((YEAR(H379)-YEAR(G379))=1, ((MONTH(H379)-MONTH(G379))+1)+12, (IF((YEAR(H379)-YEAR(G379))=2, ((MONTH(H379)-MONTH(G379))+1)+24, (IF((YEAR(H379)-YEAR(G379))=3, ((MONTH(H379)-MONTH(G379))+1)+36, (MONTH(H379)-MONTH(G379))+1)))))</f>
        <v>1</v>
      </c>
      <c r="J379" s="18">
        <f>F379/I379</f>
        <v>1200</v>
      </c>
      <c r="K379" s="19"/>
      <c r="L379" s="20">
        <v>44075</v>
      </c>
      <c r="M379" s="20">
        <v>44612</v>
      </c>
      <c r="N379" s="21">
        <v>1200</v>
      </c>
      <c r="O379" s="20">
        <v>44075</v>
      </c>
      <c r="P379" s="20">
        <v>44104</v>
      </c>
      <c r="Q379" s="19">
        <f t="shared" si="15"/>
        <v>20</v>
      </c>
      <c r="R379" s="19">
        <f t="shared" si="16"/>
        <v>20</v>
      </c>
      <c r="S379" s="19">
        <f t="shared" si="17"/>
        <v>0</v>
      </c>
      <c r="T379" s="19"/>
      <c r="U379" s="20">
        <v>42979</v>
      </c>
      <c r="V379" s="20">
        <v>43516</v>
      </c>
      <c r="W379" s="21">
        <v>1200</v>
      </c>
      <c r="X379" s="20">
        <v>42979</v>
      </c>
      <c r="Y379" s="20">
        <v>43008</v>
      </c>
    </row>
    <row r="380" spans="1:25" ht="15.75" x14ac:dyDescent="0.25">
      <c r="A380" s="17" t="s">
        <v>530</v>
      </c>
      <c r="B380" s="17" t="s">
        <v>296</v>
      </c>
      <c r="C380" s="17" t="s">
        <v>283</v>
      </c>
      <c r="D380" s="20">
        <v>44075</v>
      </c>
      <c r="E380" s="20">
        <v>44196</v>
      </c>
      <c r="F380" s="21">
        <v>5416.67</v>
      </c>
      <c r="G380" s="20">
        <v>44075</v>
      </c>
      <c r="H380" s="20">
        <v>44104</v>
      </c>
      <c r="I380" s="17">
        <f>IF((YEAR(H380)-YEAR(G380))=1, ((MONTH(H380)-MONTH(G380))+1)+12, (IF((YEAR(H380)-YEAR(G380))=2, ((MONTH(H380)-MONTH(G380))+1)+24, (IF((YEAR(H380)-YEAR(G380))=3, ((MONTH(H380)-MONTH(G380))+1)+36, (MONTH(H380)-MONTH(G380))+1)))))</f>
        <v>1</v>
      </c>
      <c r="J380" s="18">
        <f>F380/I380</f>
        <v>5416.67</v>
      </c>
      <c r="K380" s="19"/>
      <c r="L380" s="20">
        <v>44075</v>
      </c>
      <c r="M380" s="20">
        <v>44196</v>
      </c>
      <c r="N380" s="21">
        <v>5416.67</v>
      </c>
      <c r="O380" s="20">
        <v>44075</v>
      </c>
      <c r="P380" s="20">
        <v>44104</v>
      </c>
      <c r="Q380" s="19">
        <f t="shared" si="15"/>
        <v>31</v>
      </c>
      <c r="R380" s="19">
        <f t="shared" si="16"/>
        <v>31</v>
      </c>
      <c r="S380" s="19">
        <f t="shared" si="17"/>
        <v>0</v>
      </c>
      <c r="T380" s="19"/>
      <c r="U380" s="20">
        <v>42979</v>
      </c>
      <c r="V380" s="20">
        <v>43100</v>
      </c>
      <c r="W380" s="21">
        <v>5416.67</v>
      </c>
      <c r="X380" s="20">
        <v>42979</v>
      </c>
      <c r="Y380" s="20">
        <v>43008</v>
      </c>
    </row>
    <row r="381" spans="1:25" ht="15.75" x14ac:dyDescent="0.25">
      <c r="A381" s="17" t="s">
        <v>564</v>
      </c>
      <c r="B381" s="17" t="s">
        <v>282</v>
      </c>
      <c r="C381" s="17" t="s">
        <v>283</v>
      </c>
      <c r="D381" s="20">
        <v>44085</v>
      </c>
      <c r="E381" s="20">
        <v>44196</v>
      </c>
      <c r="F381" s="21">
        <v>1292</v>
      </c>
      <c r="G381" s="20">
        <v>44075</v>
      </c>
      <c r="H381" s="20">
        <v>44104</v>
      </c>
      <c r="I381" s="17">
        <f>IF((YEAR(H381)-YEAR(G381))=1, ((MONTH(H381)-MONTH(G381))+1)+12, (IF((YEAR(H381)-YEAR(G381))=2, ((MONTH(H381)-MONTH(G381))+1)+24, (IF((YEAR(H381)-YEAR(G381))=3, ((MONTH(H381)-MONTH(G381))+1)+36, (MONTH(H381)-MONTH(G381))+1)))))</f>
        <v>1</v>
      </c>
      <c r="J381" s="18">
        <f>F381/I381</f>
        <v>1292</v>
      </c>
      <c r="K381" s="19"/>
      <c r="L381" s="20">
        <v>44085</v>
      </c>
      <c r="M381" s="20">
        <v>44196</v>
      </c>
      <c r="N381" s="21">
        <v>1292</v>
      </c>
      <c r="O381" s="20">
        <v>44075</v>
      </c>
      <c r="P381" s="20">
        <v>44104</v>
      </c>
      <c r="Q381" s="19">
        <f t="shared" si="15"/>
        <v>31</v>
      </c>
      <c r="R381" s="19">
        <f t="shared" si="16"/>
        <v>31</v>
      </c>
      <c r="S381" s="19">
        <f t="shared" si="17"/>
        <v>0</v>
      </c>
      <c r="T381" s="19"/>
      <c r="U381" s="20">
        <v>42989</v>
      </c>
      <c r="V381" s="20">
        <v>43100</v>
      </c>
      <c r="W381" s="21">
        <v>1292</v>
      </c>
      <c r="X381" s="20">
        <v>42979</v>
      </c>
      <c r="Y381" s="20">
        <v>43008</v>
      </c>
    </row>
    <row r="382" spans="1:25" ht="15.75" x14ac:dyDescent="0.25">
      <c r="A382" s="17" t="s">
        <v>318</v>
      </c>
      <c r="B382" s="17" t="s">
        <v>288</v>
      </c>
      <c r="C382" s="17" t="s">
        <v>283</v>
      </c>
      <c r="D382" s="20">
        <v>43800</v>
      </c>
      <c r="E382" s="20">
        <v>44196</v>
      </c>
      <c r="F382" s="21">
        <v>36000</v>
      </c>
      <c r="G382" s="20">
        <v>43770</v>
      </c>
      <c r="H382" s="20">
        <v>44135</v>
      </c>
      <c r="I382" s="17">
        <f>IF((YEAR(H382)-YEAR(G382))=1, ((MONTH(H382)-MONTH(G382))+1)+12, (IF((YEAR(H382)-YEAR(G382))=2, ((MONTH(H382)-MONTH(G382))+1)+24, (IF((YEAR(H382)-YEAR(G382))=3, ((MONTH(H382)-MONTH(G382))+1)+36, (MONTH(H382)-MONTH(G382))+1)))))</f>
        <v>12</v>
      </c>
      <c r="J382" s="18">
        <f>F382/I382</f>
        <v>3000</v>
      </c>
      <c r="K382" s="19"/>
      <c r="L382" s="20">
        <v>43800</v>
      </c>
      <c r="M382" s="20">
        <v>44196</v>
      </c>
      <c r="N382" s="21">
        <v>36000</v>
      </c>
      <c r="O382" s="20">
        <v>43770</v>
      </c>
      <c r="P382" s="20">
        <v>44135</v>
      </c>
      <c r="Q382" s="19">
        <f t="shared" si="15"/>
        <v>31</v>
      </c>
      <c r="R382" s="19">
        <f t="shared" si="16"/>
        <v>31</v>
      </c>
      <c r="S382" s="19">
        <f t="shared" si="17"/>
        <v>0</v>
      </c>
      <c r="T382" s="19"/>
      <c r="U382" s="20">
        <v>42705</v>
      </c>
      <c r="V382" s="20">
        <v>43100</v>
      </c>
      <c r="W382" s="21">
        <v>36000</v>
      </c>
      <c r="X382" s="20">
        <v>42675</v>
      </c>
      <c r="Y382" s="20">
        <v>43039</v>
      </c>
    </row>
    <row r="383" spans="1:25" ht="15.75" x14ac:dyDescent="0.25">
      <c r="A383" s="17" t="s">
        <v>326</v>
      </c>
      <c r="B383" s="17" t="s">
        <v>292</v>
      </c>
      <c r="C383" s="17" t="s">
        <v>283</v>
      </c>
      <c r="D383" s="20">
        <v>43754</v>
      </c>
      <c r="E383" s="20">
        <v>43830</v>
      </c>
      <c r="F383" s="21">
        <v>12000</v>
      </c>
      <c r="G383" s="20">
        <v>43770</v>
      </c>
      <c r="H383" s="20">
        <v>44135</v>
      </c>
      <c r="I383" s="17">
        <f>IF((YEAR(H383)-YEAR(G383))=1, ((MONTH(H383)-MONTH(G383))+1)+12, (IF((YEAR(H383)-YEAR(G383))=2, ((MONTH(H383)-MONTH(G383))+1)+24, (IF((YEAR(H383)-YEAR(G383))=3, ((MONTH(H383)-MONTH(G383))+1)+36, (MONTH(H383)-MONTH(G383))+1)))))</f>
        <v>12</v>
      </c>
      <c r="J383" s="18">
        <f>F383/I383</f>
        <v>1000</v>
      </c>
      <c r="K383" s="19"/>
      <c r="L383" s="20">
        <v>43754</v>
      </c>
      <c r="M383" s="20">
        <v>43830</v>
      </c>
      <c r="N383" s="21">
        <v>12000</v>
      </c>
      <c r="O383" s="20">
        <v>43770</v>
      </c>
      <c r="P383" s="20">
        <v>44135</v>
      </c>
      <c r="Q383" s="19">
        <f t="shared" si="15"/>
        <v>31</v>
      </c>
      <c r="R383" s="19">
        <f t="shared" si="16"/>
        <v>31</v>
      </c>
      <c r="S383" s="19">
        <f t="shared" si="17"/>
        <v>0</v>
      </c>
      <c r="T383" s="19"/>
      <c r="U383" s="20">
        <v>42659</v>
      </c>
      <c r="V383" s="20">
        <v>42735</v>
      </c>
      <c r="W383" s="21">
        <v>12000</v>
      </c>
      <c r="X383" s="20">
        <v>42675</v>
      </c>
      <c r="Y383" s="20">
        <v>43039</v>
      </c>
    </row>
    <row r="384" spans="1:25" ht="15.75" x14ac:dyDescent="0.25">
      <c r="A384" s="17" t="s">
        <v>326</v>
      </c>
      <c r="B384" s="17" t="s">
        <v>292</v>
      </c>
      <c r="C384" s="17" t="s">
        <v>283</v>
      </c>
      <c r="D384" s="20">
        <v>43784</v>
      </c>
      <c r="E384" s="20">
        <v>44196</v>
      </c>
      <c r="F384" s="21">
        <v>12000</v>
      </c>
      <c r="G384" s="20">
        <v>43770</v>
      </c>
      <c r="H384" s="20">
        <v>44135</v>
      </c>
      <c r="I384" s="17">
        <f>IF((YEAR(H384)-YEAR(G384))=1, ((MONTH(H384)-MONTH(G384))+1)+12, (IF((YEAR(H384)-YEAR(G384))=2, ((MONTH(H384)-MONTH(G384))+1)+24, (IF((YEAR(H384)-YEAR(G384))=3, ((MONTH(H384)-MONTH(G384))+1)+36, (MONTH(H384)-MONTH(G384))+1)))))</f>
        <v>12</v>
      </c>
      <c r="J384" s="18">
        <f>F384/I384</f>
        <v>1000</v>
      </c>
      <c r="K384" s="19"/>
      <c r="L384" s="20">
        <v>43784</v>
      </c>
      <c r="M384" s="20">
        <v>44196</v>
      </c>
      <c r="N384" s="21">
        <v>12000</v>
      </c>
      <c r="O384" s="20">
        <v>43770</v>
      </c>
      <c r="P384" s="20">
        <v>44135</v>
      </c>
      <c r="Q384" s="19">
        <f t="shared" si="15"/>
        <v>31</v>
      </c>
      <c r="R384" s="19">
        <f t="shared" si="16"/>
        <v>31</v>
      </c>
      <c r="S384" s="19">
        <f t="shared" si="17"/>
        <v>0</v>
      </c>
      <c r="T384" s="19"/>
      <c r="U384" s="20">
        <v>42689</v>
      </c>
      <c r="V384" s="20">
        <v>43100</v>
      </c>
      <c r="W384" s="21">
        <v>12000</v>
      </c>
      <c r="X384" s="20">
        <v>42675</v>
      </c>
      <c r="Y384" s="20">
        <v>43039</v>
      </c>
    </row>
    <row r="385" spans="1:25" ht="15.75" x14ac:dyDescent="0.25">
      <c r="A385" s="17" t="s">
        <v>326</v>
      </c>
      <c r="B385" s="17" t="s">
        <v>292</v>
      </c>
      <c r="C385" s="17" t="s">
        <v>283</v>
      </c>
      <c r="D385" s="20">
        <v>43790</v>
      </c>
      <c r="E385" s="20">
        <v>44196</v>
      </c>
      <c r="F385" s="21">
        <v>5000</v>
      </c>
      <c r="G385" s="20">
        <v>43770</v>
      </c>
      <c r="H385" s="20">
        <v>44135</v>
      </c>
      <c r="I385" s="17">
        <f>IF((YEAR(H385)-YEAR(G385))=1, ((MONTH(H385)-MONTH(G385))+1)+12, (IF((YEAR(H385)-YEAR(G385))=2, ((MONTH(H385)-MONTH(G385))+1)+24, (IF((YEAR(H385)-YEAR(G385))=3, ((MONTH(H385)-MONTH(G385))+1)+36, (MONTH(H385)-MONTH(G385))+1)))))</f>
        <v>12</v>
      </c>
      <c r="J385" s="18">
        <f>F385/I385</f>
        <v>416.66666666666669</v>
      </c>
      <c r="K385" s="19"/>
      <c r="L385" s="20">
        <v>43790</v>
      </c>
      <c r="M385" s="20">
        <v>44196</v>
      </c>
      <c r="N385" s="21">
        <v>5000</v>
      </c>
      <c r="O385" s="20">
        <v>43770</v>
      </c>
      <c r="P385" s="20">
        <v>44135</v>
      </c>
      <c r="Q385" s="19">
        <f t="shared" si="15"/>
        <v>31</v>
      </c>
      <c r="R385" s="19">
        <f t="shared" si="16"/>
        <v>31</v>
      </c>
      <c r="S385" s="19">
        <f t="shared" si="17"/>
        <v>0</v>
      </c>
      <c r="T385" s="19"/>
      <c r="U385" s="20">
        <v>42695</v>
      </c>
      <c r="V385" s="20">
        <v>43100</v>
      </c>
      <c r="W385" s="21">
        <v>5000</v>
      </c>
      <c r="X385" s="20">
        <v>42675</v>
      </c>
      <c r="Y385" s="20">
        <v>43039</v>
      </c>
    </row>
    <row r="386" spans="1:25" ht="15.75" x14ac:dyDescent="0.25">
      <c r="A386" s="17" t="s">
        <v>326</v>
      </c>
      <c r="B386" s="17" t="s">
        <v>292</v>
      </c>
      <c r="C386" s="17" t="s">
        <v>283</v>
      </c>
      <c r="D386" s="20">
        <v>43814</v>
      </c>
      <c r="E386" s="20">
        <v>44196</v>
      </c>
      <c r="F386" s="21">
        <v>12000</v>
      </c>
      <c r="G386" s="20">
        <v>43770</v>
      </c>
      <c r="H386" s="20">
        <v>44135</v>
      </c>
      <c r="I386" s="17">
        <f>IF((YEAR(H386)-YEAR(G386))=1, ((MONTH(H386)-MONTH(G386))+1)+12, (IF((YEAR(H386)-YEAR(G386))=2, ((MONTH(H386)-MONTH(G386))+1)+24, (IF((YEAR(H386)-YEAR(G386))=3, ((MONTH(H386)-MONTH(G386))+1)+36, (MONTH(H386)-MONTH(G386))+1)))))</f>
        <v>12</v>
      </c>
      <c r="J386" s="18">
        <f>F386/I386</f>
        <v>1000</v>
      </c>
      <c r="K386" s="19"/>
      <c r="L386" s="20">
        <v>43814</v>
      </c>
      <c r="M386" s="20">
        <v>44196</v>
      </c>
      <c r="N386" s="21">
        <v>12000</v>
      </c>
      <c r="O386" s="20">
        <v>43770</v>
      </c>
      <c r="P386" s="20">
        <v>44135</v>
      </c>
      <c r="Q386" s="19">
        <f t="shared" si="15"/>
        <v>31</v>
      </c>
      <c r="R386" s="19">
        <f t="shared" si="16"/>
        <v>31</v>
      </c>
      <c r="S386" s="19">
        <f t="shared" si="17"/>
        <v>0</v>
      </c>
      <c r="T386" s="19"/>
      <c r="U386" s="20">
        <v>42719</v>
      </c>
      <c r="V386" s="20">
        <v>43100</v>
      </c>
      <c r="W386" s="21">
        <v>12000</v>
      </c>
      <c r="X386" s="20">
        <v>42675</v>
      </c>
      <c r="Y386" s="20">
        <v>43039</v>
      </c>
    </row>
    <row r="387" spans="1:25" ht="15.75" x14ac:dyDescent="0.25">
      <c r="A387" s="17" t="s">
        <v>326</v>
      </c>
      <c r="B387" s="17" t="s">
        <v>292</v>
      </c>
      <c r="C387" s="17" t="s">
        <v>283</v>
      </c>
      <c r="D387" s="20">
        <v>43924</v>
      </c>
      <c r="E387" s="20">
        <v>44561</v>
      </c>
      <c r="F387" s="21">
        <v>10900.77</v>
      </c>
      <c r="G387" s="20">
        <v>43770</v>
      </c>
      <c r="H387" s="20">
        <v>44135</v>
      </c>
      <c r="I387" s="17">
        <f>IF((YEAR(H387)-YEAR(G387))=1, ((MONTH(H387)-MONTH(G387))+1)+12, (IF((YEAR(H387)-YEAR(G387))=2, ((MONTH(H387)-MONTH(G387))+1)+24, (IF((YEAR(H387)-YEAR(G387))=3, ((MONTH(H387)-MONTH(G387))+1)+36, (MONTH(H387)-MONTH(G387))+1)))))</f>
        <v>12</v>
      </c>
      <c r="J387" s="18">
        <f>F387/I387</f>
        <v>908.39750000000004</v>
      </c>
      <c r="K387" s="19"/>
      <c r="L387" s="20">
        <v>43924</v>
      </c>
      <c r="M387" s="20">
        <v>44561</v>
      </c>
      <c r="N387" s="21">
        <v>10900.77</v>
      </c>
      <c r="O387" s="20">
        <v>43770</v>
      </c>
      <c r="P387" s="20">
        <v>44135</v>
      </c>
      <c r="Q387" s="19">
        <f t="shared" si="15"/>
        <v>31</v>
      </c>
      <c r="R387" s="19">
        <f t="shared" si="16"/>
        <v>31</v>
      </c>
      <c r="S387" s="19">
        <f t="shared" si="17"/>
        <v>0</v>
      </c>
      <c r="T387" s="19"/>
      <c r="U387" s="20">
        <v>42828</v>
      </c>
      <c r="V387" s="20">
        <v>43465</v>
      </c>
      <c r="W387" s="21">
        <v>10900.77</v>
      </c>
      <c r="X387" s="20">
        <v>42675</v>
      </c>
      <c r="Y387" s="20">
        <v>43039</v>
      </c>
    </row>
    <row r="388" spans="1:25" ht="15.75" x14ac:dyDescent="0.25">
      <c r="A388" s="17" t="s">
        <v>326</v>
      </c>
      <c r="B388" s="17" t="s">
        <v>292</v>
      </c>
      <c r="C388" s="17" t="s">
        <v>283</v>
      </c>
      <c r="D388" s="20">
        <v>44034</v>
      </c>
      <c r="E388" s="20">
        <v>44561</v>
      </c>
      <c r="F388" s="21">
        <v>10900.77</v>
      </c>
      <c r="G388" s="20">
        <v>43770</v>
      </c>
      <c r="H388" s="20">
        <v>44135</v>
      </c>
      <c r="I388" s="17">
        <f>IF((YEAR(H388)-YEAR(G388))=1, ((MONTH(H388)-MONTH(G388))+1)+12, (IF((YEAR(H388)-YEAR(G388))=2, ((MONTH(H388)-MONTH(G388))+1)+24, (IF((YEAR(H388)-YEAR(G388))=3, ((MONTH(H388)-MONTH(G388))+1)+36, (MONTH(H388)-MONTH(G388))+1)))))</f>
        <v>12</v>
      </c>
      <c r="J388" s="18">
        <f>F388/I388</f>
        <v>908.39750000000004</v>
      </c>
      <c r="K388" s="19"/>
      <c r="L388" s="20">
        <v>44034</v>
      </c>
      <c r="M388" s="20">
        <v>44561</v>
      </c>
      <c r="N388" s="21">
        <v>10900.77</v>
      </c>
      <c r="O388" s="20">
        <v>43770</v>
      </c>
      <c r="P388" s="20">
        <v>44135</v>
      </c>
      <c r="Q388" s="19">
        <f t="shared" ref="Q388:Q451" si="18">DAY(E388)</f>
        <v>31</v>
      </c>
      <c r="R388" s="19">
        <f t="shared" ref="R388:R451" si="19">DAY(M388)</f>
        <v>31</v>
      </c>
      <c r="S388" s="19">
        <f t="shared" ref="S388:S451" si="20">Q388-R388</f>
        <v>0</v>
      </c>
      <c r="T388" s="19"/>
      <c r="U388" s="20">
        <v>42938</v>
      </c>
      <c r="V388" s="20">
        <v>43465</v>
      </c>
      <c r="W388" s="21">
        <v>10900.77</v>
      </c>
      <c r="X388" s="20">
        <v>42675</v>
      </c>
      <c r="Y388" s="20">
        <v>43039</v>
      </c>
    </row>
    <row r="389" spans="1:25" ht="15.75" x14ac:dyDescent="0.25">
      <c r="A389" s="17" t="s">
        <v>330</v>
      </c>
      <c r="B389" s="17" t="s">
        <v>282</v>
      </c>
      <c r="C389" s="17" t="s">
        <v>283</v>
      </c>
      <c r="D389" s="20">
        <v>43770</v>
      </c>
      <c r="E389" s="20">
        <v>44196</v>
      </c>
      <c r="F389" s="21">
        <v>35700</v>
      </c>
      <c r="G389" s="20">
        <v>43770</v>
      </c>
      <c r="H389" s="20">
        <v>44135</v>
      </c>
      <c r="I389" s="17">
        <f>IF((YEAR(H389)-YEAR(G389))=1, ((MONTH(H389)-MONTH(G389))+1)+12, (IF((YEAR(H389)-YEAR(G389))=2, ((MONTH(H389)-MONTH(G389))+1)+24, (IF((YEAR(H389)-YEAR(G389))=3, ((MONTH(H389)-MONTH(G389))+1)+36, (MONTH(H389)-MONTH(G389))+1)))))</f>
        <v>12</v>
      </c>
      <c r="J389" s="18">
        <f>F389/I389</f>
        <v>2975</v>
      </c>
      <c r="K389" s="19"/>
      <c r="L389" s="20">
        <v>43770</v>
      </c>
      <c r="M389" s="20">
        <v>44196</v>
      </c>
      <c r="N389" s="21">
        <v>35700</v>
      </c>
      <c r="O389" s="20">
        <v>43770</v>
      </c>
      <c r="P389" s="20">
        <v>44135</v>
      </c>
      <c r="Q389" s="19">
        <f t="shared" si="18"/>
        <v>31</v>
      </c>
      <c r="R389" s="19">
        <f t="shared" si="19"/>
        <v>31</v>
      </c>
      <c r="S389" s="19">
        <f t="shared" si="20"/>
        <v>0</v>
      </c>
      <c r="T389" s="19"/>
      <c r="U389" s="20">
        <v>42675</v>
      </c>
      <c r="V389" s="20">
        <v>43100</v>
      </c>
      <c r="W389" s="21">
        <v>35700</v>
      </c>
      <c r="X389" s="20">
        <v>42675</v>
      </c>
      <c r="Y389" s="20">
        <v>43039</v>
      </c>
    </row>
    <row r="390" spans="1:25" ht="15.75" x14ac:dyDescent="0.25">
      <c r="A390" s="17" t="s">
        <v>339</v>
      </c>
      <c r="B390" s="17" t="s">
        <v>292</v>
      </c>
      <c r="C390" s="17" t="s">
        <v>283</v>
      </c>
      <c r="D390" s="20">
        <v>43835</v>
      </c>
      <c r="E390" s="20">
        <v>44196</v>
      </c>
      <c r="F390" s="21">
        <v>46560</v>
      </c>
      <c r="G390" s="20">
        <v>43770</v>
      </c>
      <c r="H390" s="20">
        <v>44135</v>
      </c>
      <c r="I390" s="17">
        <f>IF((YEAR(H390)-YEAR(G390))=1, ((MONTH(H390)-MONTH(G390))+1)+12, (IF((YEAR(H390)-YEAR(G390))=2, ((MONTH(H390)-MONTH(G390))+1)+24, (IF((YEAR(H390)-YEAR(G390))=3, ((MONTH(H390)-MONTH(G390))+1)+36, (MONTH(H390)-MONTH(G390))+1)))))</f>
        <v>12</v>
      </c>
      <c r="J390" s="18">
        <f>F390/I390</f>
        <v>3880</v>
      </c>
      <c r="K390" s="19"/>
      <c r="L390" s="20">
        <v>43835</v>
      </c>
      <c r="M390" s="20">
        <v>44196</v>
      </c>
      <c r="N390" s="21">
        <v>46560</v>
      </c>
      <c r="O390" s="20">
        <v>43770</v>
      </c>
      <c r="P390" s="20">
        <v>44135</v>
      </c>
      <c r="Q390" s="19">
        <f t="shared" si="18"/>
        <v>31</v>
      </c>
      <c r="R390" s="19">
        <f t="shared" si="19"/>
        <v>31</v>
      </c>
      <c r="S390" s="19">
        <f t="shared" si="20"/>
        <v>0</v>
      </c>
      <c r="T390" s="19"/>
      <c r="U390" s="20">
        <v>42740</v>
      </c>
      <c r="V390" s="20">
        <v>43100</v>
      </c>
      <c r="W390" s="21">
        <v>46560</v>
      </c>
      <c r="X390" s="20">
        <v>42675</v>
      </c>
      <c r="Y390" s="20">
        <v>43039</v>
      </c>
    </row>
    <row r="391" spans="1:25" ht="15.75" x14ac:dyDescent="0.25">
      <c r="A391" s="17" t="s">
        <v>461</v>
      </c>
      <c r="B391" s="17" t="s">
        <v>292</v>
      </c>
      <c r="C391" s="17" t="s">
        <v>283</v>
      </c>
      <c r="D391" s="20">
        <v>43756</v>
      </c>
      <c r="E391" s="20">
        <v>43830</v>
      </c>
      <c r="F391" s="21">
        <v>15132</v>
      </c>
      <c r="G391" s="20">
        <v>43770</v>
      </c>
      <c r="H391" s="20">
        <v>44135</v>
      </c>
      <c r="I391" s="17">
        <f>IF((YEAR(H391)-YEAR(G391))=1, ((MONTH(H391)-MONTH(G391))+1)+12, (IF((YEAR(H391)-YEAR(G391))=2, ((MONTH(H391)-MONTH(G391))+1)+24, (IF((YEAR(H391)-YEAR(G391))=3, ((MONTH(H391)-MONTH(G391))+1)+36, (MONTH(H391)-MONTH(G391))+1)))))</f>
        <v>12</v>
      </c>
      <c r="J391" s="18">
        <f>F391/I391</f>
        <v>1261</v>
      </c>
      <c r="K391" s="19"/>
      <c r="L391" s="20">
        <v>43756</v>
      </c>
      <c r="M391" s="20">
        <v>43830</v>
      </c>
      <c r="N391" s="21">
        <v>15132</v>
      </c>
      <c r="O391" s="20">
        <v>43770</v>
      </c>
      <c r="P391" s="20">
        <v>44135</v>
      </c>
      <c r="Q391" s="19">
        <f t="shared" si="18"/>
        <v>31</v>
      </c>
      <c r="R391" s="19">
        <f t="shared" si="19"/>
        <v>31</v>
      </c>
      <c r="S391" s="19">
        <f t="shared" si="20"/>
        <v>0</v>
      </c>
      <c r="T391" s="19"/>
      <c r="U391" s="20">
        <v>42661</v>
      </c>
      <c r="V391" s="20">
        <v>42735</v>
      </c>
      <c r="W391" s="21">
        <v>15132</v>
      </c>
      <c r="X391" s="20">
        <v>42675</v>
      </c>
      <c r="Y391" s="20">
        <v>43039</v>
      </c>
    </row>
    <row r="392" spans="1:25" ht="15.75" x14ac:dyDescent="0.25">
      <c r="A392" s="17" t="s">
        <v>461</v>
      </c>
      <c r="B392" s="17" t="s">
        <v>292</v>
      </c>
      <c r="C392" s="17" t="s">
        <v>283</v>
      </c>
      <c r="D392" s="20">
        <v>43814</v>
      </c>
      <c r="E392" s="20">
        <v>43830</v>
      </c>
      <c r="F392" s="21">
        <v>16432</v>
      </c>
      <c r="G392" s="20">
        <v>43770</v>
      </c>
      <c r="H392" s="20">
        <v>44135</v>
      </c>
      <c r="I392" s="17">
        <f>IF((YEAR(H392)-YEAR(G392))=1, ((MONTH(H392)-MONTH(G392))+1)+12, (IF((YEAR(H392)-YEAR(G392))=2, ((MONTH(H392)-MONTH(G392))+1)+24, (IF((YEAR(H392)-YEAR(G392))=3, ((MONTH(H392)-MONTH(G392))+1)+36, (MONTH(H392)-MONTH(G392))+1)))))</f>
        <v>12</v>
      </c>
      <c r="J392" s="18">
        <f>F392/I392</f>
        <v>1369.3333333333333</v>
      </c>
      <c r="K392" s="19"/>
      <c r="L392" s="20">
        <v>43814</v>
      </c>
      <c r="M392" s="20">
        <v>43830</v>
      </c>
      <c r="N392" s="21">
        <v>16432</v>
      </c>
      <c r="O392" s="20">
        <v>43770</v>
      </c>
      <c r="P392" s="20">
        <v>44135</v>
      </c>
      <c r="Q392" s="19">
        <f t="shared" si="18"/>
        <v>31</v>
      </c>
      <c r="R392" s="19">
        <f t="shared" si="19"/>
        <v>31</v>
      </c>
      <c r="S392" s="19">
        <f t="shared" si="20"/>
        <v>0</v>
      </c>
      <c r="T392" s="19"/>
      <c r="U392" s="20">
        <v>42719</v>
      </c>
      <c r="V392" s="20">
        <v>42735</v>
      </c>
      <c r="W392" s="21">
        <v>16432</v>
      </c>
      <c r="X392" s="20">
        <v>42675</v>
      </c>
      <c r="Y392" s="20">
        <v>43039</v>
      </c>
    </row>
    <row r="393" spans="1:25" ht="15.75" x14ac:dyDescent="0.25">
      <c r="A393" s="17" t="s">
        <v>311</v>
      </c>
      <c r="B393" s="17" t="s">
        <v>292</v>
      </c>
      <c r="C393" s="17" t="s">
        <v>283</v>
      </c>
      <c r="D393" s="20">
        <v>43891</v>
      </c>
      <c r="E393" s="20">
        <v>44561</v>
      </c>
      <c r="F393" s="21">
        <v>1542</v>
      </c>
      <c r="G393" s="20">
        <v>43831</v>
      </c>
      <c r="H393" s="20">
        <v>44135</v>
      </c>
      <c r="I393" s="17">
        <f>IF((YEAR(H393)-YEAR(G393))=1, ((MONTH(H393)-MONTH(G393))+1)+12, (IF((YEAR(H393)-YEAR(G393))=2, ((MONTH(H393)-MONTH(G393))+1)+24, (IF((YEAR(H393)-YEAR(G393))=3, ((MONTH(H393)-MONTH(G393))+1)+36, (MONTH(H393)-MONTH(G393))+1)))))</f>
        <v>10</v>
      </c>
      <c r="J393" s="18">
        <f>F393/I393</f>
        <v>154.19999999999999</v>
      </c>
      <c r="K393" s="19"/>
      <c r="L393" s="20">
        <v>43891</v>
      </c>
      <c r="M393" s="20">
        <v>44561</v>
      </c>
      <c r="N393" s="21">
        <v>1542</v>
      </c>
      <c r="O393" s="20">
        <v>43831</v>
      </c>
      <c r="P393" s="20">
        <v>44135</v>
      </c>
      <c r="Q393" s="19">
        <f t="shared" si="18"/>
        <v>31</v>
      </c>
      <c r="R393" s="19">
        <f t="shared" si="19"/>
        <v>31</v>
      </c>
      <c r="S393" s="19">
        <f t="shared" si="20"/>
        <v>0</v>
      </c>
      <c r="T393" s="19"/>
      <c r="U393" s="20">
        <v>42795</v>
      </c>
      <c r="V393" s="20">
        <v>43465</v>
      </c>
      <c r="W393" s="21">
        <v>1542</v>
      </c>
      <c r="X393" s="20">
        <v>42736</v>
      </c>
      <c r="Y393" s="20">
        <v>43039</v>
      </c>
    </row>
    <row r="394" spans="1:25" ht="15.75" x14ac:dyDescent="0.25">
      <c r="A394" s="17" t="s">
        <v>311</v>
      </c>
      <c r="B394" s="17" t="s">
        <v>292</v>
      </c>
      <c r="C394" s="17" t="s">
        <v>283</v>
      </c>
      <c r="D394" s="20">
        <v>43922</v>
      </c>
      <c r="E394" s="20">
        <v>44561</v>
      </c>
      <c r="F394" s="21">
        <v>1542</v>
      </c>
      <c r="G394" s="20">
        <v>43831</v>
      </c>
      <c r="H394" s="20">
        <v>44135</v>
      </c>
      <c r="I394" s="17">
        <f>IF((YEAR(H394)-YEAR(G394))=1, ((MONTH(H394)-MONTH(G394))+1)+12, (IF((YEAR(H394)-YEAR(G394))=2, ((MONTH(H394)-MONTH(G394))+1)+24, (IF((YEAR(H394)-YEAR(G394))=3, ((MONTH(H394)-MONTH(G394))+1)+36, (MONTH(H394)-MONTH(G394))+1)))))</f>
        <v>10</v>
      </c>
      <c r="J394" s="18">
        <f>F394/I394</f>
        <v>154.19999999999999</v>
      </c>
      <c r="K394" s="19"/>
      <c r="L394" s="20">
        <v>43922</v>
      </c>
      <c r="M394" s="20">
        <v>44561</v>
      </c>
      <c r="N394" s="21">
        <v>1542</v>
      </c>
      <c r="O394" s="20">
        <v>43831</v>
      </c>
      <c r="P394" s="20">
        <v>44135</v>
      </c>
      <c r="Q394" s="19">
        <f t="shared" si="18"/>
        <v>31</v>
      </c>
      <c r="R394" s="19">
        <f t="shared" si="19"/>
        <v>31</v>
      </c>
      <c r="S394" s="19">
        <f t="shared" si="20"/>
        <v>0</v>
      </c>
      <c r="T394" s="19"/>
      <c r="U394" s="20">
        <v>42826</v>
      </c>
      <c r="V394" s="20">
        <v>43465</v>
      </c>
      <c r="W394" s="21">
        <v>1542</v>
      </c>
      <c r="X394" s="20">
        <v>42736</v>
      </c>
      <c r="Y394" s="20">
        <v>43039</v>
      </c>
    </row>
    <row r="395" spans="1:25" ht="15.75" x14ac:dyDescent="0.25">
      <c r="A395" s="17" t="s">
        <v>311</v>
      </c>
      <c r="B395" s="17" t="s">
        <v>292</v>
      </c>
      <c r="C395" s="17" t="s">
        <v>283</v>
      </c>
      <c r="D395" s="20">
        <v>43952</v>
      </c>
      <c r="E395" s="20">
        <v>44561</v>
      </c>
      <c r="F395" s="21">
        <v>1542</v>
      </c>
      <c r="G395" s="20">
        <v>43831</v>
      </c>
      <c r="H395" s="20">
        <v>44135</v>
      </c>
      <c r="I395" s="17">
        <f>IF((YEAR(H395)-YEAR(G395))=1, ((MONTH(H395)-MONTH(G395))+1)+12, (IF((YEAR(H395)-YEAR(G395))=2, ((MONTH(H395)-MONTH(G395))+1)+24, (IF((YEAR(H395)-YEAR(G395))=3, ((MONTH(H395)-MONTH(G395))+1)+36, (MONTH(H395)-MONTH(G395))+1)))))</f>
        <v>10</v>
      </c>
      <c r="J395" s="18">
        <f>F395/I395</f>
        <v>154.19999999999999</v>
      </c>
      <c r="K395" s="19"/>
      <c r="L395" s="20">
        <v>43952</v>
      </c>
      <c r="M395" s="20">
        <v>44561</v>
      </c>
      <c r="N395" s="21">
        <v>1542</v>
      </c>
      <c r="O395" s="20">
        <v>43831</v>
      </c>
      <c r="P395" s="20">
        <v>44135</v>
      </c>
      <c r="Q395" s="19">
        <f t="shared" si="18"/>
        <v>31</v>
      </c>
      <c r="R395" s="19">
        <f t="shared" si="19"/>
        <v>31</v>
      </c>
      <c r="S395" s="19">
        <f t="shared" si="20"/>
        <v>0</v>
      </c>
      <c r="T395" s="19"/>
      <c r="U395" s="20">
        <v>42856</v>
      </c>
      <c r="V395" s="20">
        <v>43465</v>
      </c>
      <c r="W395" s="21">
        <v>1542</v>
      </c>
      <c r="X395" s="20">
        <v>42736</v>
      </c>
      <c r="Y395" s="20">
        <v>43039</v>
      </c>
    </row>
    <row r="396" spans="1:25" ht="15.75" x14ac:dyDescent="0.25">
      <c r="A396" s="17" t="s">
        <v>311</v>
      </c>
      <c r="B396" s="17" t="s">
        <v>292</v>
      </c>
      <c r="C396" s="17" t="s">
        <v>283</v>
      </c>
      <c r="D396" s="20">
        <v>43983</v>
      </c>
      <c r="E396" s="20">
        <v>44561</v>
      </c>
      <c r="F396" s="21">
        <v>1542</v>
      </c>
      <c r="G396" s="20">
        <v>43831</v>
      </c>
      <c r="H396" s="20">
        <v>44135</v>
      </c>
      <c r="I396" s="17">
        <f>IF((YEAR(H396)-YEAR(G396))=1, ((MONTH(H396)-MONTH(G396))+1)+12, (IF((YEAR(H396)-YEAR(G396))=2, ((MONTH(H396)-MONTH(G396))+1)+24, (IF((YEAR(H396)-YEAR(G396))=3, ((MONTH(H396)-MONTH(G396))+1)+36, (MONTH(H396)-MONTH(G396))+1)))))</f>
        <v>10</v>
      </c>
      <c r="J396" s="18">
        <f>F396/I396</f>
        <v>154.19999999999999</v>
      </c>
      <c r="K396" s="19"/>
      <c r="L396" s="20">
        <v>43983</v>
      </c>
      <c r="M396" s="20">
        <v>44561</v>
      </c>
      <c r="N396" s="21">
        <v>1542</v>
      </c>
      <c r="O396" s="20">
        <v>43831</v>
      </c>
      <c r="P396" s="20">
        <v>44135</v>
      </c>
      <c r="Q396" s="19">
        <f t="shared" si="18"/>
        <v>31</v>
      </c>
      <c r="R396" s="19">
        <f t="shared" si="19"/>
        <v>31</v>
      </c>
      <c r="S396" s="19">
        <f t="shared" si="20"/>
        <v>0</v>
      </c>
      <c r="T396" s="19"/>
      <c r="U396" s="20">
        <v>42887</v>
      </c>
      <c r="V396" s="20">
        <v>43465</v>
      </c>
      <c r="W396" s="21">
        <v>1542</v>
      </c>
      <c r="X396" s="20">
        <v>42736</v>
      </c>
      <c r="Y396" s="20">
        <v>43039</v>
      </c>
    </row>
    <row r="397" spans="1:25" ht="15.75" x14ac:dyDescent="0.25">
      <c r="A397" s="17" t="s">
        <v>311</v>
      </c>
      <c r="B397" s="17" t="s">
        <v>292</v>
      </c>
      <c r="C397" s="17" t="s">
        <v>283</v>
      </c>
      <c r="D397" s="20">
        <v>44013</v>
      </c>
      <c r="E397" s="20">
        <v>44561</v>
      </c>
      <c r="F397" s="21">
        <v>1542</v>
      </c>
      <c r="G397" s="20">
        <v>43831</v>
      </c>
      <c r="H397" s="20">
        <v>44135</v>
      </c>
      <c r="I397" s="17">
        <f>IF((YEAR(H397)-YEAR(G397))=1, ((MONTH(H397)-MONTH(G397))+1)+12, (IF((YEAR(H397)-YEAR(G397))=2, ((MONTH(H397)-MONTH(G397))+1)+24, (IF((YEAR(H397)-YEAR(G397))=3, ((MONTH(H397)-MONTH(G397))+1)+36, (MONTH(H397)-MONTH(G397))+1)))))</f>
        <v>10</v>
      </c>
      <c r="J397" s="18">
        <f>F397/I397</f>
        <v>154.19999999999999</v>
      </c>
      <c r="K397" s="19"/>
      <c r="L397" s="20">
        <v>44013</v>
      </c>
      <c r="M397" s="20">
        <v>44561</v>
      </c>
      <c r="N397" s="21">
        <v>1542</v>
      </c>
      <c r="O397" s="20">
        <v>43831</v>
      </c>
      <c r="P397" s="20">
        <v>44135</v>
      </c>
      <c r="Q397" s="19">
        <f t="shared" si="18"/>
        <v>31</v>
      </c>
      <c r="R397" s="19">
        <f t="shared" si="19"/>
        <v>31</v>
      </c>
      <c r="S397" s="19">
        <f t="shared" si="20"/>
        <v>0</v>
      </c>
      <c r="T397" s="19"/>
      <c r="U397" s="20">
        <v>42917</v>
      </c>
      <c r="V397" s="20">
        <v>43465</v>
      </c>
      <c r="W397" s="21">
        <v>1542</v>
      </c>
      <c r="X397" s="20">
        <v>42736</v>
      </c>
      <c r="Y397" s="20">
        <v>43039</v>
      </c>
    </row>
    <row r="398" spans="1:25" ht="15.75" x14ac:dyDescent="0.25">
      <c r="A398" s="17" t="s">
        <v>311</v>
      </c>
      <c r="B398" s="17" t="s">
        <v>292</v>
      </c>
      <c r="C398" s="17" t="s">
        <v>283</v>
      </c>
      <c r="D398" s="20">
        <v>44044</v>
      </c>
      <c r="E398" s="20">
        <v>44561</v>
      </c>
      <c r="F398" s="21">
        <v>1542</v>
      </c>
      <c r="G398" s="20">
        <v>43831</v>
      </c>
      <c r="H398" s="20">
        <v>44135</v>
      </c>
      <c r="I398" s="17">
        <f>IF((YEAR(H398)-YEAR(G398))=1, ((MONTH(H398)-MONTH(G398))+1)+12, (IF((YEAR(H398)-YEAR(G398))=2, ((MONTH(H398)-MONTH(G398))+1)+24, (IF((YEAR(H398)-YEAR(G398))=3, ((MONTH(H398)-MONTH(G398))+1)+36, (MONTH(H398)-MONTH(G398))+1)))))</f>
        <v>10</v>
      </c>
      <c r="J398" s="18">
        <f>F398/I398</f>
        <v>154.19999999999999</v>
      </c>
      <c r="K398" s="19"/>
      <c r="L398" s="20">
        <v>44044</v>
      </c>
      <c r="M398" s="20">
        <v>44561</v>
      </c>
      <c r="N398" s="21">
        <v>1542</v>
      </c>
      <c r="O398" s="20">
        <v>43831</v>
      </c>
      <c r="P398" s="20">
        <v>44135</v>
      </c>
      <c r="Q398" s="19">
        <f t="shared" si="18"/>
        <v>31</v>
      </c>
      <c r="R398" s="19">
        <f t="shared" si="19"/>
        <v>31</v>
      </c>
      <c r="S398" s="19">
        <f t="shared" si="20"/>
        <v>0</v>
      </c>
      <c r="T398" s="19"/>
      <c r="U398" s="20">
        <v>42948</v>
      </c>
      <c r="V398" s="20">
        <v>43465</v>
      </c>
      <c r="W398" s="21">
        <v>1542</v>
      </c>
      <c r="X398" s="20">
        <v>42736</v>
      </c>
      <c r="Y398" s="20">
        <v>43039</v>
      </c>
    </row>
    <row r="399" spans="1:25" ht="15.75" x14ac:dyDescent="0.25">
      <c r="A399" s="17" t="s">
        <v>311</v>
      </c>
      <c r="B399" s="17" t="s">
        <v>292</v>
      </c>
      <c r="C399" s="17" t="s">
        <v>283</v>
      </c>
      <c r="D399" s="20">
        <v>44075</v>
      </c>
      <c r="E399" s="20">
        <v>44561</v>
      </c>
      <c r="F399" s="21">
        <v>1542</v>
      </c>
      <c r="G399" s="20">
        <v>43831</v>
      </c>
      <c r="H399" s="20">
        <v>44135</v>
      </c>
      <c r="I399" s="17">
        <f>IF((YEAR(H399)-YEAR(G399))=1, ((MONTH(H399)-MONTH(G399))+1)+12, (IF((YEAR(H399)-YEAR(G399))=2, ((MONTH(H399)-MONTH(G399))+1)+24, (IF((YEAR(H399)-YEAR(G399))=3, ((MONTH(H399)-MONTH(G399))+1)+36, (MONTH(H399)-MONTH(G399))+1)))))</f>
        <v>10</v>
      </c>
      <c r="J399" s="18">
        <f>F399/I399</f>
        <v>154.19999999999999</v>
      </c>
      <c r="K399" s="19"/>
      <c r="L399" s="20">
        <v>44075</v>
      </c>
      <c r="M399" s="20">
        <v>44561</v>
      </c>
      <c r="N399" s="21">
        <v>1542</v>
      </c>
      <c r="O399" s="20">
        <v>43831</v>
      </c>
      <c r="P399" s="20">
        <v>44135</v>
      </c>
      <c r="Q399" s="19">
        <f t="shared" si="18"/>
        <v>31</v>
      </c>
      <c r="R399" s="19">
        <f t="shared" si="19"/>
        <v>31</v>
      </c>
      <c r="S399" s="19">
        <f t="shared" si="20"/>
        <v>0</v>
      </c>
      <c r="T399" s="19"/>
      <c r="U399" s="20">
        <v>42979</v>
      </c>
      <c r="V399" s="20">
        <v>43465</v>
      </c>
      <c r="W399" s="21">
        <v>1542</v>
      </c>
      <c r="X399" s="20">
        <v>42736</v>
      </c>
      <c r="Y399" s="20">
        <v>43039</v>
      </c>
    </row>
    <row r="400" spans="1:25" ht="15.75" x14ac:dyDescent="0.25">
      <c r="A400" s="17" t="s">
        <v>311</v>
      </c>
      <c r="B400" s="17" t="s">
        <v>292</v>
      </c>
      <c r="C400" s="17" t="s">
        <v>283</v>
      </c>
      <c r="D400" s="20">
        <v>44105</v>
      </c>
      <c r="E400" s="20">
        <v>44561</v>
      </c>
      <c r="F400" s="21">
        <v>1542</v>
      </c>
      <c r="G400" s="20">
        <v>43831</v>
      </c>
      <c r="H400" s="20">
        <v>44135</v>
      </c>
      <c r="I400" s="17">
        <f>IF((YEAR(H400)-YEAR(G400))=1, ((MONTH(H400)-MONTH(G400))+1)+12, (IF((YEAR(H400)-YEAR(G400))=2, ((MONTH(H400)-MONTH(G400))+1)+24, (IF((YEAR(H400)-YEAR(G400))=3, ((MONTH(H400)-MONTH(G400))+1)+36, (MONTH(H400)-MONTH(G400))+1)))))</f>
        <v>10</v>
      </c>
      <c r="J400" s="18">
        <f>F400/I400</f>
        <v>154.19999999999999</v>
      </c>
      <c r="K400" s="19"/>
      <c r="L400" s="20">
        <v>44105</v>
      </c>
      <c r="M400" s="20">
        <v>44561</v>
      </c>
      <c r="N400" s="21">
        <v>1542</v>
      </c>
      <c r="O400" s="20">
        <v>43831</v>
      </c>
      <c r="P400" s="20">
        <v>44135</v>
      </c>
      <c r="Q400" s="19">
        <f t="shared" si="18"/>
        <v>31</v>
      </c>
      <c r="R400" s="19">
        <f t="shared" si="19"/>
        <v>31</v>
      </c>
      <c r="S400" s="19">
        <f t="shared" si="20"/>
        <v>0</v>
      </c>
      <c r="T400" s="19"/>
      <c r="U400" s="20">
        <v>43009</v>
      </c>
      <c r="V400" s="20">
        <v>43465</v>
      </c>
      <c r="W400" s="21">
        <v>1542</v>
      </c>
      <c r="X400" s="20">
        <v>42736</v>
      </c>
      <c r="Y400" s="20">
        <v>43039</v>
      </c>
    </row>
    <row r="401" spans="1:25" ht="15.75" x14ac:dyDescent="0.25">
      <c r="A401" s="17" t="s">
        <v>467</v>
      </c>
      <c r="B401" s="17" t="s">
        <v>292</v>
      </c>
      <c r="C401" s="17" t="s">
        <v>283</v>
      </c>
      <c r="D401" s="20">
        <v>43952</v>
      </c>
      <c r="E401" s="20">
        <v>44196</v>
      </c>
      <c r="F401" s="21">
        <v>16050</v>
      </c>
      <c r="G401" s="20">
        <v>43952</v>
      </c>
      <c r="H401" s="20">
        <v>44135</v>
      </c>
      <c r="I401" s="17">
        <f>IF((YEAR(H401)-YEAR(G401))=1, ((MONTH(H401)-MONTH(G401))+1)+12, (IF((YEAR(H401)-YEAR(G401))=2, ((MONTH(H401)-MONTH(G401))+1)+24, (IF((YEAR(H401)-YEAR(G401))=3, ((MONTH(H401)-MONTH(G401))+1)+36, (MONTH(H401)-MONTH(G401))+1)))))</f>
        <v>6</v>
      </c>
      <c r="J401" s="18">
        <f>F401/I401</f>
        <v>2675</v>
      </c>
      <c r="K401" s="19"/>
      <c r="L401" s="20">
        <v>43952</v>
      </c>
      <c r="M401" s="20">
        <v>44196</v>
      </c>
      <c r="N401" s="21">
        <v>16050</v>
      </c>
      <c r="O401" s="20">
        <v>43952</v>
      </c>
      <c r="P401" s="20">
        <v>44135</v>
      </c>
      <c r="Q401" s="19">
        <f t="shared" si="18"/>
        <v>31</v>
      </c>
      <c r="R401" s="19">
        <f t="shared" si="19"/>
        <v>31</v>
      </c>
      <c r="S401" s="19">
        <f t="shared" si="20"/>
        <v>0</v>
      </c>
      <c r="T401" s="19"/>
      <c r="U401" s="20">
        <v>42856</v>
      </c>
      <c r="V401" s="20">
        <v>43100</v>
      </c>
      <c r="W401" s="21">
        <v>16050</v>
      </c>
      <c r="X401" s="20">
        <v>42856</v>
      </c>
      <c r="Y401" s="20">
        <v>43039</v>
      </c>
    </row>
    <row r="402" spans="1:25" ht="15.75" x14ac:dyDescent="0.25">
      <c r="A402" s="17" t="s">
        <v>513</v>
      </c>
      <c r="B402" s="17" t="s">
        <v>292</v>
      </c>
      <c r="C402" s="17" t="s">
        <v>283</v>
      </c>
      <c r="D402" s="20">
        <v>43983</v>
      </c>
      <c r="E402" s="20">
        <v>44196</v>
      </c>
      <c r="F402" s="21">
        <v>18550</v>
      </c>
      <c r="G402" s="20">
        <v>43983</v>
      </c>
      <c r="H402" s="20">
        <v>44135</v>
      </c>
      <c r="I402" s="17">
        <f>IF((YEAR(H402)-YEAR(G402))=1, ((MONTH(H402)-MONTH(G402))+1)+12, (IF((YEAR(H402)-YEAR(G402))=2, ((MONTH(H402)-MONTH(G402))+1)+24, (IF((YEAR(H402)-YEAR(G402))=3, ((MONTH(H402)-MONTH(G402))+1)+36, (MONTH(H402)-MONTH(G402))+1)))))</f>
        <v>5</v>
      </c>
      <c r="J402" s="18">
        <f>F402/I402</f>
        <v>3710</v>
      </c>
      <c r="K402" s="19"/>
      <c r="L402" s="20">
        <v>43983</v>
      </c>
      <c r="M402" s="20">
        <v>44196</v>
      </c>
      <c r="N402" s="21">
        <v>18550</v>
      </c>
      <c r="O402" s="20">
        <v>43983</v>
      </c>
      <c r="P402" s="20">
        <v>44135</v>
      </c>
      <c r="Q402" s="19">
        <f t="shared" si="18"/>
        <v>31</v>
      </c>
      <c r="R402" s="19">
        <f t="shared" si="19"/>
        <v>31</v>
      </c>
      <c r="S402" s="19">
        <f t="shared" si="20"/>
        <v>0</v>
      </c>
      <c r="T402" s="19"/>
      <c r="U402" s="20">
        <v>42887</v>
      </c>
      <c r="V402" s="20">
        <v>43100</v>
      </c>
      <c r="W402" s="21">
        <v>18550</v>
      </c>
      <c r="X402" s="20">
        <v>42887</v>
      </c>
      <c r="Y402" s="20">
        <v>43039</v>
      </c>
    </row>
    <row r="403" spans="1:25" ht="15.75" x14ac:dyDescent="0.25">
      <c r="A403" s="17" t="s">
        <v>557</v>
      </c>
      <c r="B403" s="17" t="s">
        <v>288</v>
      </c>
      <c r="C403" s="17" t="s">
        <v>283</v>
      </c>
      <c r="D403" s="20">
        <v>44057</v>
      </c>
      <c r="E403" s="20">
        <v>44196</v>
      </c>
      <c r="F403" s="21">
        <v>19895</v>
      </c>
      <c r="G403" s="20">
        <v>44013</v>
      </c>
      <c r="H403" s="20">
        <v>44135</v>
      </c>
      <c r="I403" s="17">
        <f>IF((YEAR(H403)-YEAR(G403))=1, ((MONTH(H403)-MONTH(G403))+1)+12, (IF((YEAR(H403)-YEAR(G403))=2, ((MONTH(H403)-MONTH(G403))+1)+24, (IF((YEAR(H403)-YEAR(G403))=3, ((MONTH(H403)-MONTH(G403))+1)+36, (MONTH(H403)-MONTH(G403))+1)))))</f>
        <v>4</v>
      </c>
      <c r="J403" s="18">
        <f>F403/I403</f>
        <v>4973.75</v>
      </c>
      <c r="K403" s="19"/>
      <c r="L403" s="20">
        <v>44057</v>
      </c>
      <c r="M403" s="20">
        <v>44196</v>
      </c>
      <c r="N403" s="21">
        <v>19895</v>
      </c>
      <c r="O403" s="20">
        <v>44013</v>
      </c>
      <c r="P403" s="20">
        <v>44135</v>
      </c>
      <c r="Q403" s="19">
        <f t="shared" si="18"/>
        <v>31</v>
      </c>
      <c r="R403" s="19">
        <f t="shared" si="19"/>
        <v>31</v>
      </c>
      <c r="S403" s="19">
        <f t="shared" si="20"/>
        <v>0</v>
      </c>
      <c r="T403" s="19"/>
      <c r="U403" s="20">
        <v>42961</v>
      </c>
      <c r="V403" s="20">
        <v>43100</v>
      </c>
      <c r="W403" s="21">
        <v>19895</v>
      </c>
      <c r="X403" s="20">
        <v>42917</v>
      </c>
      <c r="Y403" s="20">
        <v>43039</v>
      </c>
    </row>
    <row r="404" spans="1:25" ht="15.75" x14ac:dyDescent="0.25">
      <c r="A404" s="17" t="s">
        <v>561</v>
      </c>
      <c r="B404" s="17" t="s">
        <v>282</v>
      </c>
      <c r="C404" s="17" t="s">
        <v>283</v>
      </c>
      <c r="D404" s="20">
        <v>44096</v>
      </c>
      <c r="E404" s="20">
        <v>44926</v>
      </c>
      <c r="F404" s="21">
        <v>6000</v>
      </c>
      <c r="G404" s="20">
        <v>44013</v>
      </c>
      <c r="H404" s="20">
        <v>44135</v>
      </c>
      <c r="I404" s="17">
        <f>IF((YEAR(H404)-YEAR(G404))=1, ((MONTH(H404)-MONTH(G404))+1)+12, (IF((YEAR(H404)-YEAR(G404))=2, ((MONTH(H404)-MONTH(G404))+1)+24, (IF((YEAR(H404)-YEAR(G404))=3, ((MONTH(H404)-MONTH(G404))+1)+36, (MONTH(H404)-MONTH(G404))+1)))))</f>
        <v>4</v>
      </c>
      <c r="J404" s="18">
        <f>F404/I404</f>
        <v>1500</v>
      </c>
      <c r="K404" s="19"/>
      <c r="L404" s="20">
        <v>44096</v>
      </c>
      <c r="M404" s="20">
        <v>44926</v>
      </c>
      <c r="N404" s="21">
        <v>6000</v>
      </c>
      <c r="O404" s="20">
        <v>44013</v>
      </c>
      <c r="P404" s="20">
        <v>44135</v>
      </c>
      <c r="Q404" s="19">
        <f t="shared" si="18"/>
        <v>31</v>
      </c>
      <c r="R404" s="19">
        <f t="shared" si="19"/>
        <v>31</v>
      </c>
      <c r="S404" s="19">
        <f t="shared" si="20"/>
        <v>0</v>
      </c>
      <c r="T404" s="19"/>
      <c r="U404" s="20">
        <v>43000</v>
      </c>
      <c r="V404" s="20">
        <v>43830</v>
      </c>
      <c r="W404" s="21">
        <v>6000</v>
      </c>
      <c r="X404" s="20">
        <v>42917</v>
      </c>
      <c r="Y404" s="20">
        <v>43039</v>
      </c>
    </row>
    <row r="405" spans="1:25" ht="15.75" x14ac:dyDescent="0.25">
      <c r="A405" s="17" t="s">
        <v>324</v>
      </c>
      <c r="B405" s="17" t="s">
        <v>296</v>
      </c>
      <c r="C405" s="17" t="s">
        <v>283</v>
      </c>
      <c r="D405" s="20">
        <v>44065</v>
      </c>
      <c r="E405" s="20">
        <v>44196</v>
      </c>
      <c r="F405" s="21">
        <v>5850</v>
      </c>
      <c r="G405" s="20">
        <v>44044</v>
      </c>
      <c r="H405" s="20">
        <v>44135</v>
      </c>
      <c r="I405" s="17">
        <f>IF((YEAR(H405)-YEAR(G405))=1, ((MONTH(H405)-MONTH(G405))+1)+12, (IF((YEAR(H405)-YEAR(G405))=2, ((MONTH(H405)-MONTH(G405))+1)+24, (IF((YEAR(H405)-YEAR(G405))=3, ((MONTH(H405)-MONTH(G405))+1)+36, (MONTH(H405)-MONTH(G405))+1)))))</f>
        <v>3</v>
      </c>
      <c r="J405" s="18">
        <f>F405/I405</f>
        <v>1950</v>
      </c>
      <c r="K405" s="19"/>
      <c r="L405" s="20">
        <v>44065</v>
      </c>
      <c r="M405" s="20">
        <v>44196</v>
      </c>
      <c r="N405" s="21">
        <v>5850</v>
      </c>
      <c r="O405" s="20">
        <v>44044</v>
      </c>
      <c r="P405" s="20">
        <v>44135</v>
      </c>
      <c r="Q405" s="19">
        <f t="shared" si="18"/>
        <v>31</v>
      </c>
      <c r="R405" s="19">
        <f t="shared" si="19"/>
        <v>31</v>
      </c>
      <c r="S405" s="19">
        <f t="shared" si="20"/>
        <v>0</v>
      </c>
      <c r="T405" s="19"/>
      <c r="U405" s="20">
        <v>42969</v>
      </c>
      <c r="V405" s="20">
        <v>43100</v>
      </c>
      <c r="W405" s="21">
        <v>5850</v>
      </c>
      <c r="X405" s="20">
        <v>42948</v>
      </c>
      <c r="Y405" s="20">
        <v>43039</v>
      </c>
    </row>
    <row r="406" spans="1:25" ht="15.75" x14ac:dyDescent="0.25">
      <c r="A406" s="17" t="s">
        <v>343</v>
      </c>
      <c r="B406" s="17" t="s">
        <v>288</v>
      </c>
      <c r="C406" s="17" t="s">
        <v>283</v>
      </c>
      <c r="D406" s="20">
        <v>44169</v>
      </c>
      <c r="E406" s="20">
        <v>44196</v>
      </c>
      <c r="F406" s="21">
        <v>6837.35</v>
      </c>
      <c r="G406" s="20">
        <v>44044</v>
      </c>
      <c r="H406" s="20">
        <v>44135</v>
      </c>
      <c r="I406" s="17">
        <f>IF((YEAR(H406)-YEAR(G406))=1, ((MONTH(H406)-MONTH(G406))+1)+12, (IF((YEAR(H406)-YEAR(G406))=2, ((MONTH(H406)-MONTH(G406))+1)+24, (IF((YEAR(H406)-YEAR(G406))=3, ((MONTH(H406)-MONTH(G406))+1)+36, (MONTH(H406)-MONTH(G406))+1)))))</f>
        <v>3</v>
      </c>
      <c r="J406" s="18">
        <f>F406/I406</f>
        <v>2279.1166666666668</v>
      </c>
      <c r="K406" s="19"/>
      <c r="L406" s="20">
        <v>44169</v>
      </c>
      <c r="M406" s="20">
        <v>44196</v>
      </c>
      <c r="N406" s="21">
        <v>6837.35</v>
      </c>
      <c r="O406" s="20">
        <v>44044</v>
      </c>
      <c r="P406" s="20">
        <v>44135</v>
      </c>
      <c r="Q406" s="19">
        <f t="shared" si="18"/>
        <v>31</v>
      </c>
      <c r="R406" s="19">
        <f t="shared" si="19"/>
        <v>31</v>
      </c>
      <c r="S406" s="19">
        <f t="shared" si="20"/>
        <v>0</v>
      </c>
      <c r="T406" s="19"/>
      <c r="U406" s="20">
        <v>43073</v>
      </c>
      <c r="V406" s="20">
        <v>43100</v>
      </c>
      <c r="W406" s="21">
        <v>6837.35</v>
      </c>
      <c r="X406" s="20">
        <v>42948</v>
      </c>
      <c r="Y406" s="20">
        <v>43039</v>
      </c>
    </row>
    <row r="407" spans="1:25" ht="15.75" x14ac:dyDescent="0.25">
      <c r="A407" s="17" t="s">
        <v>353</v>
      </c>
      <c r="B407" s="17" t="s">
        <v>296</v>
      </c>
      <c r="C407" s="17" t="s">
        <v>283</v>
      </c>
      <c r="D407" s="20">
        <v>44185</v>
      </c>
      <c r="E407" s="20">
        <v>44561</v>
      </c>
      <c r="F407" s="21">
        <v>7359.71</v>
      </c>
      <c r="G407" s="20">
        <v>44044</v>
      </c>
      <c r="H407" s="20">
        <v>44135</v>
      </c>
      <c r="I407" s="17">
        <f>IF((YEAR(H407)-YEAR(G407))=1, ((MONTH(H407)-MONTH(G407))+1)+12, (IF((YEAR(H407)-YEAR(G407))=2, ((MONTH(H407)-MONTH(G407))+1)+24, (IF((YEAR(H407)-YEAR(G407))=3, ((MONTH(H407)-MONTH(G407))+1)+36, (MONTH(H407)-MONTH(G407))+1)))))</f>
        <v>3</v>
      </c>
      <c r="J407" s="18">
        <f>F407/I407</f>
        <v>2453.2366666666667</v>
      </c>
      <c r="K407" s="19"/>
      <c r="L407" s="20">
        <v>44185</v>
      </c>
      <c r="M407" s="20">
        <v>44561</v>
      </c>
      <c r="N407" s="21">
        <v>7359.71</v>
      </c>
      <c r="O407" s="20">
        <v>44044</v>
      </c>
      <c r="P407" s="20">
        <v>44135</v>
      </c>
      <c r="Q407" s="19">
        <f t="shared" si="18"/>
        <v>31</v>
      </c>
      <c r="R407" s="19">
        <f t="shared" si="19"/>
        <v>31</v>
      </c>
      <c r="S407" s="19">
        <f t="shared" si="20"/>
        <v>0</v>
      </c>
      <c r="T407" s="19"/>
      <c r="U407" s="20">
        <v>43089</v>
      </c>
      <c r="V407" s="20">
        <v>43465</v>
      </c>
      <c r="W407" s="21">
        <v>7359.71</v>
      </c>
      <c r="X407" s="20">
        <v>42948</v>
      </c>
      <c r="Y407" s="20">
        <v>43039</v>
      </c>
    </row>
    <row r="408" spans="1:25" ht="15.75" x14ac:dyDescent="0.25">
      <c r="A408" s="17" t="s">
        <v>385</v>
      </c>
      <c r="B408" s="17" t="s">
        <v>282</v>
      </c>
      <c r="C408" s="17" t="s">
        <v>283</v>
      </c>
      <c r="D408" s="20">
        <v>44185</v>
      </c>
      <c r="E408" s="20">
        <v>44561</v>
      </c>
      <c r="F408" s="21">
        <v>7359.71</v>
      </c>
      <c r="G408" s="20">
        <v>44044</v>
      </c>
      <c r="H408" s="20">
        <v>44135</v>
      </c>
      <c r="I408" s="17">
        <f>IF((YEAR(H408)-YEAR(G408))=1, ((MONTH(H408)-MONTH(G408))+1)+12, (IF((YEAR(H408)-YEAR(G408))=2, ((MONTH(H408)-MONTH(G408))+1)+24, (IF((YEAR(H408)-YEAR(G408))=3, ((MONTH(H408)-MONTH(G408))+1)+36, (MONTH(H408)-MONTH(G408))+1)))))</f>
        <v>3</v>
      </c>
      <c r="J408" s="18">
        <f>F408/I408</f>
        <v>2453.2366666666667</v>
      </c>
      <c r="K408" s="19"/>
      <c r="L408" s="20">
        <v>44185</v>
      </c>
      <c r="M408" s="20">
        <v>44561</v>
      </c>
      <c r="N408" s="21">
        <v>7359.71</v>
      </c>
      <c r="O408" s="20">
        <v>44044</v>
      </c>
      <c r="P408" s="20">
        <v>44135</v>
      </c>
      <c r="Q408" s="19">
        <f t="shared" si="18"/>
        <v>31</v>
      </c>
      <c r="R408" s="19">
        <f t="shared" si="19"/>
        <v>31</v>
      </c>
      <c r="S408" s="19">
        <f t="shared" si="20"/>
        <v>0</v>
      </c>
      <c r="T408" s="19"/>
      <c r="U408" s="20">
        <v>43089</v>
      </c>
      <c r="V408" s="20">
        <v>43465</v>
      </c>
      <c r="W408" s="21">
        <v>7359.71</v>
      </c>
      <c r="X408" s="20">
        <v>42948</v>
      </c>
      <c r="Y408" s="20">
        <v>43039</v>
      </c>
    </row>
    <row r="409" spans="1:25" ht="15.75" x14ac:dyDescent="0.25">
      <c r="A409" s="17" t="s">
        <v>530</v>
      </c>
      <c r="B409" s="17" t="s">
        <v>296</v>
      </c>
      <c r="C409" s="17" t="s">
        <v>283</v>
      </c>
      <c r="D409" s="20">
        <v>44104</v>
      </c>
      <c r="E409" s="20">
        <v>44196</v>
      </c>
      <c r="F409" s="21">
        <v>12500</v>
      </c>
      <c r="G409" s="20">
        <v>44044</v>
      </c>
      <c r="H409" s="20">
        <v>44135</v>
      </c>
      <c r="I409" s="17">
        <f>IF((YEAR(H409)-YEAR(G409))=1, ((MONTH(H409)-MONTH(G409))+1)+12, (IF((YEAR(H409)-YEAR(G409))=2, ((MONTH(H409)-MONTH(G409))+1)+24, (IF((YEAR(H409)-YEAR(G409))=3, ((MONTH(H409)-MONTH(G409))+1)+36, (MONTH(H409)-MONTH(G409))+1)))))</f>
        <v>3</v>
      </c>
      <c r="J409" s="18">
        <f>F409/I409</f>
        <v>4166.666666666667</v>
      </c>
      <c r="K409" s="19"/>
      <c r="L409" s="20">
        <v>44104</v>
      </c>
      <c r="M409" s="20">
        <v>44196</v>
      </c>
      <c r="N409" s="21">
        <v>12500</v>
      </c>
      <c r="O409" s="20">
        <v>44044</v>
      </c>
      <c r="P409" s="20">
        <v>44135</v>
      </c>
      <c r="Q409" s="19">
        <f t="shared" si="18"/>
        <v>31</v>
      </c>
      <c r="R409" s="19">
        <f t="shared" si="19"/>
        <v>31</v>
      </c>
      <c r="S409" s="19">
        <f t="shared" si="20"/>
        <v>0</v>
      </c>
      <c r="T409" s="19"/>
      <c r="U409" s="20">
        <v>43008</v>
      </c>
      <c r="V409" s="20">
        <v>43100</v>
      </c>
      <c r="W409" s="21">
        <v>12500</v>
      </c>
      <c r="X409" s="20">
        <v>42948</v>
      </c>
      <c r="Y409" s="20">
        <v>43039</v>
      </c>
    </row>
    <row r="410" spans="1:25" ht="15.75" x14ac:dyDescent="0.25">
      <c r="A410" s="17" t="s">
        <v>363</v>
      </c>
      <c r="B410" s="17" t="s">
        <v>285</v>
      </c>
      <c r="C410" s="17" t="s">
        <v>283</v>
      </c>
      <c r="D410" s="20">
        <v>44064</v>
      </c>
      <c r="E410" s="20">
        <v>44196</v>
      </c>
      <c r="F410" s="21">
        <v>1288.9000000000001</v>
      </c>
      <c r="G410" s="20">
        <v>44075</v>
      </c>
      <c r="H410" s="20">
        <v>44135</v>
      </c>
      <c r="I410" s="17">
        <f>IF((YEAR(H410)-YEAR(G410))=1, ((MONTH(H410)-MONTH(G410))+1)+12, (IF((YEAR(H410)-YEAR(G410))=2, ((MONTH(H410)-MONTH(G410))+1)+24, (IF((YEAR(H410)-YEAR(G410))=3, ((MONTH(H410)-MONTH(G410))+1)+36, (MONTH(H410)-MONTH(G410))+1)))))</f>
        <v>2</v>
      </c>
      <c r="J410" s="18">
        <f>F410/I410</f>
        <v>644.45000000000005</v>
      </c>
      <c r="K410" s="19"/>
      <c r="L410" s="20">
        <v>44064</v>
      </c>
      <c r="M410" s="20">
        <v>44196</v>
      </c>
      <c r="N410" s="21">
        <v>1288.9000000000001</v>
      </c>
      <c r="O410" s="20">
        <v>44075</v>
      </c>
      <c r="P410" s="20">
        <v>44135</v>
      </c>
      <c r="Q410" s="19">
        <f t="shared" si="18"/>
        <v>31</v>
      </c>
      <c r="R410" s="19">
        <f t="shared" si="19"/>
        <v>31</v>
      </c>
      <c r="S410" s="19">
        <f t="shared" si="20"/>
        <v>0</v>
      </c>
      <c r="T410" s="19"/>
      <c r="U410" s="20">
        <v>42968</v>
      </c>
      <c r="V410" s="20">
        <v>43100</v>
      </c>
      <c r="W410" s="21">
        <v>1288.9000000000001</v>
      </c>
      <c r="X410" s="20">
        <v>42979</v>
      </c>
      <c r="Y410" s="20">
        <v>43039</v>
      </c>
    </row>
    <row r="411" spans="1:25" ht="15.75" x14ac:dyDescent="0.25">
      <c r="A411" s="17" t="s">
        <v>474</v>
      </c>
      <c r="B411" s="17" t="s">
        <v>285</v>
      </c>
      <c r="C411" s="17" t="s">
        <v>283</v>
      </c>
      <c r="D411" s="20">
        <v>44013</v>
      </c>
      <c r="E411" s="20">
        <v>44196</v>
      </c>
      <c r="F411" s="21">
        <v>1250</v>
      </c>
      <c r="G411" s="20">
        <v>44075</v>
      </c>
      <c r="H411" s="20">
        <v>44135</v>
      </c>
      <c r="I411" s="17">
        <f>IF((YEAR(H411)-YEAR(G411))=1, ((MONTH(H411)-MONTH(G411))+1)+12, (IF((YEAR(H411)-YEAR(G411))=2, ((MONTH(H411)-MONTH(G411))+1)+24, (IF((YEAR(H411)-YEAR(G411))=3, ((MONTH(H411)-MONTH(G411))+1)+36, (MONTH(H411)-MONTH(G411))+1)))))</f>
        <v>2</v>
      </c>
      <c r="J411" s="18">
        <f>F411/I411</f>
        <v>625</v>
      </c>
      <c r="K411" s="19"/>
      <c r="L411" s="20">
        <v>44013</v>
      </c>
      <c r="M411" s="20">
        <v>44196</v>
      </c>
      <c r="N411" s="21">
        <v>1250</v>
      </c>
      <c r="O411" s="20">
        <v>44075</v>
      </c>
      <c r="P411" s="20">
        <v>44135</v>
      </c>
      <c r="Q411" s="19">
        <f t="shared" si="18"/>
        <v>31</v>
      </c>
      <c r="R411" s="19">
        <f t="shared" si="19"/>
        <v>31</v>
      </c>
      <c r="S411" s="19">
        <f t="shared" si="20"/>
        <v>0</v>
      </c>
      <c r="T411" s="19"/>
      <c r="U411" s="20">
        <v>42917</v>
      </c>
      <c r="V411" s="20">
        <v>43100</v>
      </c>
      <c r="W411" s="21">
        <v>1250</v>
      </c>
      <c r="X411" s="20">
        <v>42979</v>
      </c>
      <c r="Y411" s="20">
        <v>43039</v>
      </c>
    </row>
    <row r="412" spans="1:25" ht="15.75" x14ac:dyDescent="0.25">
      <c r="A412" s="17" t="s">
        <v>486</v>
      </c>
      <c r="B412" s="17" t="s">
        <v>292</v>
      </c>
      <c r="C412" s="17" t="s">
        <v>283</v>
      </c>
      <c r="D412" s="20">
        <v>44080</v>
      </c>
      <c r="E412" s="20">
        <v>44196</v>
      </c>
      <c r="F412" s="21">
        <v>10000</v>
      </c>
      <c r="G412" s="20">
        <v>44075</v>
      </c>
      <c r="H412" s="20">
        <v>44135</v>
      </c>
      <c r="I412" s="17">
        <f>IF((YEAR(H412)-YEAR(G412))=1, ((MONTH(H412)-MONTH(G412))+1)+12, (IF((YEAR(H412)-YEAR(G412))=2, ((MONTH(H412)-MONTH(G412))+1)+24, (IF((YEAR(H412)-YEAR(G412))=3, ((MONTH(H412)-MONTH(G412))+1)+36, (MONTH(H412)-MONTH(G412))+1)))))</f>
        <v>2</v>
      </c>
      <c r="J412" s="18">
        <f>F412/I412</f>
        <v>5000</v>
      </c>
      <c r="K412" s="19"/>
      <c r="L412" s="20">
        <v>44080</v>
      </c>
      <c r="M412" s="20">
        <v>44196</v>
      </c>
      <c r="N412" s="21">
        <v>10000</v>
      </c>
      <c r="O412" s="20">
        <v>44075</v>
      </c>
      <c r="P412" s="20">
        <v>44135</v>
      </c>
      <c r="Q412" s="19">
        <f t="shared" si="18"/>
        <v>31</v>
      </c>
      <c r="R412" s="19">
        <f t="shared" si="19"/>
        <v>31</v>
      </c>
      <c r="S412" s="19">
        <f t="shared" si="20"/>
        <v>0</v>
      </c>
      <c r="T412" s="19"/>
      <c r="U412" s="20">
        <v>42984</v>
      </c>
      <c r="V412" s="20">
        <v>43100</v>
      </c>
      <c r="W412" s="21">
        <v>10000</v>
      </c>
      <c r="X412" s="20">
        <v>42979</v>
      </c>
      <c r="Y412" s="20">
        <v>43039</v>
      </c>
    </row>
    <row r="413" spans="1:25" ht="15.75" x14ac:dyDescent="0.25">
      <c r="A413" s="17" t="s">
        <v>315</v>
      </c>
      <c r="B413" s="17" t="s">
        <v>296</v>
      </c>
      <c r="C413" s="17" t="s">
        <v>283</v>
      </c>
      <c r="D413" s="20">
        <v>44107</v>
      </c>
      <c r="E413" s="20">
        <v>44561</v>
      </c>
      <c r="F413" s="21">
        <v>1000</v>
      </c>
      <c r="G413" s="20">
        <v>44105</v>
      </c>
      <c r="H413" s="20">
        <v>44135</v>
      </c>
      <c r="I413" s="17">
        <f>IF((YEAR(H413)-YEAR(G413))=1, ((MONTH(H413)-MONTH(G413))+1)+12, (IF((YEAR(H413)-YEAR(G413))=2, ((MONTH(H413)-MONTH(G413))+1)+24, (IF((YEAR(H413)-YEAR(G413))=3, ((MONTH(H413)-MONTH(G413))+1)+36, (MONTH(H413)-MONTH(G413))+1)))))</f>
        <v>1</v>
      </c>
      <c r="J413" s="18">
        <f>F413/I413</f>
        <v>1000</v>
      </c>
      <c r="K413" s="19"/>
      <c r="L413" s="20">
        <v>44107</v>
      </c>
      <c r="M413" s="20">
        <v>44561</v>
      </c>
      <c r="N413" s="21">
        <v>1000</v>
      </c>
      <c r="O413" s="20">
        <v>44105</v>
      </c>
      <c r="P413" s="20">
        <v>44135</v>
      </c>
      <c r="Q413" s="19">
        <f t="shared" si="18"/>
        <v>31</v>
      </c>
      <c r="R413" s="19">
        <f t="shared" si="19"/>
        <v>31</v>
      </c>
      <c r="S413" s="19">
        <f t="shared" si="20"/>
        <v>0</v>
      </c>
      <c r="T413" s="19"/>
      <c r="U413" s="20">
        <v>43011</v>
      </c>
      <c r="V413" s="20">
        <v>43465</v>
      </c>
      <c r="W413" s="21">
        <v>1000</v>
      </c>
      <c r="X413" s="20">
        <v>43009</v>
      </c>
      <c r="Y413" s="20">
        <v>43039</v>
      </c>
    </row>
    <row r="414" spans="1:25" ht="15.75" x14ac:dyDescent="0.25">
      <c r="A414" s="17" t="s">
        <v>316</v>
      </c>
      <c r="B414" s="17" t="s">
        <v>296</v>
      </c>
      <c r="C414" s="17" t="s">
        <v>283</v>
      </c>
      <c r="D414" s="20">
        <v>44105</v>
      </c>
      <c r="E414" s="20">
        <v>44196</v>
      </c>
      <c r="F414" s="21">
        <v>1500</v>
      </c>
      <c r="G414" s="20">
        <v>44105</v>
      </c>
      <c r="H414" s="20">
        <v>44135</v>
      </c>
      <c r="I414" s="17">
        <f>IF((YEAR(H414)-YEAR(G414))=1, ((MONTH(H414)-MONTH(G414))+1)+12, (IF((YEAR(H414)-YEAR(G414))=2, ((MONTH(H414)-MONTH(G414))+1)+24, (IF((YEAR(H414)-YEAR(G414))=3, ((MONTH(H414)-MONTH(G414))+1)+36, (MONTH(H414)-MONTH(G414))+1)))))</f>
        <v>1</v>
      </c>
      <c r="J414" s="18">
        <f>F414/I414</f>
        <v>1500</v>
      </c>
      <c r="K414" s="19"/>
      <c r="L414" s="20">
        <v>44105</v>
      </c>
      <c r="M414" s="20">
        <v>44196</v>
      </c>
      <c r="N414" s="21">
        <v>1500</v>
      </c>
      <c r="O414" s="20">
        <v>44105</v>
      </c>
      <c r="P414" s="20">
        <v>44135</v>
      </c>
      <c r="Q414" s="19">
        <f t="shared" si="18"/>
        <v>31</v>
      </c>
      <c r="R414" s="19">
        <f t="shared" si="19"/>
        <v>31</v>
      </c>
      <c r="S414" s="19">
        <f t="shared" si="20"/>
        <v>0</v>
      </c>
      <c r="T414" s="19"/>
      <c r="U414" s="20">
        <v>43009</v>
      </c>
      <c r="V414" s="20">
        <v>43100</v>
      </c>
      <c r="W414" s="21">
        <v>1500</v>
      </c>
      <c r="X414" s="20">
        <v>43009</v>
      </c>
      <c r="Y414" s="20">
        <v>43039</v>
      </c>
    </row>
    <row r="415" spans="1:25" ht="15.75" x14ac:dyDescent="0.25">
      <c r="A415" s="17" t="s">
        <v>319</v>
      </c>
      <c r="B415" s="17" t="s">
        <v>296</v>
      </c>
      <c r="C415" s="17" t="s">
        <v>283</v>
      </c>
      <c r="D415" s="20">
        <v>44136</v>
      </c>
      <c r="E415" s="20">
        <v>44561</v>
      </c>
      <c r="F415" s="21">
        <v>1083.3399999999999</v>
      </c>
      <c r="G415" s="20">
        <v>44105</v>
      </c>
      <c r="H415" s="20">
        <v>44135</v>
      </c>
      <c r="I415" s="17">
        <f>IF((YEAR(H415)-YEAR(G415))=1, ((MONTH(H415)-MONTH(G415))+1)+12, (IF((YEAR(H415)-YEAR(G415))=2, ((MONTH(H415)-MONTH(G415))+1)+24, (IF((YEAR(H415)-YEAR(G415))=3, ((MONTH(H415)-MONTH(G415))+1)+36, (MONTH(H415)-MONTH(G415))+1)))))</f>
        <v>1</v>
      </c>
      <c r="J415" s="18">
        <f>F415/I415</f>
        <v>1083.3399999999999</v>
      </c>
      <c r="K415" s="19"/>
      <c r="L415" s="20">
        <v>44136</v>
      </c>
      <c r="M415" s="20">
        <v>44561</v>
      </c>
      <c r="N415" s="21">
        <v>1083.3399999999999</v>
      </c>
      <c r="O415" s="20">
        <v>44105</v>
      </c>
      <c r="P415" s="20">
        <v>44135</v>
      </c>
      <c r="Q415" s="19">
        <f t="shared" si="18"/>
        <v>31</v>
      </c>
      <c r="R415" s="19">
        <f t="shared" si="19"/>
        <v>31</v>
      </c>
      <c r="S415" s="19">
        <f t="shared" si="20"/>
        <v>0</v>
      </c>
      <c r="T415" s="19"/>
      <c r="U415" s="20">
        <v>43040</v>
      </c>
      <c r="V415" s="20">
        <v>43465</v>
      </c>
      <c r="W415" s="21">
        <v>1083.3399999999999</v>
      </c>
      <c r="X415" s="20">
        <v>43009</v>
      </c>
      <c r="Y415" s="20">
        <v>43039</v>
      </c>
    </row>
    <row r="416" spans="1:25" ht="15.75" x14ac:dyDescent="0.25">
      <c r="A416" s="17" t="s">
        <v>321</v>
      </c>
      <c r="B416" s="17" t="s">
        <v>285</v>
      </c>
      <c r="C416" s="17" t="s">
        <v>283</v>
      </c>
      <c r="D416" s="20">
        <v>44105</v>
      </c>
      <c r="E416" s="20">
        <v>44926</v>
      </c>
      <c r="F416" s="21">
        <v>5000</v>
      </c>
      <c r="G416" s="20">
        <v>44105</v>
      </c>
      <c r="H416" s="20">
        <v>44135</v>
      </c>
      <c r="I416" s="17">
        <f>IF((YEAR(H416)-YEAR(G416))=1, ((MONTH(H416)-MONTH(G416))+1)+12, (IF((YEAR(H416)-YEAR(G416))=2, ((MONTH(H416)-MONTH(G416))+1)+24, (IF((YEAR(H416)-YEAR(G416))=3, ((MONTH(H416)-MONTH(G416))+1)+36, (MONTH(H416)-MONTH(G416))+1)))))</f>
        <v>1</v>
      </c>
      <c r="J416" s="18">
        <f>F416/I416</f>
        <v>5000</v>
      </c>
      <c r="K416" s="19"/>
      <c r="L416" s="20">
        <v>44105</v>
      </c>
      <c r="M416" s="20">
        <v>44926</v>
      </c>
      <c r="N416" s="21">
        <v>5000</v>
      </c>
      <c r="O416" s="20">
        <v>44105</v>
      </c>
      <c r="P416" s="20">
        <v>44135</v>
      </c>
      <c r="Q416" s="19">
        <f t="shared" si="18"/>
        <v>31</v>
      </c>
      <c r="R416" s="19">
        <f t="shared" si="19"/>
        <v>31</v>
      </c>
      <c r="S416" s="19">
        <f t="shared" si="20"/>
        <v>0</v>
      </c>
      <c r="T416" s="19"/>
      <c r="U416" s="20">
        <v>43009</v>
      </c>
      <c r="V416" s="20">
        <v>43830</v>
      </c>
      <c r="W416" s="21">
        <v>5000</v>
      </c>
      <c r="X416" s="20">
        <v>43009</v>
      </c>
      <c r="Y416" s="20">
        <v>43039</v>
      </c>
    </row>
    <row r="417" spans="1:25" ht="15.75" x14ac:dyDescent="0.25">
      <c r="A417" s="17" t="s">
        <v>339</v>
      </c>
      <c r="B417" s="17" t="s">
        <v>292</v>
      </c>
      <c r="C417" s="17" t="s">
        <v>283</v>
      </c>
      <c r="D417" s="20">
        <v>44114</v>
      </c>
      <c r="E417" s="20">
        <v>44561</v>
      </c>
      <c r="F417" s="21">
        <v>2500</v>
      </c>
      <c r="G417" s="20">
        <v>44105</v>
      </c>
      <c r="H417" s="20">
        <v>44135</v>
      </c>
      <c r="I417" s="17">
        <f>IF((YEAR(H417)-YEAR(G417))=1, ((MONTH(H417)-MONTH(G417))+1)+12, (IF((YEAR(H417)-YEAR(G417))=2, ((MONTH(H417)-MONTH(G417))+1)+24, (IF((YEAR(H417)-YEAR(G417))=3, ((MONTH(H417)-MONTH(G417))+1)+36, (MONTH(H417)-MONTH(G417))+1)))))</f>
        <v>1</v>
      </c>
      <c r="J417" s="18">
        <f>F417/I417</f>
        <v>2500</v>
      </c>
      <c r="K417" s="19"/>
      <c r="L417" s="20">
        <v>44114</v>
      </c>
      <c r="M417" s="20">
        <v>44561</v>
      </c>
      <c r="N417" s="21">
        <v>2500</v>
      </c>
      <c r="O417" s="20">
        <v>44105</v>
      </c>
      <c r="P417" s="20">
        <v>44135</v>
      </c>
      <c r="Q417" s="19">
        <f t="shared" si="18"/>
        <v>31</v>
      </c>
      <c r="R417" s="19">
        <f t="shared" si="19"/>
        <v>31</v>
      </c>
      <c r="S417" s="19">
        <f t="shared" si="20"/>
        <v>0</v>
      </c>
      <c r="T417" s="19"/>
      <c r="U417" s="20">
        <v>43018</v>
      </c>
      <c r="V417" s="20">
        <v>43465</v>
      </c>
      <c r="W417" s="21">
        <v>2500</v>
      </c>
      <c r="X417" s="20">
        <v>43009</v>
      </c>
      <c r="Y417" s="20">
        <v>43039</v>
      </c>
    </row>
    <row r="418" spans="1:25" ht="15.75" x14ac:dyDescent="0.25">
      <c r="A418" s="17" t="s">
        <v>355</v>
      </c>
      <c r="B418" s="17" t="s">
        <v>296</v>
      </c>
      <c r="C418" s="17" t="s">
        <v>283</v>
      </c>
      <c r="D418" s="20">
        <v>44119</v>
      </c>
      <c r="E418" s="20">
        <v>44561</v>
      </c>
      <c r="F418" s="21">
        <v>1500</v>
      </c>
      <c r="G418" s="20">
        <v>44105</v>
      </c>
      <c r="H418" s="20">
        <v>44135</v>
      </c>
      <c r="I418" s="17">
        <f>IF((YEAR(H418)-YEAR(G418))=1, ((MONTH(H418)-MONTH(G418))+1)+12, (IF((YEAR(H418)-YEAR(G418))=2, ((MONTH(H418)-MONTH(G418))+1)+24, (IF((YEAR(H418)-YEAR(G418))=3, ((MONTH(H418)-MONTH(G418))+1)+36, (MONTH(H418)-MONTH(G418))+1)))))</f>
        <v>1</v>
      </c>
      <c r="J418" s="18">
        <f>F418/I418</f>
        <v>1500</v>
      </c>
      <c r="K418" s="19"/>
      <c r="L418" s="20">
        <v>44119</v>
      </c>
      <c r="M418" s="20">
        <v>44561</v>
      </c>
      <c r="N418" s="21">
        <v>1500</v>
      </c>
      <c r="O418" s="20">
        <v>44105</v>
      </c>
      <c r="P418" s="20">
        <v>44135</v>
      </c>
      <c r="Q418" s="19">
        <f t="shared" si="18"/>
        <v>31</v>
      </c>
      <c r="R418" s="19">
        <f t="shared" si="19"/>
        <v>31</v>
      </c>
      <c r="S418" s="19">
        <f t="shared" si="20"/>
        <v>0</v>
      </c>
      <c r="T418" s="19"/>
      <c r="U418" s="20">
        <v>43023</v>
      </c>
      <c r="V418" s="20">
        <v>43465</v>
      </c>
      <c r="W418" s="21">
        <v>1500</v>
      </c>
      <c r="X418" s="20">
        <v>43009</v>
      </c>
      <c r="Y418" s="20">
        <v>43039</v>
      </c>
    </row>
    <row r="419" spans="1:25" ht="15.75" x14ac:dyDescent="0.25">
      <c r="A419" s="17" t="s">
        <v>365</v>
      </c>
      <c r="B419" s="17" t="s">
        <v>288</v>
      </c>
      <c r="C419" s="17" t="s">
        <v>283</v>
      </c>
      <c r="D419" s="20">
        <v>44105</v>
      </c>
      <c r="E419" s="20">
        <v>44561</v>
      </c>
      <c r="F419" s="21">
        <v>5000</v>
      </c>
      <c r="G419" s="20">
        <v>44105</v>
      </c>
      <c r="H419" s="20">
        <v>44135</v>
      </c>
      <c r="I419" s="17">
        <f>IF((YEAR(H419)-YEAR(G419))=1, ((MONTH(H419)-MONTH(G419))+1)+12, (IF((YEAR(H419)-YEAR(G419))=2, ((MONTH(H419)-MONTH(G419))+1)+24, (IF((YEAR(H419)-YEAR(G419))=3, ((MONTH(H419)-MONTH(G419))+1)+36, (MONTH(H419)-MONTH(G419))+1)))))</f>
        <v>1</v>
      </c>
      <c r="J419" s="18">
        <f>F419/I419</f>
        <v>5000</v>
      </c>
      <c r="K419" s="19"/>
      <c r="L419" s="20">
        <v>44105</v>
      </c>
      <c r="M419" s="20">
        <v>44561</v>
      </c>
      <c r="N419" s="21">
        <v>5000</v>
      </c>
      <c r="O419" s="20">
        <v>44105</v>
      </c>
      <c r="P419" s="20">
        <v>44135</v>
      </c>
      <c r="Q419" s="19">
        <f t="shared" si="18"/>
        <v>31</v>
      </c>
      <c r="R419" s="19">
        <f t="shared" si="19"/>
        <v>31</v>
      </c>
      <c r="S419" s="19">
        <f t="shared" si="20"/>
        <v>0</v>
      </c>
      <c r="T419" s="19"/>
      <c r="U419" s="20">
        <v>43009</v>
      </c>
      <c r="V419" s="20">
        <v>43465</v>
      </c>
      <c r="W419" s="21">
        <v>5000</v>
      </c>
      <c r="X419" s="20">
        <v>43009</v>
      </c>
      <c r="Y419" s="20">
        <v>43039</v>
      </c>
    </row>
    <row r="420" spans="1:25" ht="15.75" x14ac:dyDescent="0.25">
      <c r="A420" s="17" t="s">
        <v>375</v>
      </c>
      <c r="B420" s="17" t="s">
        <v>288</v>
      </c>
      <c r="C420" s="17" t="s">
        <v>283</v>
      </c>
      <c r="D420" s="20">
        <v>44105</v>
      </c>
      <c r="E420" s="20">
        <v>44196</v>
      </c>
      <c r="F420" s="21">
        <v>3300</v>
      </c>
      <c r="G420" s="20">
        <v>44105</v>
      </c>
      <c r="H420" s="20">
        <v>44135</v>
      </c>
      <c r="I420" s="17">
        <f>IF((YEAR(H420)-YEAR(G420))=1, ((MONTH(H420)-MONTH(G420))+1)+12, (IF((YEAR(H420)-YEAR(G420))=2, ((MONTH(H420)-MONTH(G420))+1)+24, (IF((YEAR(H420)-YEAR(G420))=3, ((MONTH(H420)-MONTH(G420))+1)+36, (MONTH(H420)-MONTH(G420))+1)))))</f>
        <v>1</v>
      </c>
      <c r="J420" s="18">
        <f>F420/I420</f>
        <v>3300</v>
      </c>
      <c r="K420" s="19"/>
      <c r="L420" s="20">
        <v>44105</v>
      </c>
      <c r="M420" s="20">
        <v>44196</v>
      </c>
      <c r="N420" s="21">
        <v>3300</v>
      </c>
      <c r="O420" s="20">
        <v>44105</v>
      </c>
      <c r="P420" s="20">
        <v>44135</v>
      </c>
      <c r="Q420" s="19">
        <f t="shared" si="18"/>
        <v>31</v>
      </c>
      <c r="R420" s="19">
        <f t="shared" si="19"/>
        <v>31</v>
      </c>
      <c r="S420" s="19">
        <f t="shared" si="20"/>
        <v>0</v>
      </c>
      <c r="T420" s="19"/>
      <c r="U420" s="20">
        <v>43009</v>
      </c>
      <c r="V420" s="20">
        <v>43100</v>
      </c>
      <c r="W420" s="21">
        <v>3300</v>
      </c>
      <c r="X420" s="20">
        <v>43009</v>
      </c>
      <c r="Y420" s="20">
        <v>43039</v>
      </c>
    </row>
    <row r="421" spans="1:25" ht="15.75" x14ac:dyDescent="0.25">
      <c r="A421" s="17" t="s">
        <v>376</v>
      </c>
      <c r="B421" s="17" t="s">
        <v>292</v>
      </c>
      <c r="C421" s="17" t="s">
        <v>283</v>
      </c>
      <c r="D421" s="20">
        <v>44105</v>
      </c>
      <c r="E421" s="20">
        <v>44196</v>
      </c>
      <c r="F421" s="21">
        <v>2500</v>
      </c>
      <c r="G421" s="20">
        <v>44105</v>
      </c>
      <c r="H421" s="20">
        <v>44135</v>
      </c>
      <c r="I421" s="17">
        <f>IF((YEAR(H421)-YEAR(G421))=1, ((MONTH(H421)-MONTH(G421))+1)+12, (IF((YEAR(H421)-YEAR(G421))=2, ((MONTH(H421)-MONTH(G421))+1)+24, (IF((YEAR(H421)-YEAR(G421))=3, ((MONTH(H421)-MONTH(G421))+1)+36, (MONTH(H421)-MONTH(G421))+1)))))</f>
        <v>1</v>
      </c>
      <c r="J421" s="18">
        <f>F421/I421</f>
        <v>2500</v>
      </c>
      <c r="K421" s="19"/>
      <c r="L421" s="20">
        <v>44105</v>
      </c>
      <c r="M421" s="20">
        <v>44196</v>
      </c>
      <c r="N421" s="21">
        <v>2500</v>
      </c>
      <c r="O421" s="20">
        <v>44105</v>
      </c>
      <c r="P421" s="20">
        <v>44135</v>
      </c>
      <c r="Q421" s="19">
        <f t="shared" si="18"/>
        <v>31</v>
      </c>
      <c r="R421" s="19">
        <f t="shared" si="19"/>
        <v>31</v>
      </c>
      <c r="S421" s="19">
        <f t="shared" si="20"/>
        <v>0</v>
      </c>
      <c r="T421" s="19"/>
      <c r="U421" s="20">
        <v>43009</v>
      </c>
      <c r="V421" s="20">
        <v>43100</v>
      </c>
      <c r="W421" s="21">
        <v>2500</v>
      </c>
      <c r="X421" s="20">
        <v>43009</v>
      </c>
      <c r="Y421" s="20">
        <v>43039</v>
      </c>
    </row>
    <row r="422" spans="1:25" ht="15.75" x14ac:dyDescent="0.25">
      <c r="A422" s="17" t="s">
        <v>401</v>
      </c>
      <c r="B422" s="17" t="s">
        <v>285</v>
      </c>
      <c r="C422" s="17" t="s">
        <v>283</v>
      </c>
      <c r="D422" s="20">
        <v>44105</v>
      </c>
      <c r="E422" s="20">
        <v>44196</v>
      </c>
      <c r="F422" s="21">
        <v>2000</v>
      </c>
      <c r="G422" s="20">
        <v>44105</v>
      </c>
      <c r="H422" s="20">
        <v>44135</v>
      </c>
      <c r="I422" s="17">
        <f>IF((YEAR(H422)-YEAR(G422))=1, ((MONTH(H422)-MONTH(G422))+1)+12, (IF((YEAR(H422)-YEAR(G422))=2, ((MONTH(H422)-MONTH(G422))+1)+24, (IF((YEAR(H422)-YEAR(G422))=3, ((MONTH(H422)-MONTH(G422))+1)+36, (MONTH(H422)-MONTH(G422))+1)))))</f>
        <v>1</v>
      </c>
      <c r="J422" s="18">
        <f>F422/I422</f>
        <v>2000</v>
      </c>
      <c r="K422" s="19"/>
      <c r="L422" s="20">
        <v>44105</v>
      </c>
      <c r="M422" s="20">
        <v>44196</v>
      </c>
      <c r="N422" s="21">
        <v>2000</v>
      </c>
      <c r="O422" s="20">
        <v>44105</v>
      </c>
      <c r="P422" s="20">
        <v>44135</v>
      </c>
      <c r="Q422" s="19">
        <f t="shared" si="18"/>
        <v>31</v>
      </c>
      <c r="R422" s="19">
        <f t="shared" si="19"/>
        <v>31</v>
      </c>
      <c r="S422" s="19">
        <f t="shared" si="20"/>
        <v>0</v>
      </c>
      <c r="T422" s="19"/>
      <c r="U422" s="20">
        <v>43009</v>
      </c>
      <c r="V422" s="20">
        <v>43100</v>
      </c>
      <c r="W422" s="21">
        <v>2000</v>
      </c>
      <c r="X422" s="20">
        <v>43009</v>
      </c>
      <c r="Y422" s="20">
        <v>43039</v>
      </c>
    </row>
    <row r="423" spans="1:25" ht="15.75" x14ac:dyDescent="0.25">
      <c r="A423" s="17" t="s">
        <v>420</v>
      </c>
      <c r="B423" s="17" t="s">
        <v>285</v>
      </c>
      <c r="C423" s="17" t="s">
        <v>283</v>
      </c>
      <c r="D423" s="20">
        <v>44105</v>
      </c>
      <c r="E423" s="20">
        <v>44926</v>
      </c>
      <c r="F423" s="21">
        <v>1750</v>
      </c>
      <c r="G423" s="20">
        <v>44105</v>
      </c>
      <c r="H423" s="20">
        <v>44135</v>
      </c>
      <c r="I423" s="17">
        <f>IF((YEAR(H423)-YEAR(G423))=1, ((MONTH(H423)-MONTH(G423))+1)+12, (IF((YEAR(H423)-YEAR(G423))=2, ((MONTH(H423)-MONTH(G423))+1)+24, (IF((YEAR(H423)-YEAR(G423))=3, ((MONTH(H423)-MONTH(G423))+1)+36, (MONTH(H423)-MONTH(G423))+1)))))</f>
        <v>1</v>
      </c>
      <c r="J423" s="18">
        <f>F423/I423</f>
        <v>1750</v>
      </c>
      <c r="K423" s="19"/>
      <c r="L423" s="20">
        <v>44105</v>
      </c>
      <c r="M423" s="20">
        <v>44926</v>
      </c>
      <c r="N423" s="21">
        <v>1750</v>
      </c>
      <c r="O423" s="20">
        <v>44105</v>
      </c>
      <c r="P423" s="20">
        <v>44135</v>
      </c>
      <c r="Q423" s="19">
        <f t="shared" si="18"/>
        <v>31</v>
      </c>
      <c r="R423" s="19">
        <f t="shared" si="19"/>
        <v>31</v>
      </c>
      <c r="S423" s="19">
        <f t="shared" si="20"/>
        <v>0</v>
      </c>
      <c r="T423" s="19"/>
      <c r="U423" s="20">
        <v>43009</v>
      </c>
      <c r="V423" s="20">
        <v>43830</v>
      </c>
      <c r="W423" s="21">
        <v>1750</v>
      </c>
      <c r="X423" s="20">
        <v>43009</v>
      </c>
      <c r="Y423" s="20">
        <v>43039</v>
      </c>
    </row>
    <row r="424" spans="1:25" ht="15.75" x14ac:dyDescent="0.25">
      <c r="A424" s="17" t="s">
        <v>426</v>
      </c>
      <c r="B424" s="17" t="s">
        <v>282</v>
      </c>
      <c r="C424" s="17" t="s">
        <v>283</v>
      </c>
      <c r="D424" s="20">
        <v>44105</v>
      </c>
      <c r="E424" s="20">
        <v>44196</v>
      </c>
      <c r="F424" s="21">
        <v>700</v>
      </c>
      <c r="G424" s="20">
        <v>44105</v>
      </c>
      <c r="H424" s="20">
        <v>44135</v>
      </c>
      <c r="I424" s="17">
        <f>IF((YEAR(H424)-YEAR(G424))=1, ((MONTH(H424)-MONTH(G424))+1)+12, (IF((YEAR(H424)-YEAR(G424))=2, ((MONTH(H424)-MONTH(G424))+1)+24, (IF((YEAR(H424)-YEAR(G424))=3, ((MONTH(H424)-MONTH(G424))+1)+36, (MONTH(H424)-MONTH(G424))+1)))))</f>
        <v>1</v>
      </c>
      <c r="J424" s="18">
        <f>F424/I424</f>
        <v>700</v>
      </c>
      <c r="K424" s="19"/>
      <c r="L424" s="20">
        <v>44105</v>
      </c>
      <c r="M424" s="20">
        <v>44196</v>
      </c>
      <c r="N424" s="21">
        <v>700</v>
      </c>
      <c r="O424" s="20">
        <v>44105</v>
      </c>
      <c r="P424" s="20">
        <v>44135</v>
      </c>
      <c r="Q424" s="19">
        <f t="shared" si="18"/>
        <v>31</v>
      </c>
      <c r="R424" s="19">
        <f t="shared" si="19"/>
        <v>31</v>
      </c>
      <c r="S424" s="19">
        <f t="shared" si="20"/>
        <v>0</v>
      </c>
      <c r="T424" s="19"/>
      <c r="U424" s="20">
        <v>43009</v>
      </c>
      <c r="V424" s="20">
        <v>43100</v>
      </c>
      <c r="W424" s="21">
        <v>700</v>
      </c>
      <c r="X424" s="20">
        <v>43009</v>
      </c>
      <c r="Y424" s="20">
        <v>43039</v>
      </c>
    </row>
    <row r="425" spans="1:25" ht="15.75" x14ac:dyDescent="0.25">
      <c r="A425" s="17" t="s">
        <v>427</v>
      </c>
      <c r="B425" s="17" t="s">
        <v>292</v>
      </c>
      <c r="C425" s="17" t="s">
        <v>283</v>
      </c>
      <c r="D425" s="20">
        <v>44105</v>
      </c>
      <c r="E425" s="20">
        <v>44561</v>
      </c>
      <c r="F425" s="21">
        <v>2000</v>
      </c>
      <c r="G425" s="20">
        <v>44105</v>
      </c>
      <c r="H425" s="20">
        <v>44135</v>
      </c>
      <c r="I425" s="17">
        <f>IF((YEAR(H425)-YEAR(G425))=1, ((MONTH(H425)-MONTH(G425))+1)+12, (IF((YEAR(H425)-YEAR(G425))=2, ((MONTH(H425)-MONTH(G425))+1)+24, (IF((YEAR(H425)-YEAR(G425))=3, ((MONTH(H425)-MONTH(G425))+1)+36, (MONTH(H425)-MONTH(G425))+1)))))</f>
        <v>1</v>
      </c>
      <c r="J425" s="18">
        <f>F425/I425</f>
        <v>2000</v>
      </c>
      <c r="K425" s="19"/>
      <c r="L425" s="20">
        <v>44105</v>
      </c>
      <c r="M425" s="20">
        <v>44561</v>
      </c>
      <c r="N425" s="21">
        <v>2000</v>
      </c>
      <c r="O425" s="20">
        <v>44105</v>
      </c>
      <c r="P425" s="20">
        <v>44135</v>
      </c>
      <c r="Q425" s="19">
        <f t="shared" si="18"/>
        <v>31</v>
      </c>
      <c r="R425" s="19">
        <f t="shared" si="19"/>
        <v>31</v>
      </c>
      <c r="S425" s="19">
        <f t="shared" si="20"/>
        <v>0</v>
      </c>
      <c r="T425" s="19"/>
      <c r="U425" s="20">
        <v>43009</v>
      </c>
      <c r="V425" s="20">
        <v>43465</v>
      </c>
      <c r="W425" s="21">
        <v>2000</v>
      </c>
      <c r="X425" s="20">
        <v>43009</v>
      </c>
      <c r="Y425" s="20">
        <v>43039</v>
      </c>
    </row>
    <row r="426" spans="1:25" ht="15.75" x14ac:dyDescent="0.25">
      <c r="A426" s="17" t="s">
        <v>443</v>
      </c>
      <c r="B426" s="17" t="s">
        <v>296</v>
      </c>
      <c r="C426" s="17" t="s">
        <v>283</v>
      </c>
      <c r="D426" s="20">
        <v>44129</v>
      </c>
      <c r="E426" s="20">
        <v>44196</v>
      </c>
      <c r="F426" s="21">
        <v>1000</v>
      </c>
      <c r="G426" s="20">
        <v>44105</v>
      </c>
      <c r="H426" s="20">
        <v>44135</v>
      </c>
      <c r="I426" s="17">
        <f>IF((YEAR(H426)-YEAR(G426))=1, ((MONTH(H426)-MONTH(G426))+1)+12, (IF((YEAR(H426)-YEAR(G426))=2, ((MONTH(H426)-MONTH(G426))+1)+24, (IF((YEAR(H426)-YEAR(G426))=3, ((MONTH(H426)-MONTH(G426))+1)+36, (MONTH(H426)-MONTH(G426))+1)))))</f>
        <v>1</v>
      </c>
      <c r="J426" s="18">
        <f>F426/I426</f>
        <v>1000</v>
      </c>
      <c r="K426" s="19"/>
      <c r="L426" s="20">
        <v>44129</v>
      </c>
      <c r="M426" s="20">
        <v>44196</v>
      </c>
      <c r="N426" s="21">
        <v>1000</v>
      </c>
      <c r="O426" s="20">
        <v>44105</v>
      </c>
      <c r="P426" s="20">
        <v>44135</v>
      </c>
      <c r="Q426" s="19">
        <f t="shared" si="18"/>
        <v>31</v>
      </c>
      <c r="R426" s="19">
        <f t="shared" si="19"/>
        <v>31</v>
      </c>
      <c r="S426" s="19">
        <f t="shared" si="20"/>
        <v>0</v>
      </c>
      <c r="T426" s="19"/>
      <c r="U426" s="20">
        <v>43033</v>
      </c>
      <c r="V426" s="20">
        <v>43100</v>
      </c>
      <c r="W426" s="21">
        <v>1000</v>
      </c>
      <c r="X426" s="20">
        <v>43009</v>
      </c>
      <c r="Y426" s="20">
        <v>43039</v>
      </c>
    </row>
    <row r="427" spans="1:25" ht="15.75" x14ac:dyDescent="0.25">
      <c r="A427" s="17" t="s">
        <v>450</v>
      </c>
      <c r="B427" s="17" t="s">
        <v>288</v>
      </c>
      <c r="C427" s="17" t="s">
        <v>283</v>
      </c>
      <c r="D427" s="20">
        <v>44105</v>
      </c>
      <c r="E427" s="20">
        <v>44196</v>
      </c>
      <c r="F427" s="21">
        <v>3500</v>
      </c>
      <c r="G427" s="20">
        <v>44105</v>
      </c>
      <c r="H427" s="20">
        <v>44135</v>
      </c>
      <c r="I427" s="17">
        <f>IF((YEAR(H427)-YEAR(G427))=1, ((MONTH(H427)-MONTH(G427))+1)+12, (IF((YEAR(H427)-YEAR(G427))=2, ((MONTH(H427)-MONTH(G427))+1)+24, (IF((YEAR(H427)-YEAR(G427))=3, ((MONTH(H427)-MONTH(G427))+1)+36, (MONTH(H427)-MONTH(G427))+1)))))</f>
        <v>1</v>
      </c>
      <c r="J427" s="18">
        <f>F427/I427</f>
        <v>3500</v>
      </c>
      <c r="K427" s="19"/>
      <c r="L427" s="20">
        <v>44105</v>
      </c>
      <c r="M427" s="20">
        <v>44196</v>
      </c>
      <c r="N427" s="21">
        <v>3500</v>
      </c>
      <c r="O427" s="20">
        <v>44105</v>
      </c>
      <c r="P427" s="20">
        <v>44135</v>
      </c>
      <c r="Q427" s="19">
        <f t="shared" si="18"/>
        <v>31</v>
      </c>
      <c r="R427" s="19">
        <f t="shared" si="19"/>
        <v>31</v>
      </c>
      <c r="S427" s="19">
        <f t="shared" si="20"/>
        <v>0</v>
      </c>
      <c r="T427" s="19"/>
      <c r="U427" s="20">
        <v>43009</v>
      </c>
      <c r="V427" s="20">
        <v>43100</v>
      </c>
      <c r="W427" s="21">
        <v>3500</v>
      </c>
      <c r="X427" s="20">
        <v>43009</v>
      </c>
      <c r="Y427" s="20">
        <v>43039</v>
      </c>
    </row>
    <row r="428" spans="1:25" ht="15.75" x14ac:dyDescent="0.25">
      <c r="A428" s="17" t="s">
        <v>453</v>
      </c>
      <c r="B428" s="17" t="s">
        <v>282</v>
      </c>
      <c r="C428" s="17" t="s">
        <v>283</v>
      </c>
      <c r="D428" s="20">
        <v>44136</v>
      </c>
      <c r="E428" s="20">
        <v>44561</v>
      </c>
      <c r="F428" s="21">
        <v>1375</v>
      </c>
      <c r="G428" s="20">
        <v>44105</v>
      </c>
      <c r="H428" s="20">
        <v>44135</v>
      </c>
      <c r="I428" s="17">
        <f>IF((YEAR(H428)-YEAR(G428))=1, ((MONTH(H428)-MONTH(G428))+1)+12, (IF((YEAR(H428)-YEAR(G428))=2, ((MONTH(H428)-MONTH(G428))+1)+24, (IF((YEAR(H428)-YEAR(G428))=3, ((MONTH(H428)-MONTH(G428))+1)+36, (MONTH(H428)-MONTH(G428))+1)))))</f>
        <v>1</v>
      </c>
      <c r="J428" s="18">
        <f>F428/I428</f>
        <v>1375</v>
      </c>
      <c r="K428" s="19"/>
      <c r="L428" s="20">
        <v>44136</v>
      </c>
      <c r="M428" s="20">
        <v>44561</v>
      </c>
      <c r="N428" s="21">
        <v>1375</v>
      </c>
      <c r="O428" s="20">
        <v>44105</v>
      </c>
      <c r="P428" s="20">
        <v>44135</v>
      </c>
      <c r="Q428" s="19">
        <f t="shared" si="18"/>
        <v>31</v>
      </c>
      <c r="R428" s="19">
        <f t="shared" si="19"/>
        <v>31</v>
      </c>
      <c r="S428" s="19">
        <f t="shared" si="20"/>
        <v>0</v>
      </c>
      <c r="T428" s="19"/>
      <c r="U428" s="20">
        <v>43040</v>
      </c>
      <c r="V428" s="20">
        <v>43465</v>
      </c>
      <c r="W428" s="21">
        <v>1375</v>
      </c>
      <c r="X428" s="20">
        <v>43009</v>
      </c>
      <c r="Y428" s="20">
        <v>43039</v>
      </c>
    </row>
    <row r="429" spans="1:25" ht="15.75" x14ac:dyDescent="0.25">
      <c r="A429" s="17" t="s">
        <v>478</v>
      </c>
      <c r="B429" s="17" t="s">
        <v>285</v>
      </c>
      <c r="C429" s="17" t="s">
        <v>283</v>
      </c>
      <c r="D429" s="20">
        <v>44119</v>
      </c>
      <c r="E429" s="20">
        <v>44196</v>
      </c>
      <c r="F429" s="21">
        <v>1500</v>
      </c>
      <c r="G429" s="20">
        <v>44105</v>
      </c>
      <c r="H429" s="20">
        <v>44135</v>
      </c>
      <c r="I429" s="17">
        <f>IF((YEAR(H429)-YEAR(G429))=1, ((MONTH(H429)-MONTH(G429))+1)+12, (IF((YEAR(H429)-YEAR(G429))=2, ((MONTH(H429)-MONTH(G429))+1)+24, (IF((YEAR(H429)-YEAR(G429))=3, ((MONTH(H429)-MONTH(G429))+1)+36, (MONTH(H429)-MONTH(G429))+1)))))</f>
        <v>1</v>
      </c>
      <c r="J429" s="18">
        <f>F429/I429</f>
        <v>1500</v>
      </c>
      <c r="K429" s="19"/>
      <c r="L429" s="20">
        <v>44119</v>
      </c>
      <c r="M429" s="20">
        <v>44196</v>
      </c>
      <c r="N429" s="21">
        <v>1500</v>
      </c>
      <c r="O429" s="20">
        <v>44105</v>
      </c>
      <c r="P429" s="20">
        <v>44135</v>
      </c>
      <c r="Q429" s="19">
        <f t="shared" si="18"/>
        <v>31</v>
      </c>
      <c r="R429" s="19">
        <f t="shared" si="19"/>
        <v>31</v>
      </c>
      <c r="S429" s="19">
        <f t="shared" si="20"/>
        <v>0</v>
      </c>
      <c r="T429" s="19"/>
      <c r="U429" s="20">
        <v>43023</v>
      </c>
      <c r="V429" s="20">
        <v>43100</v>
      </c>
      <c r="W429" s="21">
        <v>1500</v>
      </c>
      <c r="X429" s="20">
        <v>43009</v>
      </c>
      <c r="Y429" s="20">
        <v>43039</v>
      </c>
    </row>
    <row r="430" spans="1:25" ht="15.75" x14ac:dyDescent="0.25">
      <c r="A430" s="17" t="s">
        <v>479</v>
      </c>
      <c r="B430" s="17" t="s">
        <v>288</v>
      </c>
      <c r="C430" s="17" t="s">
        <v>283</v>
      </c>
      <c r="D430" s="20">
        <v>44105</v>
      </c>
      <c r="E430" s="20">
        <v>44196</v>
      </c>
      <c r="F430" s="21">
        <v>1500</v>
      </c>
      <c r="G430" s="20">
        <v>44105</v>
      </c>
      <c r="H430" s="20">
        <v>44135</v>
      </c>
      <c r="I430" s="17">
        <f>IF((YEAR(H430)-YEAR(G430))=1, ((MONTH(H430)-MONTH(G430))+1)+12, (IF((YEAR(H430)-YEAR(G430))=2, ((MONTH(H430)-MONTH(G430))+1)+24, (IF((YEAR(H430)-YEAR(G430))=3, ((MONTH(H430)-MONTH(G430))+1)+36, (MONTH(H430)-MONTH(G430))+1)))))</f>
        <v>1</v>
      </c>
      <c r="J430" s="18">
        <f>F430/I430</f>
        <v>1500</v>
      </c>
      <c r="K430" s="19"/>
      <c r="L430" s="20">
        <v>44105</v>
      </c>
      <c r="M430" s="20">
        <v>44196</v>
      </c>
      <c r="N430" s="21">
        <v>1500</v>
      </c>
      <c r="O430" s="20">
        <v>44105</v>
      </c>
      <c r="P430" s="20">
        <v>44135</v>
      </c>
      <c r="Q430" s="19">
        <f t="shared" si="18"/>
        <v>31</v>
      </c>
      <c r="R430" s="19">
        <f t="shared" si="19"/>
        <v>31</v>
      </c>
      <c r="S430" s="19">
        <f t="shared" si="20"/>
        <v>0</v>
      </c>
      <c r="T430" s="19"/>
      <c r="U430" s="20">
        <v>43009</v>
      </c>
      <c r="V430" s="20">
        <v>43100</v>
      </c>
      <c r="W430" s="21">
        <v>1500</v>
      </c>
      <c r="X430" s="20">
        <v>43009</v>
      </c>
      <c r="Y430" s="20">
        <v>43039</v>
      </c>
    </row>
    <row r="431" spans="1:25" ht="15.75" x14ac:dyDescent="0.25">
      <c r="A431" s="17" t="s">
        <v>480</v>
      </c>
      <c r="B431" s="17" t="s">
        <v>282</v>
      </c>
      <c r="C431" s="17" t="s">
        <v>283</v>
      </c>
      <c r="D431" s="20">
        <v>44117</v>
      </c>
      <c r="E431" s="20">
        <v>44196</v>
      </c>
      <c r="F431" s="21">
        <v>500</v>
      </c>
      <c r="G431" s="20">
        <v>44105</v>
      </c>
      <c r="H431" s="20">
        <v>44135</v>
      </c>
      <c r="I431" s="17">
        <f>IF((YEAR(H431)-YEAR(G431))=1, ((MONTH(H431)-MONTH(G431))+1)+12, (IF((YEAR(H431)-YEAR(G431))=2, ((MONTH(H431)-MONTH(G431))+1)+24, (IF((YEAR(H431)-YEAR(G431))=3, ((MONTH(H431)-MONTH(G431))+1)+36, (MONTH(H431)-MONTH(G431))+1)))))</f>
        <v>1</v>
      </c>
      <c r="J431" s="18">
        <f>F431/I431</f>
        <v>500</v>
      </c>
      <c r="K431" s="19"/>
      <c r="L431" s="20">
        <v>44117</v>
      </c>
      <c r="M431" s="20">
        <v>44196</v>
      </c>
      <c r="N431" s="21">
        <v>500</v>
      </c>
      <c r="O431" s="20">
        <v>44105</v>
      </c>
      <c r="P431" s="20">
        <v>44135</v>
      </c>
      <c r="Q431" s="19">
        <f t="shared" si="18"/>
        <v>31</v>
      </c>
      <c r="R431" s="19">
        <f t="shared" si="19"/>
        <v>31</v>
      </c>
      <c r="S431" s="19">
        <f t="shared" si="20"/>
        <v>0</v>
      </c>
      <c r="T431" s="19"/>
      <c r="U431" s="20">
        <v>43021</v>
      </c>
      <c r="V431" s="20">
        <v>43100</v>
      </c>
      <c r="W431" s="21">
        <v>500</v>
      </c>
      <c r="X431" s="20">
        <v>43009</v>
      </c>
      <c r="Y431" s="20">
        <v>43039</v>
      </c>
    </row>
    <row r="432" spans="1:25" ht="15.75" x14ac:dyDescent="0.25">
      <c r="A432" s="17" t="s">
        <v>485</v>
      </c>
      <c r="B432" s="17" t="s">
        <v>282</v>
      </c>
      <c r="C432" s="17" t="s">
        <v>283</v>
      </c>
      <c r="D432" s="20">
        <v>44129</v>
      </c>
      <c r="E432" s="20">
        <v>44196</v>
      </c>
      <c r="F432" s="21">
        <v>600</v>
      </c>
      <c r="G432" s="20">
        <v>44105</v>
      </c>
      <c r="H432" s="20">
        <v>44135</v>
      </c>
      <c r="I432" s="17">
        <f>IF((YEAR(H432)-YEAR(G432))=1, ((MONTH(H432)-MONTH(G432))+1)+12, (IF((YEAR(H432)-YEAR(G432))=2, ((MONTH(H432)-MONTH(G432))+1)+24, (IF((YEAR(H432)-YEAR(G432))=3, ((MONTH(H432)-MONTH(G432))+1)+36, (MONTH(H432)-MONTH(G432))+1)))))</f>
        <v>1</v>
      </c>
      <c r="J432" s="18">
        <f>F432/I432</f>
        <v>600</v>
      </c>
      <c r="K432" s="19"/>
      <c r="L432" s="20">
        <v>44129</v>
      </c>
      <c r="M432" s="20">
        <v>44196</v>
      </c>
      <c r="N432" s="21">
        <v>600</v>
      </c>
      <c r="O432" s="20">
        <v>44105</v>
      </c>
      <c r="P432" s="20">
        <v>44135</v>
      </c>
      <c r="Q432" s="19">
        <f t="shared" si="18"/>
        <v>31</v>
      </c>
      <c r="R432" s="19">
        <f t="shared" si="19"/>
        <v>31</v>
      </c>
      <c r="S432" s="19">
        <f t="shared" si="20"/>
        <v>0</v>
      </c>
      <c r="T432" s="19"/>
      <c r="U432" s="20">
        <v>43033</v>
      </c>
      <c r="V432" s="20">
        <v>43100</v>
      </c>
      <c r="W432" s="21">
        <v>600</v>
      </c>
      <c r="X432" s="20">
        <v>43009</v>
      </c>
      <c r="Y432" s="20">
        <v>43039</v>
      </c>
    </row>
    <row r="433" spans="1:25" ht="15.75" x14ac:dyDescent="0.25">
      <c r="A433" s="17" t="s">
        <v>507</v>
      </c>
      <c r="B433" s="17" t="s">
        <v>285</v>
      </c>
      <c r="C433" s="17" t="s">
        <v>283</v>
      </c>
      <c r="D433" s="20">
        <v>44105</v>
      </c>
      <c r="E433" s="20">
        <v>44196</v>
      </c>
      <c r="F433" s="21">
        <v>1750</v>
      </c>
      <c r="G433" s="20">
        <v>44105</v>
      </c>
      <c r="H433" s="20">
        <v>44135</v>
      </c>
      <c r="I433" s="17">
        <f>IF((YEAR(H433)-YEAR(G433))=1, ((MONTH(H433)-MONTH(G433))+1)+12, (IF((YEAR(H433)-YEAR(G433))=2, ((MONTH(H433)-MONTH(G433))+1)+24, (IF((YEAR(H433)-YEAR(G433))=3, ((MONTH(H433)-MONTH(G433))+1)+36, (MONTH(H433)-MONTH(G433))+1)))))</f>
        <v>1</v>
      </c>
      <c r="J433" s="18">
        <f>F433/I433</f>
        <v>1750</v>
      </c>
      <c r="K433" s="19"/>
      <c r="L433" s="20">
        <v>44105</v>
      </c>
      <c r="M433" s="20">
        <v>44196</v>
      </c>
      <c r="N433" s="21">
        <v>1750</v>
      </c>
      <c r="O433" s="20">
        <v>44105</v>
      </c>
      <c r="P433" s="20">
        <v>44135</v>
      </c>
      <c r="Q433" s="19">
        <f t="shared" si="18"/>
        <v>31</v>
      </c>
      <c r="R433" s="19">
        <f t="shared" si="19"/>
        <v>31</v>
      </c>
      <c r="S433" s="19">
        <f t="shared" si="20"/>
        <v>0</v>
      </c>
      <c r="T433" s="19"/>
      <c r="U433" s="20">
        <v>43009</v>
      </c>
      <c r="V433" s="20">
        <v>43100</v>
      </c>
      <c r="W433" s="21">
        <v>1750</v>
      </c>
      <c r="X433" s="20">
        <v>43009</v>
      </c>
      <c r="Y433" s="20">
        <v>43039</v>
      </c>
    </row>
    <row r="434" spans="1:25" ht="15.75" x14ac:dyDescent="0.25">
      <c r="A434" s="17" t="s">
        <v>510</v>
      </c>
      <c r="B434" s="17" t="s">
        <v>285</v>
      </c>
      <c r="C434" s="17" t="s">
        <v>283</v>
      </c>
      <c r="D434" s="20">
        <v>44135</v>
      </c>
      <c r="E434" s="20">
        <v>44196</v>
      </c>
      <c r="F434" s="21">
        <v>1500</v>
      </c>
      <c r="G434" s="20">
        <v>44105</v>
      </c>
      <c r="H434" s="20">
        <v>44135</v>
      </c>
      <c r="I434" s="17">
        <f>IF((YEAR(H434)-YEAR(G434))=1, ((MONTH(H434)-MONTH(G434))+1)+12, (IF((YEAR(H434)-YEAR(G434))=2, ((MONTH(H434)-MONTH(G434))+1)+24, (IF((YEAR(H434)-YEAR(G434))=3, ((MONTH(H434)-MONTH(G434))+1)+36, (MONTH(H434)-MONTH(G434))+1)))))</f>
        <v>1</v>
      </c>
      <c r="J434" s="18">
        <f>F434/I434</f>
        <v>1500</v>
      </c>
      <c r="K434" s="19"/>
      <c r="L434" s="20">
        <v>44135</v>
      </c>
      <c r="M434" s="20">
        <v>44196</v>
      </c>
      <c r="N434" s="21">
        <v>1500</v>
      </c>
      <c r="O434" s="20">
        <v>44105</v>
      </c>
      <c r="P434" s="20">
        <v>44135</v>
      </c>
      <c r="Q434" s="19">
        <f t="shared" si="18"/>
        <v>31</v>
      </c>
      <c r="R434" s="19">
        <f t="shared" si="19"/>
        <v>31</v>
      </c>
      <c r="S434" s="19">
        <f t="shared" si="20"/>
        <v>0</v>
      </c>
      <c r="T434" s="19"/>
      <c r="U434" s="20">
        <v>43039</v>
      </c>
      <c r="V434" s="20">
        <v>43100</v>
      </c>
      <c r="W434" s="21">
        <v>1500</v>
      </c>
      <c r="X434" s="20">
        <v>43009</v>
      </c>
      <c r="Y434" s="20">
        <v>43039</v>
      </c>
    </row>
    <row r="435" spans="1:25" ht="15.75" x14ac:dyDescent="0.25">
      <c r="A435" s="17" t="s">
        <v>511</v>
      </c>
      <c r="B435" s="17" t="s">
        <v>292</v>
      </c>
      <c r="C435" s="17" t="s">
        <v>283</v>
      </c>
      <c r="D435" s="20">
        <v>44105</v>
      </c>
      <c r="E435" s="20">
        <v>44612</v>
      </c>
      <c r="F435" s="21">
        <v>1200</v>
      </c>
      <c r="G435" s="20">
        <v>44105</v>
      </c>
      <c r="H435" s="20">
        <v>44135</v>
      </c>
      <c r="I435" s="17">
        <f>IF((YEAR(H435)-YEAR(G435))=1, ((MONTH(H435)-MONTH(G435))+1)+12, (IF((YEAR(H435)-YEAR(G435))=2, ((MONTH(H435)-MONTH(G435))+1)+24, (IF((YEAR(H435)-YEAR(G435))=3, ((MONTH(H435)-MONTH(G435))+1)+36, (MONTH(H435)-MONTH(G435))+1)))))</f>
        <v>1</v>
      </c>
      <c r="J435" s="18">
        <f>F435/I435</f>
        <v>1200</v>
      </c>
      <c r="K435" s="19"/>
      <c r="L435" s="20">
        <v>44105</v>
      </c>
      <c r="M435" s="20">
        <v>44612</v>
      </c>
      <c r="N435" s="21">
        <v>1200</v>
      </c>
      <c r="O435" s="20">
        <v>44105</v>
      </c>
      <c r="P435" s="20">
        <v>44135</v>
      </c>
      <c r="Q435" s="19">
        <f t="shared" si="18"/>
        <v>20</v>
      </c>
      <c r="R435" s="19">
        <f t="shared" si="19"/>
        <v>20</v>
      </c>
      <c r="S435" s="19">
        <f t="shared" si="20"/>
        <v>0</v>
      </c>
      <c r="T435" s="19"/>
      <c r="U435" s="20">
        <v>43009</v>
      </c>
      <c r="V435" s="20">
        <v>43516</v>
      </c>
      <c r="W435" s="21">
        <v>1200</v>
      </c>
      <c r="X435" s="20">
        <v>43009</v>
      </c>
      <c r="Y435" s="20">
        <v>43039</v>
      </c>
    </row>
    <row r="436" spans="1:25" ht="15.75" x14ac:dyDescent="0.25">
      <c r="A436" s="17" t="s">
        <v>530</v>
      </c>
      <c r="B436" s="17" t="s">
        <v>296</v>
      </c>
      <c r="C436" s="17" t="s">
        <v>283</v>
      </c>
      <c r="D436" s="20">
        <v>44105</v>
      </c>
      <c r="E436" s="20">
        <v>44196</v>
      </c>
      <c r="F436" s="21">
        <v>5416.67</v>
      </c>
      <c r="G436" s="20">
        <v>44105</v>
      </c>
      <c r="H436" s="20">
        <v>44135</v>
      </c>
      <c r="I436" s="17">
        <f>IF((YEAR(H436)-YEAR(G436))=1, ((MONTH(H436)-MONTH(G436))+1)+12, (IF((YEAR(H436)-YEAR(G436))=2, ((MONTH(H436)-MONTH(G436))+1)+24, (IF((YEAR(H436)-YEAR(G436))=3, ((MONTH(H436)-MONTH(G436))+1)+36, (MONTH(H436)-MONTH(G436))+1)))))</f>
        <v>1</v>
      </c>
      <c r="J436" s="18">
        <f>F436/I436</f>
        <v>5416.67</v>
      </c>
      <c r="K436" s="19"/>
      <c r="L436" s="20">
        <v>44105</v>
      </c>
      <c r="M436" s="20">
        <v>44196</v>
      </c>
      <c r="N436" s="21">
        <v>5416.67</v>
      </c>
      <c r="O436" s="20">
        <v>44105</v>
      </c>
      <c r="P436" s="20">
        <v>44135</v>
      </c>
      <c r="Q436" s="19">
        <f t="shared" si="18"/>
        <v>31</v>
      </c>
      <c r="R436" s="19">
        <f t="shared" si="19"/>
        <v>31</v>
      </c>
      <c r="S436" s="19">
        <f t="shared" si="20"/>
        <v>0</v>
      </c>
      <c r="T436" s="19"/>
      <c r="U436" s="20">
        <v>43009</v>
      </c>
      <c r="V436" s="20">
        <v>43100</v>
      </c>
      <c r="W436" s="21">
        <v>5416.67</v>
      </c>
      <c r="X436" s="20">
        <v>43009</v>
      </c>
      <c r="Y436" s="20">
        <v>43039</v>
      </c>
    </row>
    <row r="437" spans="1:25" ht="15.75" x14ac:dyDescent="0.25">
      <c r="A437" s="17" t="s">
        <v>564</v>
      </c>
      <c r="B437" s="17" t="s">
        <v>282</v>
      </c>
      <c r="C437" s="17" t="s">
        <v>283</v>
      </c>
      <c r="D437" s="20">
        <v>44105</v>
      </c>
      <c r="E437" s="20">
        <v>44196</v>
      </c>
      <c r="F437" s="21">
        <v>1356.25</v>
      </c>
      <c r="G437" s="20">
        <v>44105</v>
      </c>
      <c r="H437" s="20">
        <v>44135</v>
      </c>
      <c r="I437" s="17">
        <f>IF((YEAR(H437)-YEAR(G437))=1, ((MONTH(H437)-MONTH(G437))+1)+12, (IF((YEAR(H437)-YEAR(G437))=2, ((MONTH(H437)-MONTH(G437))+1)+24, (IF((YEAR(H437)-YEAR(G437))=3, ((MONTH(H437)-MONTH(G437))+1)+36, (MONTH(H437)-MONTH(G437))+1)))))</f>
        <v>1</v>
      </c>
      <c r="J437" s="18">
        <f>F437/I437</f>
        <v>1356.25</v>
      </c>
      <c r="K437" s="19"/>
      <c r="L437" s="20">
        <v>44105</v>
      </c>
      <c r="M437" s="20">
        <v>44196</v>
      </c>
      <c r="N437" s="21">
        <v>1356.25</v>
      </c>
      <c r="O437" s="20">
        <v>44105</v>
      </c>
      <c r="P437" s="20">
        <v>44135</v>
      </c>
      <c r="Q437" s="19">
        <f t="shared" si="18"/>
        <v>31</v>
      </c>
      <c r="R437" s="19">
        <f t="shared" si="19"/>
        <v>31</v>
      </c>
      <c r="S437" s="19">
        <f t="shared" si="20"/>
        <v>0</v>
      </c>
      <c r="T437" s="19"/>
      <c r="U437" s="20">
        <v>43009</v>
      </c>
      <c r="V437" s="20">
        <v>43100</v>
      </c>
      <c r="W437" s="21">
        <v>1356.25</v>
      </c>
      <c r="X437" s="20">
        <v>43009</v>
      </c>
      <c r="Y437" s="20">
        <v>43039</v>
      </c>
    </row>
    <row r="438" spans="1:25" ht="15.75" x14ac:dyDescent="0.25">
      <c r="A438" s="17" t="s">
        <v>304</v>
      </c>
      <c r="B438" s="17" t="s">
        <v>285</v>
      </c>
      <c r="C438" s="17" t="s">
        <v>283</v>
      </c>
      <c r="D438" s="20">
        <v>44417</v>
      </c>
      <c r="E438" s="20">
        <v>44901</v>
      </c>
      <c r="F438" s="21">
        <v>94995</v>
      </c>
      <c r="G438" s="20">
        <v>43709</v>
      </c>
      <c r="H438" s="20">
        <v>44165</v>
      </c>
      <c r="I438" s="17">
        <f>IF((YEAR(H438)-YEAR(G438))=1, ((MONTH(H438)-MONTH(G438))+1)+12, (IF((YEAR(H438)-YEAR(G438))=2, ((MONTH(H438)-MONTH(G438))+1)+24, (IF((YEAR(H438)-YEAR(G438))=3, ((MONTH(H438)-MONTH(G438))+1)+36, (MONTH(H438)-MONTH(G438))+1)))))</f>
        <v>15</v>
      </c>
      <c r="J438" s="18">
        <f>F438/I438</f>
        <v>6333</v>
      </c>
      <c r="K438" s="19"/>
      <c r="L438" s="20">
        <v>44417</v>
      </c>
      <c r="M438" s="20">
        <v>44901</v>
      </c>
      <c r="N438" s="21">
        <v>94995</v>
      </c>
      <c r="O438" s="20">
        <v>43709</v>
      </c>
      <c r="P438" s="20">
        <v>44165</v>
      </c>
      <c r="Q438" s="19">
        <f t="shared" si="18"/>
        <v>6</v>
      </c>
      <c r="R438" s="19">
        <f t="shared" si="19"/>
        <v>6</v>
      </c>
      <c r="S438" s="19">
        <f t="shared" si="20"/>
        <v>0</v>
      </c>
      <c r="T438" s="19"/>
      <c r="U438" s="20">
        <v>43321</v>
      </c>
      <c r="V438" s="20">
        <v>43805</v>
      </c>
      <c r="W438" s="21">
        <v>94995</v>
      </c>
      <c r="X438" s="20">
        <v>42614</v>
      </c>
      <c r="Y438" s="20">
        <v>43069</v>
      </c>
    </row>
    <row r="439" spans="1:25" ht="15.75" x14ac:dyDescent="0.25">
      <c r="A439" s="17" t="s">
        <v>464</v>
      </c>
      <c r="B439" s="17" t="s">
        <v>282</v>
      </c>
      <c r="C439" s="17" t="s">
        <v>283</v>
      </c>
      <c r="D439" s="20">
        <v>43775</v>
      </c>
      <c r="E439" s="20">
        <v>44196</v>
      </c>
      <c r="F439" s="21">
        <v>20900</v>
      </c>
      <c r="G439" s="20">
        <v>43770</v>
      </c>
      <c r="H439" s="20">
        <v>44165</v>
      </c>
      <c r="I439" s="17">
        <f>IF((YEAR(H439)-YEAR(G439))=1, ((MONTH(H439)-MONTH(G439))+1)+12, (IF((YEAR(H439)-YEAR(G439))=2, ((MONTH(H439)-MONTH(G439))+1)+24, (IF((YEAR(H439)-YEAR(G439))=3, ((MONTH(H439)-MONTH(G439))+1)+36, (MONTH(H439)-MONTH(G439))+1)))))</f>
        <v>13</v>
      </c>
      <c r="J439" s="18">
        <f>F439/I439</f>
        <v>1607.6923076923076</v>
      </c>
      <c r="K439" s="19"/>
      <c r="L439" s="20">
        <v>43775</v>
      </c>
      <c r="M439" s="20">
        <v>44196</v>
      </c>
      <c r="N439" s="21">
        <v>20900</v>
      </c>
      <c r="O439" s="20">
        <v>43770</v>
      </c>
      <c r="P439" s="20">
        <v>44165</v>
      </c>
      <c r="Q439" s="19">
        <f t="shared" si="18"/>
        <v>31</v>
      </c>
      <c r="R439" s="19">
        <f t="shared" si="19"/>
        <v>31</v>
      </c>
      <c r="S439" s="19">
        <f t="shared" si="20"/>
        <v>0</v>
      </c>
      <c r="T439" s="19"/>
      <c r="U439" s="20">
        <v>42680</v>
      </c>
      <c r="V439" s="20">
        <v>43100</v>
      </c>
      <c r="W439" s="21">
        <v>20900</v>
      </c>
      <c r="X439" s="20">
        <v>42675</v>
      </c>
      <c r="Y439" s="20">
        <v>43069</v>
      </c>
    </row>
    <row r="440" spans="1:25" ht="15.75" x14ac:dyDescent="0.25">
      <c r="A440" s="17" t="s">
        <v>290</v>
      </c>
      <c r="B440" s="17" t="s">
        <v>288</v>
      </c>
      <c r="C440" s="17" t="s">
        <v>283</v>
      </c>
      <c r="D440" s="20">
        <v>44165</v>
      </c>
      <c r="E440" s="20">
        <v>44561</v>
      </c>
      <c r="F440" s="21">
        <v>18000</v>
      </c>
      <c r="G440" s="20">
        <v>43800</v>
      </c>
      <c r="H440" s="20">
        <v>44165</v>
      </c>
      <c r="I440" s="17">
        <f>IF((YEAR(H440)-YEAR(G440))=1, ((MONTH(H440)-MONTH(G440))+1)+12, (IF((YEAR(H440)-YEAR(G440))=2, ((MONTH(H440)-MONTH(G440))+1)+24, (IF((YEAR(H440)-YEAR(G440))=3, ((MONTH(H440)-MONTH(G440))+1)+36, (MONTH(H440)-MONTH(G440))+1)))))</f>
        <v>12</v>
      </c>
      <c r="J440" s="18">
        <f>F440/I440</f>
        <v>1500</v>
      </c>
      <c r="K440" s="19"/>
      <c r="L440" s="20">
        <v>44165</v>
      </c>
      <c r="M440" s="20">
        <v>44561</v>
      </c>
      <c r="N440" s="21">
        <v>18000</v>
      </c>
      <c r="O440" s="20">
        <v>43800</v>
      </c>
      <c r="P440" s="20">
        <v>44165</v>
      </c>
      <c r="Q440" s="19">
        <f t="shared" si="18"/>
        <v>31</v>
      </c>
      <c r="R440" s="19">
        <f t="shared" si="19"/>
        <v>31</v>
      </c>
      <c r="S440" s="19">
        <f t="shared" si="20"/>
        <v>0</v>
      </c>
      <c r="T440" s="19"/>
      <c r="U440" s="20">
        <v>43069</v>
      </c>
      <c r="V440" s="20">
        <v>43465</v>
      </c>
      <c r="W440" s="21">
        <v>18000</v>
      </c>
      <c r="X440" s="20">
        <v>42705</v>
      </c>
      <c r="Y440" s="20">
        <v>43069</v>
      </c>
    </row>
    <row r="441" spans="1:25" ht="15.75" x14ac:dyDescent="0.25">
      <c r="A441" s="17" t="s">
        <v>350</v>
      </c>
      <c r="B441" s="17" t="s">
        <v>292</v>
      </c>
      <c r="C441" s="17" t="s">
        <v>283</v>
      </c>
      <c r="D441" s="20">
        <v>43862</v>
      </c>
      <c r="E441" s="20">
        <v>44196</v>
      </c>
      <c r="F441" s="21">
        <v>48400</v>
      </c>
      <c r="G441" s="20">
        <v>43800</v>
      </c>
      <c r="H441" s="20">
        <v>44165</v>
      </c>
      <c r="I441" s="17">
        <f>IF((YEAR(H441)-YEAR(G441))=1, ((MONTH(H441)-MONTH(G441))+1)+12, (IF((YEAR(H441)-YEAR(G441))=2, ((MONTH(H441)-MONTH(G441))+1)+24, (IF((YEAR(H441)-YEAR(G441))=3, ((MONTH(H441)-MONTH(G441))+1)+36, (MONTH(H441)-MONTH(G441))+1)))))</f>
        <v>12</v>
      </c>
      <c r="J441" s="18">
        <f>F441/I441</f>
        <v>4033.3333333333335</v>
      </c>
      <c r="K441" s="19"/>
      <c r="L441" s="20">
        <v>43862</v>
      </c>
      <c r="M441" s="20">
        <v>44196</v>
      </c>
      <c r="N441" s="21">
        <v>48400</v>
      </c>
      <c r="O441" s="20">
        <v>43800</v>
      </c>
      <c r="P441" s="20">
        <v>44165</v>
      </c>
      <c r="Q441" s="19">
        <f t="shared" si="18"/>
        <v>31</v>
      </c>
      <c r="R441" s="19">
        <f t="shared" si="19"/>
        <v>31</v>
      </c>
      <c r="S441" s="19">
        <f t="shared" si="20"/>
        <v>0</v>
      </c>
      <c r="T441" s="19"/>
      <c r="U441" s="20">
        <v>42767</v>
      </c>
      <c r="V441" s="20">
        <v>43100</v>
      </c>
      <c r="W441" s="21">
        <v>48400</v>
      </c>
      <c r="X441" s="20">
        <v>42705</v>
      </c>
      <c r="Y441" s="20">
        <v>43069</v>
      </c>
    </row>
    <row r="442" spans="1:25" ht="15.75" x14ac:dyDescent="0.25">
      <c r="A442" s="17" t="s">
        <v>446</v>
      </c>
      <c r="B442" s="17" t="s">
        <v>285</v>
      </c>
      <c r="C442" s="17" t="s">
        <v>283</v>
      </c>
      <c r="D442" s="20">
        <v>43790</v>
      </c>
      <c r="E442" s="20">
        <v>43830</v>
      </c>
      <c r="F442" s="21">
        <v>30000</v>
      </c>
      <c r="G442" s="20">
        <v>43800</v>
      </c>
      <c r="H442" s="20">
        <v>44165</v>
      </c>
      <c r="I442" s="17">
        <f>IF((YEAR(H442)-YEAR(G442))=1, ((MONTH(H442)-MONTH(G442))+1)+12, (IF((YEAR(H442)-YEAR(G442))=2, ((MONTH(H442)-MONTH(G442))+1)+24, (IF((YEAR(H442)-YEAR(G442))=3, ((MONTH(H442)-MONTH(G442))+1)+36, (MONTH(H442)-MONTH(G442))+1)))))</f>
        <v>12</v>
      </c>
      <c r="J442" s="18">
        <f>F442/I442</f>
        <v>2500</v>
      </c>
      <c r="K442" s="19"/>
      <c r="L442" s="20">
        <v>43790</v>
      </c>
      <c r="M442" s="20">
        <v>43830</v>
      </c>
      <c r="N442" s="21">
        <v>30000</v>
      </c>
      <c r="O442" s="20">
        <v>43800</v>
      </c>
      <c r="P442" s="20">
        <v>44165</v>
      </c>
      <c r="Q442" s="19">
        <f t="shared" si="18"/>
        <v>31</v>
      </c>
      <c r="R442" s="19">
        <f t="shared" si="19"/>
        <v>31</v>
      </c>
      <c r="S442" s="19">
        <f t="shared" si="20"/>
        <v>0</v>
      </c>
      <c r="T442" s="19"/>
      <c r="U442" s="20">
        <v>42695</v>
      </c>
      <c r="V442" s="20">
        <v>42735</v>
      </c>
      <c r="W442" s="21">
        <v>30000</v>
      </c>
      <c r="X442" s="20">
        <v>42705</v>
      </c>
      <c r="Y442" s="20">
        <v>43069</v>
      </c>
    </row>
    <row r="443" spans="1:25" ht="15.75" x14ac:dyDescent="0.25">
      <c r="A443" s="17" t="s">
        <v>453</v>
      </c>
      <c r="B443" s="17" t="s">
        <v>282</v>
      </c>
      <c r="C443" s="17" t="s">
        <v>283</v>
      </c>
      <c r="D443" s="20">
        <v>43835</v>
      </c>
      <c r="E443" s="20">
        <v>44196</v>
      </c>
      <c r="F443" s="21">
        <v>33000</v>
      </c>
      <c r="G443" s="20">
        <v>43800</v>
      </c>
      <c r="H443" s="20">
        <v>44165</v>
      </c>
      <c r="I443" s="17">
        <f>IF((YEAR(H443)-YEAR(G443))=1, ((MONTH(H443)-MONTH(G443))+1)+12, (IF((YEAR(H443)-YEAR(G443))=2, ((MONTH(H443)-MONTH(G443))+1)+24, (IF((YEAR(H443)-YEAR(G443))=3, ((MONTH(H443)-MONTH(G443))+1)+36, (MONTH(H443)-MONTH(G443))+1)))))</f>
        <v>12</v>
      </c>
      <c r="J443" s="18">
        <f>F443/I443</f>
        <v>2750</v>
      </c>
      <c r="K443" s="19"/>
      <c r="L443" s="20">
        <v>43835</v>
      </c>
      <c r="M443" s="20">
        <v>44196</v>
      </c>
      <c r="N443" s="21">
        <v>33000</v>
      </c>
      <c r="O443" s="20">
        <v>43800</v>
      </c>
      <c r="P443" s="20">
        <v>44165</v>
      </c>
      <c r="Q443" s="19">
        <f t="shared" si="18"/>
        <v>31</v>
      </c>
      <c r="R443" s="19">
        <f t="shared" si="19"/>
        <v>31</v>
      </c>
      <c r="S443" s="19">
        <f t="shared" si="20"/>
        <v>0</v>
      </c>
      <c r="T443" s="19"/>
      <c r="U443" s="20">
        <v>42740</v>
      </c>
      <c r="V443" s="20">
        <v>43100</v>
      </c>
      <c r="W443" s="21">
        <v>33000</v>
      </c>
      <c r="X443" s="20">
        <v>42705</v>
      </c>
      <c r="Y443" s="20">
        <v>43069</v>
      </c>
    </row>
    <row r="444" spans="1:25" ht="15.75" x14ac:dyDescent="0.25">
      <c r="A444" s="17" t="s">
        <v>498</v>
      </c>
      <c r="B444" s="17" t="s">
        <v>288</v>
      </c>
      <c r="C444" s="17" t="s">
        <v>283</v>
      </c>
      <c r="D444" s="20">
        <v>43835</v>
      </c>
      <c r="E444" s="20">
        <v>44196</v>
      </c>
      <c r="F444" s="21">
        <v>37000</v>
      </c>
      <c r="G444" s="20">
        <v>43800</v>
      </c>
      <c r="H444" s="20">
        <v>44165</v>
      </c>
      <c r="I444" s="17">
        <f>IF((YEAR(H444)-YEAR(G444))=1, ((MONTH(H444)-MONTH(G444))+1)+12, (IF((YEAR(H444)-YEAR(G444))=2, ((MONTH(H444)-MONTH(G444))+1)+24, (IF((YEAR(H444)-YEAR(G444))=3, ((MONTH(H444)-MONTH(G444))+1)+36, (MONTH(H444)-MONTH(G444))+1)))))</f>
        <v>12</v>
      </c>
      <c r="J444" s="18">
        <f>F444/I444</f>
        <v>3083.3333333333335</v>
      </c>
      <c r="K444" s="19"/>
      <c r="L444" s="20">
        <v>43835</v>
      </c>
      <c r="M444" s="20">
        <v>44196</v>
      </c>
      <c r="N444" s="21">
        <v>37000</v>
      </c>
      <c r="O444" s="20">
        <v>43800</v>
      </c>
      <c r="P444" s="20">
        <v>44165</v>
      </c>
      <c r="Q444" s="19">
        <f t="shared" si="18"/>
        <v>31</v>
      </c>
      <c r="R444" s="19">
        <f t="shared" si="19"/>
        <v>31</v>
      </c>
      <c r="S444" s="19">
        <f t="shared" si="20"/>
        <v>0</v>
      </c>
      <c r="T444" s="19"/>
      <c r="U444" s="20">
        <v>42740</v>
      </c>
      <c r="V444" s="20">
        <v>43100</v>
      </c>
      <c r="W444" s="21">
        <v>37000</v>
      </c>
      <c r="X444" s="20">
        <v>42705</v>
      </c>
      <c r="Y444" s="20">
        <v>43069</v>
      </c>
    </row>
    <row r="445" spans="1:25" ht="15.75" x14ac:dyDescent="0.25">
      <c r="A445" s="17" t="s">
        <v>505</v>
      </c>
      <c r="B445" s="17" t="s">
        <v>288</v>
      </c>
      <c r="C445" s="17" t="s">
        <v>283</v>
      </c>
      <c r="D445" s="20">
        <v>43804</v>
      </c>
      <c r="E445" s="20">
        <v>44196</v>
      </c>
      <c r="F445" s="21">
        <v>30000</v>
      </c>
      <c r="G445" s="20">
        <v>43800</v>
      </c>
      <c r="H445" s="20">
        <v>44165</v>
      </c>
      <c r="I445" s="17">
        <f>IF((YEAR(H445)-YEAR(G445))=1, ((MONTH(H445)-MONTH(G445))+1)+12, (IF((YEAR(H445)-YEAR(G445))=2, ((MONTH(H445)-MONTH(G445))+1)+24, (IF((YEAR(H445)-YEAR(G445))=3, ((MONTH(H445)-MONTH(G445))+1)+36, (MONTH(H445)-MONTH(G445))+1)))))</f>
        <v>12</v>
      </c>
      <c r="J445" s="18">
        <f>F445/I445</f>
        <v>2500</v>
      </c>
      <c r="K445" s="19"/>
      <c r="L445" s="20">
        <v>43804</v>
      </c>
      <c r="M445" s="20">
        <v>44196</v>
      </c>
      <c r="N445" s="21">
        <v>30000</v>
      </c>
      <c r="O445" s="20">
        <v>43800</v>
      </c>
      <c r="P445" s="20">
        <v>44165</v>
      </c>
      <c r="Q445" s="19">
        <f t="shared" si="18"/>
        <v>31</v>
      </c>
      <c r="R445" s="19">
        <f t="shared" si="19"/>
        <v>31</v>
      </c>
      <c r="S445" s="19">
        <f t="shared" si="20"/>
        <v>0</v>
      </c>
      <c r="T445" s="19"/>
      <c r="U445" s="20">
        <v>42709</v>
      </c>
      <c r="V445" s="20">
        <v>43100</v>
      </c>
      <c r="W445" s="21">
        <v>30000</v>
      </c>
      <c r="X445" s="20">
        <v>42705</v>
      </c>
      <c r="Y445" s="20">
        <v>43069</v>
      </c>
    </row>
    <row r="446" spans="1:25" ht="15.75" x14ac:dyDescent="0.25">
      <c r="A446" s="17" t="s">
        <v>517</v>
      </c>
      <c r="B446" s="17" t="s">
        <v>282</v>
      </c>
      <c r="C446" s="17" t="s">
        <v>283</v>
      </c>
      <c r="D446" s="20">
        <v>43835</v>
      </c>
      <c r="E446" s="20">
        <v>44196</v>
      </c>
      <c r="F446" s="21">
        <v>60000</v>
      </c>
      <c r="G446" s="20">
        <v>43800</v>
      </c>
      <c r="H446" s="20">
        <v>44165</v>
      </c>
      <c r="I446" s="17">
        <f>IF((YEAR(H446)-YEAR(G446))=1, ((MONTH(H446)-MONTH(G446))+1)+12, (IF((YEAR(H446)-YEAR(G446))=2, ((MONTH(H446)-MONTH(G446))+1)+24, (IF((YEAR(H446)-YEAR(G446))=3, ((MONTH(H446)-MONTH(G446))+1)+36, (MONTH(H446)-MONTH(G446))+1)))))</f>
        <v>12</v>
      </c>
      <c r="J446" s="18">
        <f>F446/I446</f>
        <v>5000</v>
      </c>
      <c r="K446" s="19"/>
      <c r="L446" s="20">
        <v>43835</v>
      </c>
      <c r="M446" s="20">
        <v>44196</v>
      </c>
      <c r="N446" s="21">
        <v>60000</v>
      </c>
      <c r="O446" s="20">
        <v>43800</v>
      </c>
      <c r="P446" s="20">
        <v>44165</v>
      </c>
      <c r="Q446" s="19">
        <f t="shared" si="18"/>
        <v>31</v>
      </c>
      <c r="R446" s="19">
        <f t="shared" si="19"/>
        <v>31</v>
      </c>
      <c r="S446" s="19">
        <f t="shared" si="20"/>
        <v>0</v>
      </c>
      <c r="T446" s="19"/>
      <c r="U446" s="20">
        <v>42740</v>
      </c>
      <c r="V446" s="20">
        <v>43100</v>
      </c>
      <c r="W446" s="21">
        <v>60000</v>
      </c>
      <c r="X446" s="20">
        <v>42705</v>
      </c>
      <c r="Y446" s="20">
        <v>43069</v>
      </c>
    </row>
    <row r="447" spans="1:25" ht="15.75" x14ac:dyDescent="0.25">
      <c r="A447" s="17" t="s">
        <v>379</v>
      </c>
      <c r="B447" s="17" t="s">
        <v>292</v>
      </c>
      <c r="C447" s="17" t="s">
        <v>283</v>
      </c>
      <c r="D447" s="20">
        <v>43983</v>
      </c>
      <c r="E447" s="20">
        <v>44196</v>
      </c>
      <c r="F447" s="21">
        <v>15000</v>
      </c>
      <c r="G447" s="20">
        <v>43983</v>
      </c>
      <c r="H447" s="20">
        <v>44165</v>
      </c>
      <c r="I447" s="17">
        <f>IF((YEAR(H447)-YEAR(G447))=1, ((MONTH(H447)-MONTH(G447))+1)+12, (IF((YEAR(H447)-YEAR(G447))=2, ((MONTH(H447)-MONTH(G447))+1)+24, (IF((YEAR(H447)-YEAR(G447))=3, ((MONTH(H447)-MONTH(G447))+1)+36, (MONTH(H447)-MONTH(G447))+1)))))</f>
        <v>6</v>
      </c>
      <c r="J447" s="18">
        <f>F447/I447</f>
        <v>2500</v>
      </c>
      <c r="K447" s="19"/>
      <c r="L447" s="20">
        <v>43983</v>
      </c>
      <c r="M447" s="20">
        <v>44196</v>
      </c>
      <c r="N447" s="21">
        <v>15000</v>
      </c>
      <c r="O447" s="20">
        <v>43983</v>
      </c>
      <c r="P447" s="20">
        <v>44165</v>
      </c>
      <c r="Q447" s="19">
        <f t="shared" si="18"/>
        <v>31</v>
      </c>
      <c r="R447" s="19">
        <f t="shared" si="19"/>
        <v>31</v>
      </c>
      <c r="S447" s="19">
        <f t="shared" si="20"/>
        <v>0</v>
      </c>
      <c r="T447" s="19"/>
      <c r="U447" s="20">
        <v>42887</v>
      </c>
      <c r="V447" s="20">
        <v>43100</v>
      </c>
      <c r="W447" s="21">
        <v>15000</v>
      </c>
      <c r="X447" s="20">
        <v>42887</v>
      </c>
      <c r="Y447" s="20">
        <v>43069</v>
      </c>
    </row>
    <row r="448" spans="1:25" ht="15.75" x14ac:dyDescent="0.25">
      <c r="A448" s="17" t="s">
        <v>557</v>
      </c>
      <c r="B448" s="17" t="s">
        <v>288</v>
      </c>
      <c r="C448" s="17" t="s">
        <v>283</v>
      </c>
      <c r="D448" s="20">
        <v>43988</v>
      </c>
      <c r="E448" s="20">
        <v>44196</v>
      </c>
      <c r="F448" s="21">
        <v>35000</v>
      </c>
      <c r="G448" s="20">
        <v>43983</v>
      </c>
      <c r="H448" s="20">
        <v>44165</v>
      </c>
      <c r="I448" s="17">
        <f>IF((YEAR(H448)-YEAR(G448))=1, ((MONTH(H448)-MONTH(G448))+1)+12, (IF((YEAR(H448)-YEAR(G448))=2, ((MONTH(H448)-MONTH(G448))+1)+24, (IF((YEAR(H448)-YEAR(G448))=3, ((MONTH(H448)-MONTH(G448))+1)+36, (MONTH(H448)-MONTH(G448))+1)))))</f>
        <v>6</v>
      </c>
      <c r="J448" s="18">
        <f>F448/I448</f>
        <v>5833.333333333333</v>
      </c>
      <c r="K448" s="19"/>
      <c r="L448" s="20">
        <v>43988</v>
      </c>
      <c r="M448" s="20">
        <v>44196</v>
      </c>
      <c r="N448" s="21">
        <v>35000</v>
      </c>
      <c r="O448" s="20">
        <v>43983</v>
      </c>
      <c r="P448" s="20">
        <v>44165</v>
      </c>
      <c r="Q448" s="19">
        <f t="shared" si="18"/>
        <v>31</v>
      </c>
      <c r="R448" s="19">
        <f t="shared" si="19"/>
        <v>31</v>
      </c>
      <c r="S448" s="19">
        <f t="shared" si="20"/>
        <v>0</v>
      </c>
      <c r="T448" s="19"/>
      <c r="U448" s="20">
        <v>42892</v>
      </c>
      <c r="V448" s="20">
        <v>43100</v>
      </c>
      <c r="W448" s="21">
        <v>35000</v>
      </c>
      <c r="X448" s="20">
        <v>42887</v>
      </c>
      <c r="Y448" s="20">
        <v>43069</v>
      </c>
    </row>
    <row r="449" spans="1:25" ht="15.75" x14ac:dyDescent="0.25">
      <c r="A449" s="17" t="s">
        <v>359</v>
      </c>
      <c r="B449" s="17" t="s">
        <v>288</v>
      </c>
      <c r="C449" s="17" t="s">
        <v>283</v>
      </c>
      <c r="D449" s="20">
        <v>44093</v>
      </c>
      <c r="E449" s="20">
        <v>44196</v>
      </c>
      <c r="F449" s="21">
        <v>11832.63</v>
      </c>
      <c r="G449" s="20">
        <v>44075</v>
      </c>
      <c r="H449" s="20">
        <v>44165</v>
      </c>
      <c r="I449" s="17">
        <f>IF((YEAR(H449)-YEAR(G449))=1, ((MONTH(H449)-MONTH(G449))+1)+12, (IF((YEAR(H449)-YEAR(G449))=2, ((MONTH(H449)-MONTH(G449))+1)+24, (IF((YEAR(H449)-YEAR(G449))=3, ((MONTH(H449)-MONTH(G449))+1)+36, (MONTH(H449)-MONTH(G449))+1)))))</f>
        <v>3</v>
      </c>
      <c r="J449" s="18">
        <f>F449/I449</f>
        <v>3944.2099999999996</v>
      </c>
      <c r="K449" s="19"/>
      <c r="L449" s="20">
        <v>44093</v>
      </c>
      <c r="M449" s="20">
        <v>44196</v>
      </c>
      <c r="N449" s="21">
        <v>11832.63</v>
      </c>
      <c r="O449" s="20">
        <v>44075</v>
      </c>
      <c r="P449" s="20">
        <v>44165</v>
      </c>
      <c r="Q449" s="19">
        <f t="shared" si="18"/>
        <v>31</v>
      </c>
      <c r="R449" s="19">
        <f t="shared" si="19"/>
        <v>31</v>
      </c>
      <c r="S449" s="19">
        <f t="shared" si="20"/>
        <v>0</v>
      </c>
      <c r="T449" s="19"/>
      <c r="U449" s="20">
        <v>42997</v>
      </c>
      <c r="V449" s="20">
        <v>43100</v>
      </c>
      <c r="W449" s="21">
        <v>11832.63</v>
      </c>
      <c r="X449" s="20">
        <v>42979</v>
      </c>
      <c r="Y449" s="20">
        <v>43069</v>
      </c>
    </row>
    <row r="450" spans="1:25" ht="15.75" x14ac:dyDescent="0.25">
      <c r="A450" s="17" t="s">
        <v>370</v>
      </c>
      <c r="B450" s="17" t="s">
        <v>282</v>
      </c>
      <c r="C450" s="17" t="s">
        <v>283</v>
      </c>
      <c r="D450" s="20">
        <v>44075</v>
      </c>
      <c r="E450" s="20">
        <v>44196</v>
      </c>
      <c r="F450" s="21">
        <v>12500</v>
      </c>
      <c r="G450" s="20">
        <v>44075</v>
      </c>
      <c r="H450" s="20">
        <v>44165</v>
      </c>
      <c r="I450" s="17">
        <f>IF((YEAR(H450)-YEAR(G450))=1, ((MONTH(H450)-MONTH(G450))+1)+12, (IF((YEAR(H450)-YEAR(G450))=2, ((MONTH(H450)-MONTH(G450))+1)+24, (IF((YEAR(H450)-YEAR(G450))=3, ((MONTH(H450)-MONTH(G450))+1)+36, (MONTH(H450)-MONTH(G450))+1)))))</f>
        <v>3</v>
      </c>
      <c r="J450" s="18">
        <f>F450/I450</f>
        <v>4166.666666666667</v>
      </c>
      <c r="K450" s="19"/>
      <c r="L450" s="20">
        <v>44075</v>
      </c>
      <c r="M450" s="20">
        <v>44196</v>
      </c>
      <c r="N450" s="21">
        <v>12500</v>
      </c>
      <c r="O450" s="20">
        <v>44075</v>
      </c>
      <c r="P450" s="20">
        <v>44165</v>
      </c>
      <c r="Q450" s="19">
        <f t="shared" si="18"/>
        <v>31</v>
      </c>
      <c r="R450" s="19">
        <f t="shared" si="19"/>
        <v>31</v>
      </c>
      <c r="S450" s="19">
        <f t="shared" si="20"/>
        <v>0</v>
      </c>
      <c r="T450" s="19"/>
      <c r="U450" s="20">
        <v>42979</v>
      </c>
      <c r="V450" s="20">
        <v>43100</v>
      </c>
      <c r="W450" s="21">
        <v>12500</v>
      </c>
      <c r="X450" s="20">
        <v>42979</v>
      </c>
      <c r="Y450" s="20">
        <v>43069</v>
      </c>
    </row>
    <row r="451" spans="1:25" ht="15.75" x14ac:dyDescent="0.25">
      <c r="A451" s="17" t="s">
        <v>381</v>
      </c>
      <c r="B451" s="17" t="s">
        <v>292</v>
      </c>
      <c r="C451" s="17" t="s">
        <v>283</v>
      </c>
      <c r="D451" s="20">
        <v>44185</v>
      </c>
      <c r="E451" s="20">
        <v>44561</v>
      </c>
      <c r="F451" s="21">
        <v>7359.71</v>
      </c>
      <c r="G451" s="20">
        <v>44075</v>
      </c>
      <c r="H451" s="20">
        <v>44165</v>
      </c>
      <c r="I451" s="17">
        <f>IF((YEAR(H451)-YEAR(G451))=1, ((MONTH(H451)-MONTH(G451))+1)+12, (IF((YEAR(H451)-YEAR(G451))=2, ((MONTH(H451)-MONTH(G451))+1)+24, (IF((YEAR(H451)-YEAR(G451))=3, ((MONTH(H451)-MONTH(G451))+1)+36, (MONTH(H451)-MONTH(G451))+1)))))</f>
        <v>3</v>
      </c>
      <c r="J451" s="18">
        <f>F451/I451</f>
        <v>2453.2366666666667</v>
      </c>
      <c r="K451" s="19"/>
      <c r="L451" s="20">
        <v>44185</v>
      </c>
      <c r="M451" s="20">
        <v>44561</v>
      </c>
      <c r="N451" s="21">
        <v>7359.71</v>
      </c>
      <c r="O451" s="20">
        <v>44075</v>
      </c>
      <c r="P451" s="20">
        <v>44165</v>
      </c>
      <c r="Q451" s="19">
        <f t="shared" si="18"/>
        <v>31</v>
      </c>
      <c r="R451" s="19">
        <f t="shared" si="19"/>
        <v>31</v>
      </c>
      <c r="S451" s="19">
        <f t="shared" si="20"/>
        <v>0</v>
      </c>
      <c r="T451" s="19"/>
      <c r="U451" s="20">
        <v>43089</v>
      </c>
      <c r="V451" s="20">
        <v>43465</v>
      </c>
      <c r="W451" s="21">
        <v>7359.71</v>
      </c>
      <c r="X451" s="20">
        <v>42979</v>
      </c>
      <c r="Y451" s="20">
        <v>43069</v>
      </c>
    </row>
    <row r="452" spans="1:25" ht="15.75" x14ac:dyDescent="0.25">
      <c r="A452" s="17" t="s">
        <v>470</v>
      </c>
      <c r="B452" s="17" t="s">
        <v>288</v>
      </c>
      <c r="C452" s="17" t="s">
        <v>283</v>
      </c>
      <c r="D452" s="20">
        <v>44103</v>
      </c>
      <c r="E452" s="20">
        <v>44196</v>
      </c>
      <c r="F452" s="21">
        <v>3000</v>
      </c>
      <c r="G452" s="20">
        <v>44075</v>
      </c>
      <c r="H452" s="20">
        <v>44165</v>
      </c>
      <c r="I452" s="17">
        <f>IF((YEAR(H452)-YEAR(G452))=1, ((MONTH(H452)-MONTH(G452))+1)+12, (IF((YEAR(H452)-YEAR(G452))=2, ((MONTH(H452)-MONTH(G452))+1)+24, (IF((YEAR(H452)-YEAR(G452))=3, ((MONTH(H452)-MONTH(G452))+1)+36, (MONTH(H452)-MONTH(G452))+1)))))</f>
        <v>3</v>
      </c>
      <c r="J452" s="18">
        <f>F452/I452</f>
        <v>1000</v>
      </c>
      <c r="K452" s="19"/>
      <c r="L452" s="20">
        <v>44103</v>
      </c>
      <c r="M452" s="20">
        <v>44196</v>
      </c>
      <c r="N452" s="21">
        <v>3000</v>
      </c>
      <c r="O452" s="20">
        <v>44075</v>
      </c>
      <c r="P452" s="20">
        <v>44165</v>
      </c>
      <c r="Q452" s="19">
        <f t="shared" ref="Q452:Q515" si="21">DAY(E452)</f>
        <v>31</v>
      </c>
      <c r="R452" s="19">
        <f t="shared" ref="R452:R515" si="22">DAY(M452)</f>
        <v>31</v>
      </c>
      <c r="S452" s="19">
        <f t="shared" ref="S452:S515" si="23">Q452-R452</f>
        <v>0</v>
      </c>
      <c r="T452" s="19"/>
      <c r="U452" s="20">
        <v>43007</v>
      </c>
      <c r="V452" s="20">
        <v>43100</v>
      </c>
      <c r="W452" s="21">
        <v>3000</v>
      </c>
      <c r="X452" s="20">
        <v>42979</v>
      </c>
      <c r="Y452" s="20">
        <v>43069</v>
      </c>
    </row>
    <row r="453" spans="1:25" ht="15.75" x14ac:dyDescent="0.25">
      <c r="A453" s="17" t="s">
        <v>483</v>
      </c>
      <c r="B453" s="17" t="s">
        <v>288</v>
      </c>
      <c r="C453" s="17" t="s">
        <v>283</v>
      </c>
      <c r="D453" s="20">
        <v>44104</v>
      </c>
      <c r="E453" s="20">
        <v>44196</v>
      </c>
      <c r="F453" s="21">
        <v>27500</v>
      </c>
      <c r="G453" s="20">
        <v>44075</v>
      </c>
      <c r="H453" s="20">
        <v>44165</v>
      </c>
      <c r="I453" s="17">
        <f>IF((YEAR(H453)-YEAR(G453))=1, ((MONTH(H453)-MONTH(G453))+1)+12, (IF((YEAR(H453)-YEAR(G453))=2, ((MONTH(H453)-MONTH(G453))+1)+24, (IF((YEAR(H453)-YEAR(G453))=3, ((MONTH(H453)-MONTH(G453))+1)+36, (MONTH(H453)-MONTH(G453))+1)))))</f>
        <v>3</v>
      </c>
      <c r="J453" s="18">
        <f>F453/I453</f>
        <v>9166.6666666666661</v>
      </c>
      <c r="K453" s="19"/>
      <c r="L453" s="20">
        <v>44104</v>
      </c>
      <c r="M453" s="20">
        <v>44196</v>
      </c>
      <c r="N453" s="21">
        <v>27500</v>
      </c>
      <c r="O453" s="20">
        <v>44075</v>
      </c>
      <c r="P453" s="20">
        <v>44165</v>
      </c>
      <c r="Q453" s="19">
        <f t="shared" si="21"/>
        <v>31</v>
      </c>
      <c r="R453" s="19">
        <f t="shared" si="22"/>
        <v>31</v>
      </c>
      <c r="S453" s="19">
        <f t="shared" si="23"/>
        <v>0</v>
      </c>
      <c r="T453" s="19"/>
      <c r="U453" s="20">
        <v>43008</v>
      </c>
      <c r="V453" s="20">
        <v>43100</v>
      </c>
      <c r="W453" s="21">
        <v>27500</v>
      </c>
      <c r="X453" s="20">
        <v>42979</v>
      </c>
      <c r="Y453" s="20">
        <v>43069</v>
      </c>
    </row>
    <row r="454" spans="1:25" ht="15.75" x14ac:dyDescent="0.25">
      <c r="A454" s="17" t="s">
        <v>494</v>
      </c>
      <c r="B454" s="17" t="s">
        <v>288</v>
      </c>
      <c r="C454" s="17" t="s">
        <v>283</v>
      </c>
      <c r="D454" s="20">
        <v>44105</v>
      </c>
      <c r="E454" s="20">
        <v>44196</v>
      </c>
      <c r="F454" s="21">
        <v>4875</v>
      </c>
      <c r="G454" s="20">
        <v>44075</v>
      </c>
      <c r="H454" s="20">
        <v>44165</v>
      </c>
      <c r="I454" s="17">
        <f>IF((YEAR(H454)-YEAR(G454))=1, ((MONTH(H454)-MONTH(G454))+1)+12, (IF((YEAR(H454)-YEAR(G454))=2, ((MONTH(H454)-MONTH(G454))+1)+24, (IF((YEAR(H454)-YEAR(G454))=3, ((MONTH(H454)-MONTH(G454))+1)+36, (MONTH(H454)-MONTH(G454))+1)))))</f>
        <v>3</v>
      </c>
      <c r="J454" s="18">
        <f>F454/I454</f>
        <v>1625</v>
      </c>
      <c r="K454" s="19"/>
      <c r="L454" s="20">
        <v>44105</v>
      </c>
      <c r="M454" s="20">
        <v>44196</v>
      </c>
      <c r="N454" s="21">
        <v>4875</v>
      </c>
      <c r="O454" s="20">
        <v>44075</v>
      </c>
      <c r="P454" s="20">
        <v>44165</v>
      </c>
      <c r="Q454" s="19">
        <f t="shared" si="21"/>
        <v>31</v>
      </c>
      <c r="R454" s="19">
        <f t="shared" si="22"/>
        <v>31</v>
      </c>
      <c r="S454" s="19">
        <f t="shared" si="23"/>
        <v>0</v>
      </c>
      <c r="T454" s="19"/>
      <c r="U454" s="20">
        <v>43009</v>
      </c>
      <c r="V454" s="20">
        <v>43100</v>
      </c>
      <c r="W454" s="21">
        <v>4875</v>
      </c>
      <c r="X454" s="20">
        <v>42979</v>
      </c>
      <c r="Y454" s="20">
        <v>43069</v>
      </c>
    </row>
    <row r="455" spans="1:25" ht="15.75" x14ac:dyDescent="0.25">
      <c r="A455" s="17" t="s">
        <v>557</v>
      </c>
      <c r="B455" s="17" t="s">
        <v>288</v>
      </c>
      <c r="C455" s="17" t="s">
        <v>283</v>
      </c>
      <c r="D455" s="20">
        <v>44165</v>
      </c>
      <c r="E455" s="20">
        <v>44561</v>
      </c>
      <c r="F455" s="21">
        <v>14317.5</v>
      </c>
      <c r="G455" s="20">
        <v>44075</v>
      </c>
      <c r="H455" s="20">
        <v>44165</v>
      </c>
      <c r="I455" s="17">
        <f>IF((YEAR(H455)-YEAR(G455))=1, ((MONTH(H455)-MONTH(G455))+1)+12, (IF((YEAR(H455)-YEAR(G455))=2, ((MONTH(H455)-MONTH(G455))+1)+24, (IF((YEAR(H455)-YEAR(G455))=3, ((MONTH(H455)-MONTH(G455))+1)+36, (MONTH(H455)-MONTH(G455))+1)))))</f>
        <v>3</v>
      </c>
      <c r="J455" s="18">
        <f>F455/I455</f>
        <v>4772.5</v>
      </c>
      <c r="K455" s="19"/>
      <c r="L455" s="20">
        <v>44165</v>
      </c>
      <c r="M455" s="20">
        <v>44561</v>
      </c>
      <c r="N455" s="21">
        <v>14317.5</v>
      </c>
      <c r="O455" s="20">
        <v>44075</v>
      </c>
      <c r="P455" s="20">
        <v>44165</v>
      </c>
      <c r="Q455" s="19">
        <f t="shared" si="21"/>
        <v>31</v>
      </c>
      <c r="R455" s="19">
        <f t="shared" si="22"/>
        <v>31</v>
      </c>
      <c r="S455" s="19">
        <f t="shared" si="23"/>
        <v>0</v>
      </c>
      <c r="T455" s="19"/>
      <c r="U455" s="20">
        <v>43069</v>
      </c>
      <c r="V455" s="20">
        <v>43465</v>
      </c>
      <c r="W455" s="21">
        <v>14317.5</v>
      </c>
      <c r="X455" s="20">
        <v>42979</v>
      </c>
      <c r="Y455" s="20">
        <v>43069</v>
      </c>
    </row>
    <row r="456" spans="1:25" ht="15.75" x14ac:dyDescent="0.25">
      <c r="A456" s="17" t="s">
        <v>315</v>
      </c>
      <c r="B456" s="17" t="s">
        <v>296</v>
      </c>
      <c r="C456" s="17" t="s">
        <v>283</v>
      </c>
      <c r="D456" s="20">
        <v>44138</v>
      </c>
      <c r="E456" s="20">
        <v>44589</v>
      </c>
      <c r="F456" s="21">
        <v>1000</v>
      </c>
      <c r="G456" s="20">
        <v>44136</v>
      </c>
      <c r="H456" s="20">
        <v>44165</v>
      </c>
      <c r="I456" s="17">
        <f>IF((YEAR(H456)-YEAR(G456))=1, ((MONTH(H456)-MONTH(G456))+1)+12, (IF((YEAR(H456)-YEAR(G456))=2, ((MONTH(H456)-MONTH(G456))+1)+24, (IF((YEAR(H456)-YEAR(G456))=3, ((MONTH(H456)-MONTH(G456))+1)+36, (MONTH(H456)-MONTH(G456))+1)))))</f>
        <v>1</v>
      </c>
      <c r="J456" s="18">
        <f>F456/I456</f>
        <v>1000</v>
      </c>
      <c r="K456" s="19"/>
      <c r="L456" s="20">
        <v>44138</v>
      </c>
      <c r="M456" s="20">
        <v>44589</v>
      </c>
      <c r="N456" s="21">
        <v>1000</v>
      </c>
      <c r="O456" s="20">
        <v>44136</v>
      </c>
      <c r="P456" s="20">
        <v>44165</v>
      </c>
      <c r="Q456" s="19">
        <f t="shared" si="21"/>
        <v>28</v>
      </c>
      <c r="R456" s="19">
        <f t="shared" si="22"/>
        <v>28</v>
      </c>
      <c r="S456" s="19">
        <f t="shared" si="23"/>
        <v>0</v>
      </c>
      <c r="T456" s="19"/>
      <c r="U456" s="20">
        <v>43042</v>
      </c>
      <c r="V456" s="20">
        <v>43493</v>
      </c>
      <c r="W456" s="21">
        <v>1000</v>
      </c>
      <c r="X456" s="20">
        <v>43040</v>
      </c>
      <c r="Y456" s="20">
        <v>43069</v>
      </c>
    </row>
    <row r="457" spans="1:25" ht="15.75" x14ac:dyDescent="0.25">
      <c r="A457" s="17" t="s">
        <v>316</v>
      </c>
      <c r="B457" s="17" t="s">
        <v>296</v>
      </c>
      <c r="C457" s="17" t="s">
        <v>283</v>
      </c>
      <c r="D457" s="20">
        <v>44136</v>
      </c>
      <c r="E457" s="20">
        <v>44196</v>
      </c>
      <c r="F457" s="21">
        <v>1500</v>
      </c>
      <c r="G457" s="20">
        <v>44136</v>
      </c>
      <c r="H457" s="20">
        <v>44165</v>
      </c>
      <c r="I457" s="17">
        <f>IF((YEAR(H457)-YEAR(G457))=1, ((MONTH(H457)-MONTH(G457))+1)+12, (IF((YEAR(H457)-YEAR(G457))=2, ((MONTH(H457)-MONTH(G457))+1)+24, (IF((YEAR(H457)-YEAR(G457))=3, ((MONTH(H457)-MONTH(G457))+1)+36, (MONTH(H457)-MONTH(G457))+1)))))</f>
        <v>1</v>
      </c>
      <c r="J457" s="18">
        <f>F457/I457</f>
        <v>1500</v>
      </c>
      <c r="K457" s="19"/>
      <c r="L457" s="20">
        <v>44136</v>
      </c>
      <c r="M457" s="20">
        <v>44196</v>
      </c>
      <c r="N457" s="21">
        <v>1500</v>
      </c>
      <c r="O457" s="20">
        <v>44136</v>
      </c>
      <c r="P457" s="20">
        <v>44165</v>
      </c>
      <c r="Q457" s="19">
        <f t="shared" si="21"/>
        <v>31</v>
      </c>
      <c r="R457" s="19">
        <f t="shared" si="22"/>
        <v>31</v>
      </c>
      <c r="S457" s="19">
        <f t="shared" si="23"/>
        <v>0</v>
      </c>
      <c r="T457" s="19"/>
      <c r="U457" s="20">
        <v>43040</v>
      </c>
      <c r="V457" s="20">
        <v>43100</v>
      </c>
      <c r="W457" s="21">
        <v>1500</v>
      </c>
      <c r="X457" s="20">
        <v>43040</v>
      </c>
      <c r="Y457" s="20">
        <v>43069</v>
      </c>
    </row>
    <row r="458" spans="1:25" ht="15.75" x14ac:dyDescent="0.25">
      <c r="A458" s="17" t="s">
        <v>319</v>
      </c>
      <c r="B458" s="17" t="s">
        <v>296</v>
      </c>
      <c r="C458" s="17" t="s">
        <v>283</v>
      </c>
      <c r="D458" s="20">
        <v>44166</v>
      </c>
      <c r="E458" s="20">
        <v>44561</v>
      </c>
      <c r="F458" s="21">
        <v>1083.3399999999999</v>
      </c>
      <c r="G458" s="20">
        <v>44136</v>
      </c>
      <c r="H458" s="20">
        <v>44165</v>
      </c>
      <c r="I458" s="17">
        <f>IF((YEAR(H458)-YEAR(G458))=1, ((MONTH(H458)-MONTH(G458))+1)+12, (IF((YEAR(H458)-YEAR(G458))=2, ((MONTH(H458)-MONTH(G458))+1)+24, (IF((YEAR(H458)-YEAR(G458))=3, ((MONTH(H458)-MONTH(G458))+1)+36, (MONTH(H458)-MONTH(G458))+1)))))</f>
        <v>1</v>
      </c>
      <c r="J458" s="18">
        <f>F458/I458</f>
        <v>1083.3399999999999</v>
      </c>
      <c r="K458" s="19"/>
      <c r="L458" s="20">
        <v>44166</v>
      </c>
      <c r="M458" s="20">
        <v>44561</v>
      </c>
      <c r="N458" s="21">
        <v>1083.3399999999999</v>
      </c>
      <c r="O458" s="20">
        <v>44136</v>
      </c>
      <c r="P458" s="20">
        <v>44165</v>
      </c>
      <c r="Q458" s="19">
        <f t="shared" si="21"/>
        <v>31</v>
      </c>
      <c r="R458" s="19">
        <f t="shared" si="22"/>
        <v>31</v>
      </c>
      <c r="S458" s="19">
        <f t="shared" si="23"/>
        <v>0</v>
      </c>
      <c r="T458" s="19"/>
      <c r="U458" s="20">
        <v>43070</v>
      </c>
      <c r="V458" s="20">
        <v>43465</v>
      </c>
      <c r="W458" s="21">
        <v>1083.3399999999999</v>
      </c>
      <c r="X458" s="20">
        <v>43040</v>
      </c>
      <c r="Y458" s="20">
        <v>43069</v>
      </c>
    </row>
    <row r="459" spans="1:25" ht="15.75" x14ac:dyDescent="0.25">
      <c r="A459" s="17" t="s">
        <v>321</v>
      </c>
      <c r="B459" s="17" t="s">
        <v>285</v>
      </c>
      <c r="C459" s="17" t="s">
        <v>283</v>
      </c>
      <c r="D459" s="20">
        <v>44136</v>
      </c>
      <c r="E459" s="20">
        <v>44926</v>
      </c>
      <c r="F459" s="21">
        <v>5000</v>
      </c>
      <c r="G459" s="20">
        <v>44136</v>
      </c>
      <c r="H459" s="20">
        <v>44165</v>
      </c>
      <c r="I459" s="17">
        <f>IF((YEAR(H459)-YEAR(G459))=1, ((MONTH(H459)-MONTH(G459))+1)+12, (IF((YEAR(H459)-YEAR(G459))=2, ((MONTH(H459)-MONTH(G459))+1)+24, (IF((YEAR(H459)-YEAR(G459))=3, ((MONTH(H459)-MONTH(G459))+1)+36, (MONTH(H459)-MONTH(G459))+1)))))</f>
        <v>1</v>
      </c>
      <c r="J459" s="18">
        <f>F459/I459</f>
        <v>5000</v>
      </c>
      <c r="K459" s="19"/>
      <c r="L459" s="20">
        <v>44136</v>
      </c>
      <c r="M459" s="20">
        <v>44926</v>
      </c>
      <c r="N459" s="21">
        <v>5000</v>
      </c>
      <c r="O459" s="20">
        <v>44136</v>
      </c>
      <c r="P459" s="20">
        <v>44165</v>
      </c>
      <c r="Q459" s="19">
        <f t="shared" si="21"/>
        <v>31</v>
      </c>
      <c r="R459" s="19">
        <f t="shared" si="22"/>
        <v>31</v>
      </c>
      <c r="S459" s="19">
        <f t="shared" si="23"/>
        <v>0</v>
      </c>
      <c r="T459" s="19"/>
      <c r="U459" s="20">
        <v>43040</v>
      </c>
      <c r="V459" s="20">
        <v>43830</v>
      </c>
      <c r="W459" s="21">
        <v>5000</v>
      </c>
      <c r="X459" s="20">
        <v>43040</v>
      </c>
      <c r="Y459" s="20">
        <v>43069</v>
      </c>
    </row>
    <row r="460" spans="1:25" ht="15.75" x14ac:dyDescent="0.25">
      <c r="A460" s="17" t="s">
        <v>355</v>
      </c>
      <c r="B460" s="17" t="s">
        <v>296</v>
      </c>
      <c r="C460" s="17" t="s">
        <v>283</v>
      </c>
      <c r="D460" s="20">
        <v>44150</v>
      </c>
      <c r="E460" s="20">
        <v>44561</v>
      </c>
      <c r="F460" s="21">
        <v>1500</v>
      </c>
      <c r="G460" s="20">
        <v>44136</v>
      </c>
      <c r="H460" s="20">
        <v>44165</v>
      </c>
      <c r="I460" s="17">
        <f>IF((YEAR(H460)-YEAR(G460))=1, ((MONTH(H460)-MONTH(G460))+1)+12, (IF((YEAR(H460)-YEAR(G460))=2, ((MONTH(H460)-MONTH(G460))+1)+24, (IF((YEAR(H460)-YEAR(G460))=3, ((MONTH(H460)-MONTH(G460))+1)+36, (MONTH(H460)-MONTH(G460))+1)))))</f>
        <v>1</v>
      </c>
      <c r="J460" s="18">
        <f>F460/I460</f>
        <v>1500</v>
      </c>
      <c r="K460" s="19"/>
      <c r="L460" s="20">
        <v>44150</v>
      </c>
      <c r="M460" s="20">
        <v>44561</v>
      </c>
      <c r="N460" s="21">
        <v>1500</v>
      </c>
      <c r="O460" s="20">
        <v>44136</v>
      </c>
      <c r="P460" s="20">
        <v>44165</v>
      </c>
      <c r="Q460" s="19">
        <f t="shared" si="21"/>
        <v>31</v>
      </c>
      <c r="R460" s="19">
        <f t="shared" si="22"/>
        <v>31</v>
      </c>
      <c r="S460" s="19">
        <f t="shared" si="23"/>
        <v>0</v>
      </c>
      <c r="T460" s="19"/>
      <c r="U460" s="20">
        <v>43054</v>
      </c>
      <c r="V460" s="20">
        <v>43465</v>
      </c>
      <c r="W460" s="21">
        <v>1500</v>
      </c>
      <c r="X460" s="20">
        <v>43040</v>
      </c>
      <c r="Y460" s="20">
        <v>43069</v>
      </c>
    </row>
    <row r="461" spans="1:25" ht="15.75" x14ac:dyDescent="0.25">
      <c r="A461" s="17" t="s">
        <v>365</v>
      </c>
      <c r="B461" s="17" t="s">
        <v>288</v>
      </c>
      <c r="C461" s="17" t="s">
        <v>283</v>
      </c>
      <c r="D461" s="20">
        <v>44136</v>
      </c>
      <c r="E461" s="20">
        <v>44561</v>
      </c>
      <c r="F461" s="21">
        <v>5000</v>
      </c>
      <c r="G461" s="20">
        <v>44136</v>
      </c>
      <c r="H461" s="20">
        <v>44165</v>
      </c>
      <c r="I461" s="17">
        <f>IF((YEAR(H461)-YEAR(G461))=1, ((MONTH(H461)-MONTH(G461))+1)+12, (IF((YEAR(H461)-YEAR(G461))=2, ((MONTH(H461)-MONTH(G461))+1)+24, (IF((YEAR(H461)-YEAR(G461))=3, ((MONTH(H461)-MONTH(G461))+1)+36, (MONTH(H461)-MONTH(G461))+1)))))</f>
        <v>1</v>
      </c>
      <c r="J461" s="18">
        <f>F461/I461</f>
        <v>5000</v>
      </c>
      <c r="K461" s="19"/>
      <c r="L461" s="20">
        <v>44136</v>
      </c>
      <c r="M461" s="20">
        <v>44561</v>
      </c>
      <c r="N461" s="21">
        <v>5000</v>
      </c>
      <c r="O461" s="20">
        <v>44136</v>
      </c>
      <c r="P461" s="20">
        <v>44165</v>
      </c>
      <c r="Q461" s="19">
        <f t="shared" si="21"/>
        <v>31</v>
      </c>
      <c r="R461" s="19">
        <f t="shared" si="22"/>
        <v>31</v>
      </c>
      <c r="S461" s="19">
        <f t="shared" si="23"/>
        <v>0</v>
      </c>
      <c r="T461" s="19"/>
      <c r="U461" s="20">
        <v>43040</v>
      </c>
      <c r="V461" s="20">
        <v>43465</v>
      </c>
      <c r="W461" s="21">
        <v>5000</v>
      </c>
      <c r="X461" s="20">
        <v>43040</v>
      </c>
      <c r="Y461" s="20">
        <v>43069</v>
      </c>
    </row>
    <row r="462" spans="1:25" ht="15.75" x14ac:dyDescent="0.25">
      <c r="A462" s="17" t="s">
        <v>375</v>
      </c>
      <c r="B462" s="17" t="s">
        <v>288</v>
      </c>
      <c r="C462" s="17" t="s">
        <v>283</v>
      </c>
      <c r="D462" s="20">
        <v>44136</v>
      </c>
      <c r="E462" s="20">
        <v>44196</v>
      </c>
      <c r="F462" s="21">
        <v>3300</v>
      </c>
      <c r="G462" s="20">
        <v>44136</v>
      </c>
      <c r="H462" s="20">
        <v>44165</v>
      </c>
      <c r="I462" s="17">
        <f>IF((YEAR(H462)-YEAR(G462))=1, ((MONTH(H462)-MONTH(G462))+1)+12, (IF((YEAR(H462)-YEAR(G462))=2, ((MONTH(H462)-MONTH(G462))+1)+24, (IF((YEAR(H462)-YEAR(G462))=3, ((MONTH(H462)-MONTH(G462))+1)+36, (MONTH(H462)-MONTH(G462))+1)))))</f>
        <v>1</v>
      </c>
      <c r="J462" s="18">
        <f>F462/I462</f>
        <v>3300</v>
      </c>
      <c r="K462" s="19"/>
      <c r="L462" s="20">
        <v>44136</v>
      </c>
      <c r="M462" s="20">
        <v>44196</v>
      </c>
      <c r="N462" s="21">
        <v>3300</v>
      </c>
      <c r="O462" s="20">
        <v>44136</v>
      </c>
      <c r="P462" s="20">
        <v>44165</v>
      </c>
      <c r="Q462" s="19">
        <f t="shared" si="21"/>
        <v>31</v>
      </c>
      <c r="R462" s="19">
        <f t="shared" si="22"/>
        <v>31</v>
      </c>
      <c r="S462" s="19">
        <f t="shared" si="23"/>
        <v>0</v>
      </c>
      <c r="T462" s="19"/>
      <c r="U462" s="20">
        <v>43040</v>
      </c>
      <c r="V462" s="20">
        <v>43100</v>
      </c>
      <c r="W462" s="21">
        <v>3300</v>
      </c>
      <c r="X462" s="20">
        <v>43040</v>
      </c>
      <c r="Y462" s="20">
        <v>43069</v>
      </c>
    </row>
    <row r="463" spans="1:25" ht="15.75" x14ac:dyDescent="0.25">
      <c r="A463" s="17" t="s">
        <v>376</v>
      </c>
      <c r="B463" s="17" t="s">
        <v>292</v>
      </c>
      <c r="C463" s="17" t="s">
        <v>283</v>
      </c>
      <c r="D463" s="20">
        <v>44136</v>
      </c>
      <c r="E463" s="20">
        <v>44196</v>
      </c>
      <c r="F463" s="21">
        <v>2500</v>
      </c>
      <c r="G463" s="20">
        <v>44136</v>
      </c>
      <c r="H463" s="20">
        <v>44165</v>
      </c>
      <c r="I463" s="17">
        <f>IF((YEAR(H463)-YEAR(G463))=1, ((MONTH(H463)-MONTH(G463))+1)+12, (IF((YEAR(H463)-YEAR(G463))=2, ((MONTH(H463)-MONTH(G463))+1)+24, (IF((YEAR(H463)-YEAR(G463))=3, ((MONTH(H463)-MONTH(G463))+1)+36, (MONTH(H463)-MONTH(G463))+1)))))</f>
        <v>1</v>
      </c>
      <c r="J463" s="18">
        <f>F463/I463</f>
        <v>2500</v>
      </c>
      <c r="K463" s="19"/>
      <c r="L463" s="20">
        <v>44136</v>
      </c>
      <c r="M463" s="20">
        <v>44196</v>
      </c>
      <c r="N463" s="21">
        <v>2500</v>
      </c>
      <c r="O463" s="20">
        <v>44136</v>
      </c>
      <c r="P463" s="20">
        <v>44165</v>
      </c>
      <c r="Q463" s="19">
        <f t="shared" si="21"/>
        <v>31</v>
      </c>
      <c r="R463" s="19">
        <f t="shared" si="22"/>
        <v>31</v>
      </c>
      <c r="S463" s="19">
        <f t="shared" si="23"/>
        <v>0</v>
      </c>
      <c r="T463" s="19"/>
      <c r="U463" s="20">
        <v>43040</v>
      </c>
      <c r="V463" s="20">
        <v>43100</v>
      </c>
      <c r="W463" s="21">
        <v>2500</v>
      </c>
      <c r="X463" s="20">
        <v>43040</v>
      </c>
      <c r="Y463" s="20">
        <v>43069</v>
      </c>
    </row>
    <row r="464" spans="1:25" ht="15.75" x14ac:dyDescent="0.25">
      <c r="A464" s="17" t="s">
        <v>401</v>
      </c>
      <c r="B464" s="17" t="s">
        <v>285</v>
      </c>
      <c r="C464" s="17" t="s">
        <v>283</v>
      </c>
      <c r="D464" s="20">
        <v>44136</v>
      </c>
      <c r="E464" s="20">
        <v>44196</v>
      </c>
      <c r="F464" s="21">
        <v>2000</v>
      </c>
      <c r="G464" s="20">
        <v>44136</v>
      </c>
      <c r="H464" s="20">
        <v>44165</v>
      </c>
      <c r="I464" s="17">
        <f>IF((YEAR(H464)-YEAR(G464))=1, ((MONTH(H464)-MONTH(G464))+1)+12, (IF((YEAR(H464)-YEAR(G464))=2, ((MONTH(H464)-MONTH(G464))+1)+24, (IF((YEAR(H464)-YEAR(G464))=3, ((MONTH(H464)-MONTH(G464))+1)+36, (MONTH(H464)-MONTH(G464))+1)))))</f>
        <v>1</v>
      </c>
      <c r="J464" s="18">
        <f>F464/I464</f>
        <v>2000</v>
      </c>
      <c r="K464" s="19"/>
      <c r="L464" s="20">
        <v>44136</v>
      </c>
      <c r="M464" s="20">
        <v>44196</v>
      </c>
      <c r="N464" s="21">
        <v>2000</v>
      </c>
      <c r="O464" s="20">
        <v>44136</v>
      </c>
      <c r="P464" s="20">
        <v>44165</v>
      </c>
      <c r="Q464" s="19">
        <f t="shared" si="21"/>
        <v>31</v>
      </c>
      <c r="R464" s="19">
        <f t="shared" si="22"/>
        <v>31</v>
      </c>
      <c r="S464" s="19">
        <f t="shared" si="23"/>
        <v>0</v>
      </c>
      <c r="T464" s="19"/>
      <c r="U464" s="20">
        <v>43040</v>
      </c>
      <c r="V464" s="20">
        <v>43100</v>
      </c>
      <c r="W464" s="21">
        <v>2000</v>
      </c>
      <c r="X464" s="20">
        <v>43040</v>
      </c>
      <c r="Y464" s="20">
        <v>43069</v>
      </c>
    </row>
    <row r="465" spans="1:25" ht="15.75" x14ac:dyDescent="0.25">
      <c r="A465" s="17" t="s">
        <v>420</v>
      </c>
      <c r="B465" s="17" t="s">
        <v>285</v>
      </c>
      <c r="C465" s="17" t="s">
        <v>283</v>
      </c>
      <c r="D465" s="20">
        <v>44136</v>
      </c>
      <c r="E465" s="20">
        <v>44926</v>
      </c>
      <c r="F465" s="21">
        <v>1750</v>
      </c>
      <c r="G465" s="20">
        <v>44136</v>
      </c>
      <c r="H465" s="20">
        <v>44165</v>
      </c>
      <c r="I465" s="17">
        <f>IF((YEAR(H465)-YEAR(G465))=1, ((MONTH(H465)-MONTH(G465))+1)+12, (IF((YEAR(H465)-YEAR(G465))=2, ((MONTH(H465)-MONTH(G465))+1)+24, (IF((YEAR(H465)-YEAR(G465))=3, ((MONTH(H465)-MONTH(G465))+1)+36, (MONTH(H465)-MONTH(G465))+1)))))</f>
        <v>1</v>
      </c>
      <c r="J465" s="18">
        <f>F465/I465</f>
        <v>1750</v>
      </c>
      <c r="K465" s="19"/>
      <c r="L465" s="20">
        <v>44136</v>
      </c>
      <c r="M465" s="20">
        <v>44926</v>
      </c>
      <c r="N465" s="21">
        <v>1750</v>
      </c>
      <c r="O465" s="20">
        <v>44136</v>
      </c>
      <c r="P465" s="20">
        <v>44165</v>
      </c>
      <c r="Q465" s="19">
        <f t="shared" si="21"/>
        <v>31</v>
      </c>
      <c r="R465" s="19">
        <f t="shared" si="22"/>
        <v>31</v>
      </c>
      <c r="S465" s="19">
        <f t="shared" si="23"/>
        <v>0</v>
      </c>
      <c r="T465" s="19"/>
      <c r="U465" s="20">
        <v>43040</v>
      </c>
      <c r="V465" s="20">
        <v>43830</v>
      </c>
      <c r="W465" s="21">
        <v>1750</v>
      </c>
      <c r="X465" s="20">
        <v>43040</v>
      </c>
      <c r="Y465" s="20">
        <v>43069</v>
      </c>
    </row>
    <row r="466" spans="1:25" ht="15.75" x14ac:dyDescent="0.25">
      <c r="A466" s="17" t="s">
        <v>426</v>
      </c>
      <c r="B466" s="17" t="s">
        <v>282</v>
      </c>
      <c r="C466" s="17" t="s">
        <v>283</v>
      </c>
      <c r="D466" s="20">
        <v>44136</v>
      </c>
      <c r="E466" s="20">
        <v>44196</v>
      </c>
      <c r="F466" s="21">
        <v>700</v>
      </c>
      <c r="G466" s="20">
        <v>44136</v>
      </c>
      <c r="H466" s="20">
        <v>44165</v>
      </c>
      <c r="I466" s="17">
        <f>IF((YEAR(H466)-YEAR(G466))=1, ((MONTH(H466)-MONTH(G466))+1)+12, (IF((YEAR(H466)-YEAR(G466))=2, ((MONTH(H466)-MONTH(G466))+1)+24, (IF((YEAR(H466)-YEAR(G466))=3, ((MONTH(H466)-MONTH(G466))+1)+36, (MONTH(H466)-MONTH(G466))+1)))))</f>
        <v>1</v>
      </c>
      <c r="J466" s="18">
        <f>F466/I466</f>
        <v>700</v>
      </c>
      <c r="K466" s="19"/>
      <c r="L466" s="20">
        <v>44136</v>
      </c>
      <c r="M466" s="20">
        <v>44196</v>
      </c>
      <c r="N466" s="21">
        <v>700</v>
      </c>
      <c r="O466" s="20">
        <v>44136</v>
      </c>
      <c r="P466" s="20">
        <v>44165</v>
      </c>
      <c r="Q466" s="19">
        <f t="shared" si="21"/>
        <v>31</v>
      </c>
      <c r="R466" s="19">
        <f t="shared" si="22"/>
        <v>31</v>
      </c>
      <c r="S466" s="19">
        <f t="shared" si="23"/>
        <v>0</v>
      </c>
      <c r="T466" s="19"/>
      <c r="U466" s="20">
        <v>43040</v>
      </c>
      <c r="V466" s="20">
        <v>43100</v>
      </c>
      <c r="W466" s="21">
        <v>700</v>
      </c>
      <c r="X466" s="20">
        <v>43040</v>
      </c>
      <c r="Y466" s="20">
        <v>43069</v>
      </c>
    </row>
    <row r="467" spans="1:25" ht="15.75" x14ac:dyDescent="0.25">
      <c r="A467" s="17" t="s">
        <v>443</v>
      </c>
      <c r="B467" s="17" t="s">
        <v>296</v>
      </c>
      <c r="C467" s="17" t="s">
        <v>283</v>
      </c>
      <c r="D467" s="20">
        <v>44160</v>
      </c>
      <c r="E467" s="20">
        <v>44196</v>
      </c>
      <c r="F467" s="21">
        <v>1000</v>
      </c>
      <c r="G467" s="20">
        <v>44136</v>
      </c>
      <c r="H467" s="20">
        <v>44165</v>
      </c>
      <c r="I467" s="17">
        <f>IF((YEAR(H467)-YEAR(G467))=1, ((MONTH(H467)-MONTH(G467))+1)+12, (IF((YEAR(H467)-YEAR(G467))=2, ((MONTH(H467)-MONTH(G467))+1)+24, (IF((YEAR(H467)-YEAR(G467))=3, ((MONTH(H467)-MONTH(G467))+1)+36, (MONTH(H467)-MONTH(G467))+1)))))</f>
        <v>1</v>
      </c>
      <c r="J467" s="18">
        <f>F467/I467</f>
        <v>1000</v>
      </c>
      <c r="K467" s="19"/>
      <c r="L467" s="20">
        <v>44160</v>
      </c>
      <c r="M467" s="20">
        <v>44196</v>
      </c>
      <c r="N467" s="21">
        <v>1000</v>
      </c>
      <c r="O467" s="20">
        <v>44136</v>
      </c>
      <c r="P467" s="20">
        <v>44165</v>
      </c>
      <c r="Q467" s="19">
        <f t="shared" si="21"/>
        <v>31</v>
      </c>
      <c r="R467" s="19">
        <f t="shared" si="22"/>
        <v>31</v>
      </c>
      <c r="S467" s="19">
        <f t="shared" si="23"/>
        <v>0</v>
      </c>
      <c r="T467" s="19"/>
      <c r="U467" s="20">
        <v>43064</v>
      </c>
      <c r="V467" s="20">
        <v>43100</v>
      </c>
      <c r="W467" s="21">
        <v>1000</v>
      </c>
      <c r="X467" s="20">
        <v>43040</v>
      </c>
      <c r="Y467" s="20">
        <v>43069</v>
      </c>
    </row>
    <row r="468" spans="1:25" ht="15.75" x14ac:dyDescent="0.25">
      <c r="A468" s="17" t="s">
        <v>450</v>
      </c>
      <c r="B468" s="17" t="s">
        <v>288</v>
      </c>
      <c r="C468" s="17" t="s">
        <v>283</v>
      </c>
      <c r="D468" s="20">
        <v>44136</v>
      </c>
      <c r="E468" s="20">
        <v>44561</v>
      </c>
      <c r="F468" s="21">
        <v>3500</v>
      </c>
      <c r="G468" s="20">
        <v>44136</v>
      </c>
      <c r="H468" s="20">
        <v>44165</v>
      </c>
      <c r="I468" s="17">
        <f>IF((YEAR(H468)-YEAR(G468))=1, ((MONTH(H468)-MONTH(G468))+1)+12, (IF((YEAR(H468)-YEAR(G468))=2, ((MONTH(H468)-MONTH(G468))+1)+24, (IF((YEAR(H468)-YEAR(G468))=3, ((MONTH(H468)-MONTH(G468))+1)+36, (MONTH(H468)-MONTH(G468))+1)))))</f>
        <v>1</v>
      </c>
      <c r="J468" s="18">
        <f>F468/I468</f>
        <v>3500</v>
      </c>
      <c r="K468" s="19"/>
      <c r="L468" s="20">
        <v>44136</v>
      </c>
      <c r="M468" s="20">
        <v>44561</v>
      </c>
      <c r="N468" s="21">
        <v>3500</v>
      </c>
      <c r="O468" s="20">
        <v>44136</v>
      </c>
      <c r="P468" s="20">
        <v>44165</v>
      </c>
      <c r="Q468" s="19">
        <f t="shared" si="21"/>
        <v>31</v>
      </c>
      <c r="R468" s="19">
        <f t="shared" si="22"/>
        <v>31</v>
      </c>
      <c r="S468" s="19">
        <f t="shared" si="23"/>
        <v>0</v>
      </c>
      <c r="T468" s="19"/>
      <c r="U468" s="20">
        <v>43040</v>
      </c>
      <c r="V468" s="20">
        <v>43465</v>
      </c>
      <c r="W468" s="21">
        <v>3500</v>
      </c>
      <c r="X468" s="20">
        <v>43040</v>
      </c>
      <c r="Y468" s="20">
        <v>43069</v>
      </c>
    </row>
    <row r="469" spans="1:25" ht="15.75" x14ac:dyDescent="0.25">
      <c r="A469" s="17" t="s">
        <v>453</v>
      </c>
      <c r="B469" s="17" t="s">
        <v>282</v>
      </c>
      <c r="C469" s="17" t="s">
        <v>283</v>
      </c>
      <c r="D469" s="20">
        <v>44166</v>
      </c>
      <c r="E469" s="20">
        <v>44561</v>
      </c>
      <c r="F469" s="21">
        <v>1375</v>
      </c>
      <c r="G469" s="20">
        <v>44136</v>
      </c>
      <c r="H469" s="20">
        <v>44165</v>
      </c>
      <c r="I469" s="17">
        <f>IF((YEAR(H469)-YEAR(G469))=1, ((MONTH(H469)-MONTH(G469))+1)+12, (IF((YEAR(H469)-YEAR(G469))=2, ((MONTH(H469)-MONTH(G469))+1)+24, (IF((YEAR(H469)-YEAR(G469))=3, ((MONTH(H469)-MONTH(G469))+1)+36, (MONTH(H469)-MONTH(G469))+1)))))</f>
        <v>1</v>
      </c>
      <c r="J469" s="18">
        <f>F469/I469</f>
        <v>1375</v>
      </c>
      <c r="K469" s="19"/>
      <c r="L469" s="20">
        <v>44166</v>
      </c>
      <c r="M469" s="20">
        <v>44561</v>
      </c>
      <c r="N469" s="21">
        <v>1375</v>
      </c>
      <c r="O469" s="20">
        <v>44136</v>
      </c>
      <c r="P469" s="20">
        <v>44165</v>
      </c>
      <c r="Q469" s="19">
        <f t="shared" si="21"/>
        <v>31</v>
      </c>
      <c r="R469" s="19">
        <f t="shared" si="22"/>
        <v>31</v>
      </c>
      <c r="S469" s="19">
        <f t="shared" si="23"/>
        <v>0</v>
      </c>
      <c r="T469" s="19"/>
      <c r="U469" s="20">
        <v>43070</v>
      </c>
      <c r="V469" s="20">
        <v>43465</v>
      </c>
      <c r="W469" s="21">
        <v>1375</v>
      </c>
      <c r="X469" s="20">
        <v>43040</v>
      </c>
      <c r="Y469" s="20">
        <v>43069</v>
      </c>
    </row>
    <row r="470" spans="1:25" ht="15.75" x14ac:dyDescent="0.25">
      <c r="A470" s="17" t="s">
        <v>478</v>
      </c>
      <c r="B470" s="17" t="s">
        <v>285</v>
      </c>
      <c r="C470" s="17" t="s">
        <v>283</v>
      </c>
      <c r="D470" s="20">
        <v>44150</v>
      </c>
      <c r="E470" s="20">
        <v>44196</v>
      </c>
      <c r="F470" s="21">
        <v>1500</v>
      </c>
      <c r="G470" s="20">
        <v>44136</v>
      </c>
      <c r="H470" s="20">
        <v>44165</v>
      </c>
      <c r="I470" s="17">
        <f>IF((YEAR(H470)-YEAR(G470))=1, ((MONTH(H470)-MONTH(G470))+1)+12, (IF((YEAR(H470)-YEAR(G470))=2, ((MONTH(H470)-MONTH(G470))+1)+24, (IF((YEAR(H470)-YEAR(G470))=3, ((MONTH(H470)-MONTH(G470))+1)+36, (MONTH(H470)-MONTH(G470))+1)))))</f>
        <v>1</v>
      </c>
      <c r="J470" s="18">
        <f>F470/I470</f>
        <v>1500</v>
      </c>
      <c r="K470" s="19"/>
      <c r="L470" s="20">
        <v>44150</v>
      </c>
      <c r="M470" s="20">
        <v>44196</v>
      </c>
      <c r="N470" s="21">
        <v>1500</v>
      </c>
      <c r="O470" s="20">
        <v>44136</v>
      </c>
      <c r="P470" s="20">
        <v>44165</v>
      </c>
      <c r="Q470" s="19">
        <f t="shared" si="21"/>
        <v>31</v>
      </c>
      <c r="R470" s="19">
        <f t="shared" si="22"/>
        <v>31</v>
      </c>
      <c r="S470" s="19">
        <f t="shared" si="23"/>
        <v>0</v>
      </c>
      <c r="T470" s="19"/>
      <c r="U470" s="20">
        <v>43054</v>
      </c>
      <c r="V470" s="20">
        <v>43100</v>
      </c>
      <c r="W470" s="21">
        <v>1500</v>
      </c>
      <c r="X470" s="20">
        <v>43040</v>
      </c>
      <c r="Y470" s="20">
        <v>43069</v>
      </c>
    </row>
    <row r="471" spans="1:25" ht="15.75" x14ac:dyDescent="0.25">
      <c r="A471" s="17" t="s">
        <v>479</v>
      </c>
      <c r="B471" s="17" t="s">
        <v>288</v>
      </c>
      <c r="C471" s="17" t="s">
        <v>283</v>
      </c>
      <c r="D471" s="20">
        <v>44136</v>
      </c>
      <c r="E471" s="20">
        <v>44196</v>
      </c>
      <c r="F471" s="21">
        <v>1500</v>
      </c>
      <c r="G471" s="20">
        <v>44136</v>
      </c>
      <c r="H471" s="20">
        <v>44165</v>
      </c>
      <c r="I471" s="17">
        <f>IF((YEAR(H471)-YEAR(G471))=1, ((MONTH(H471)-MONTH(G471))+1)+12, (IF((YEAR(H471)-YEAR(G471))=2, ((MONTH(H471)-MONTH(G471))+1)+24, (IF((YEAR(H471)-YEAR(G471))=3, ((MONTH(H471)-MONTH(G471))+1)+36, (MONTH(H471)-MONTH(G471))+1)))))</f>
        <v>1</v>
      </c>
      <c r="J471" s="18">
        <f>F471/I471</f>
        <v>1500</v>
      </c>
      <c r="K471" s="19"/>
      <c r="L471" s="20">
        <v>44136</v>
      </c>
      <c r="M471" s="20">
        <v>44196</v>
      </c>
      <c r="N471" s="21">
        <v>1500</v>
      </c>
      <c r="O471" s="20">
        <v>44136</v>
      </c>
      <c r="P471" s="20">
        <v>44165</v>
      </c>
      <c r="Q471" s="19">
        <f t="shared" si="21"/>
        <v>31</v>
      </c>
      <c r="R471" s="19">
        <f t="shared" si="22"/>
        <v>31</v>
      </c>
      <c r="S471" s="19">
        <f t="shared" si="23"/>
        <v>0</v>
      </c>
      <c r="T471" s="19"/>
      <c r="U471" s="20">
        <v>43040</v>
      </c>
      <c r="V471" s="20">
        <v>43100</v>
      </c>
      <c r="W471" s="21">
        <v>1500</v>
      </c>
      <c r="X471" s="20">
        <v>43040</v>
      </c>
      <c r="Y471" s="20">
        <v>43069</v>
      </c>
    </row>
    <row r="472" spans="1:25" ht="15.75" x14ac:dyDescent="0.25">
      <c r="A472" s="17" t="s">
        <v>480</v>
      </c>
      <c r="B472" s="17" t="s">
        <v>282</v>
      </c>
      <c r="C472" s="17" t="s">
        <v>283</v>
      </c>
      <c r="D472" s="20">
        <v>44148</v>
      </c>
      <c r="E472" s="20">
        <v>44196</v>
      </c>
      <c r="F472" s="21">
        <v>500</v>
      </c>
      <c r="G472" s="20">
        <v>44136</v>
      </c>
      <c r="H472" s="20">
        <v>44165</v>
      </c>
      <c r="I472" s="17">
        <f>IF((YEAR(H472)-YEAR(G472))=1, ((MONTH(H472)-MONTH(G472))+1)+12, (IF((YEAR(H472)-YEAR(G472))=2, ((MONTH(H472)-MONTH(G472))+1)+24, (IF((YEAR(H472)-YEAR(G472))=3, ((MONTH(H472)-MONTH(G472))+1)+36, (MONTH(H472)-MONTH(G472))+1)))))</f>
        <v>1</v>
      </c>
      <c r="J472" s="18">
        <f>F472/I472</f>
        <v>500</v>
      </c>
      <c r="K472" s="19"/>
      <c r="L472" s="20">
        <v>44148</v>
      </c>
      <c r="M472" s="20">
        <v>44196</v>
      </c>
      <c r="N472" s="21">
        <v>500</v>
      </c>
      <c r="O472" s="20">
        <v>44136</v>
      </c>
      <c r="P472" s="20">
        <v>44165</v>
      </c>
      <c r="Q472" s="19">
        <f t="shared" si="21"/>
        <v>31</v>
      </c>
      <c r="R472" s="19">
        <f t="shared" si="22"/>
        <v>31</v>
      </c>
      <c r="S472" s="19">
        <f t="shared" si="23"/>
        <v>0</v>
      </c>
      <c r="T472" s="19"/>
      <c r="U472" s="20">
        <v>43052</v>
      </c>
      <c r="V472" s="20">
        <v>43100</v>
      </c>
      <c r="W472" s="21">
        <v>500</v>
      </c>
      <c r="X472" s="20">
        <v>43040</v>
      </c>
      <c r="Y472" s="20">
        <v>43069</v>
      </c>
    </row>
    <row r="473" spans="1:25" ht="15.75" x14ac:dyDescent="0.25">
      <c r="A473" s="17" t="s">
        <v>482</v>
      </c>
      <c r="B473" s="17" t="s">
        <v>282</v>
      </c>
      <c r="C473" s="17" t="s">
        <v>283</v>
      </c>
      <c r="D473" s="20">
        <v>44136</v>
      </c>
      <c r="E473" s="20">
        <v>44196</v>
      </c>
      <c r="F473" s="21">
        <v>1500</v>
      </c>
      <c r="G473" s="20">
        <v>44136</v>
      </c>
      <c r="H473" s="20">
        <v>44165</v>
      </c>
      <c r="I473" s="17">
        <f>IF((YEAR(H473)-YEAR(G473))=1, ((MONTH(H473)-MONTH(G473))+1)+12, (IF((YEAR(H473)-YEAR(G473))=2, ((MONTH(H473)-MONTH(G473))+1)+24, (IF((YEAR(H473)-YEAR(G473))=3, ((MONTH(H473)-MONTH(G473))+1)+36, (MONTH(H473)-MONTH(G473))+1)))))</f>
        <v>1</v>
      </c>
      <c r="J473" s="18">
        <f>F473/I473</f>
        <v>1500</v>
      </c>
      <c r="K473" s="19"/>
      <c r="L473" s="20">
        <v>44136</v>
      </c>
      <c r="M473" s="20">
        <v>44196</v>
      </c>
      <c r="N473" s="21">
        <v>1500</v>
      </c>
      <c r="O473" s="20">
        <v>44136</v>
      </c>
      <c r="P473" s="20">
        <v>44165</v>
      </c>
      <c r="Q473" s="19">
        <f t="shared" si="21"/>
        <v>31</v>
      </c>
      <c r="R473" s="19">
        <f t="shared" si="22"/>
        <v>31</v>
      </c>
      <c r="S473" s="19">
        <f t="shared" si="23"/>
        <v>0</v>
      </c>
      <c r="T473" s="19"/>
      <c r="U473" s="20">
        <v>43040</v>
      </c>
      <c r="V473" s="20">
        <v>43100</v>
      </c>
      <c r="W473" s="21">
        <v>1500</v>
      </c>
      <c r="X473" s="20">
        <v>43040</v>
      </c>
      <c r="Y473" s="20">
        <v>43069</v>
      </c>
    </row>
    <row r="474" spans="1:25" ht="15.75" x14ac:dyDescent="0.25">
      <c r="A474" s="17" t="s">
        <v>485</v>
      </c>
      <c r="B474" s="17" t="s">
        <v>282</v>
      </c>
      <c r="C474" s="17" t="s">
        <v>283</v>
      </c>
      <c r="D474" s="20">
        <v>44160</v>
      </c>
      <c r="E474" s="20">
        <v>44196</v>
      </c>
      <c r="F474" s="21">
        <v>600</v>
      </c>
      <c r="G474" s="20">
        <v>44136</v>
      </c>
      <c r="H474" s="20">
        <v>44165</v>
      </c>
      <c r="I474" s="17">
        <f>IF((YEAR(H474)-YEAR(G474))=1, ((MONTH(H474)-MONTH(G474))+1)+12, (IF((YEAR(H474)-YEAR(G474))=2, ((MONTH(H474)-MONTH(G474))+1)+24, (IF((YEAR(H474)-YEAR(G474))=3, ((MONTH(H474)-MONTH(G474))+1)+36, (MONTH(H474)-MONTH(G474))+1)))))</f>
        <v>1</v>
      </c>
      <c r="J474" s="18">
        <f>F474/I474</f>
        <v>600</v>
      </c>
      <c r="K474" s="19"/>
      <c r="L474" s="20">
        <v>44160</v>
      </c>
      <c r="M474" s="20">
        <v>44196</v>
      </c>
      <c r="N474" s="21">
        <v>600</v>
      </c>
      <c r="O474" s="20">
        <v>44136</v>
      </c>
      <c r="P474" s="20">
        <v>44165</v>
      </c>
      <c r="Q474" s="19">
        <f t="shared" si="21"/>
        <v>31</v>
      </c>
      <c r="R474" s="19">
        <f t="shared" si="22"/>
        <v>31</v>
      </c>
      <c r="S474" s="19">
        <f t="shared" si="23"/>
        <v>0</v>
      </c>
      <c r="T474" s="19"/>
      <c r="U474" s="20">
        <v>43064</v>
      </c>
      <c r="V474" s="20">
        <v>43100</v>
      </c>
      <c r="W474" s="21">
        <v>600</v>
      </c>
      <c r="X474" s="20">
        <v>43040</v>
      </c>
      <c r="Y474" s="20">
        <v>43069</v>
      </c>
    </row>
    <row r="475" spans="1:25" ht="15.75" x14ac:dyDescent="0.25">
      <c r="A475" s="17" t="s">
        <v>507</v>
      </c>
      <c r="B475" s="17" t="s">
        <v>285</v>
      </c>
      <c r="C475" s="17" t="s">
        <v>283</v>
      </c>
      <c r="D475" s="20">
        <v>44136</v>
      </c>
      <c r="E475" s="20">
        <v>44196</v>
      </c>
      <c r="F475" s="21">
        <v>1750</v>
      </c>
      <c r="G475" s="20">
        <v>44136</v>
      </c>
      <c r="H475" s="20">
        <v>44165</v>
      </c>
      <c r="I475" s="17">
        <f>IF((YEAR(H475)-YEAR(G475))=1, ((MONTH(H475)-MONTH(G475))+1)+12, (IF((YEAR(H475)-YEAR(G475))=2, ((MONTH(H475)-MONTH(G475))+1)+24, (IF((YEAR(H475)-YEAR(G475))=3, ((MONTH(H475)-MONTH(G475))+1)+36, (MONTH(H475)-MONTH(G475))+1)))))</f>
        <v>1</v>
      </c>
      <c r="J475" s="18">
        <f>F475/I475</f>
        <v>1750</v>
      </c>
      <c r="K475" s="19"/>
      <c r="L475" s="20">
        <v>44136</v>
      </c>
      <c r="M475" s="20">
        <v>44196</v>
      </c>
      <c r="N475" s="21">
        <v>1750</v>
      </c>
      <c r="O475" s="20">
        <v>44136</v>
      </c>
      <c r="P475" s="20">
        <v>44165</v>
      </c>
      <c r="Q475" s="19">
        <f t="shared" si="21"/>
        <v>31</v>
      </c>
      <c r="R475" s="19">
        <f t="shared" si="22"/>
        <v>31</v>
      </c>
      <c r="S475" s="19">
        <f t="shared" si="23"/>
        <v>0</v>
      </c>
      <c r="T475" s="19"/>
      <c r="U475" s="20">
        <v>43040</v>
      </c>
      <c r="V475" s="20">
        <v>43100</v>
      </c>
      <c r="W475" s="21">
        <v>1750</v>
      </c>
      <c r="X475" s="20">
        <v>43040</v>
      </c>
      <c r="Y475" s="20">
        <v>43069</v>
      </c>
    </row>
    <row r="476" spans="1:25" ht="15.75" x14ac:dyDescent="0.25">
      <c r="A476" s="17" t="s">
        <v>510</v>
      </c>
      <c r="B476" s="17" t="s">
        <v>285</v>
      </c>
      <c r="C476" s="17" t="s">
        <v>283</v>
      </c>
      <c r="D476" s="20">
        <v>44165</v>
      </c>
      <c r="E476" s="20">
        <v>44561</v>
      </c>
      <c r="F476" s="21">
        <v>1500</v>
      </c>
      <c r="G476" s="20">
        <v>44136</v>
      </c>
      <c r="H476" s="20">
        <v>44165</v>
      </c>
      <c r="I476" s="17">
        <f>IF((YEAR(H476)-YEAR(G476))=1, ((MONTH(H476)-MONTH(G476))+1)+12, (IF((YEAR(H476)-YEAR(G476))=2, ((MONTH(H476)-MONTH(G476))+1)+24, (IF((YEAR(H476)-YEAR(G476))=3, ((MONTH(H476)-MONTH(G476))+1)+36, (MONTH(H476)-MONTH(G476))+1)))))</f>
        <v>1</v>
      </c>
      <c r="J476" s="18">
        <f>F476/I476</f>
        <v>1500</v>
      </c>
      <c r="K476" s="19"/>
      <c r="L476" s="20">
        <v>44165</v>
      </c>
      <c r="M476" s="20">
        <v>44561</v>
      </c>
      <c r="N476" s="21">
        <v>1500</v>
      </c>
      <c r="O476" s="20">
        <v>44136</v>
      </c>
      <c r="P476" s="20">
        <v>44165</v>
      </c>
      <c r="Q476" s="19">
        <f t="shared" si="21"/>
        <v>31</v>
      </c>
      <c r="R476" s="19">
        <f t="shared" si="22"/>
        <v>31</v>
      </c>
      <c r="S476" s="19">
        <f t="shared" si="23"/>
        <v>0</v>
      </c>
      <c r="T476" s="19"/>
      <c r="U476" s="20">
        <v>43069</v>
      </c>
      <c r="V476" s="20">
        <v>43465</v>
      </c>
      <c r="W476" s="21">
        <v>1500</v>
      </c>
      <c r="X476" s="20">
        <v>43040</v>
      </c>
      <c r="Y476" s="20">
        <v>43069</v>
      </c>
    </row>
    <row r="477" spans="1:25" ht="15.75" x14ac:dyDescent="0.25">
      <c r="A477" s="17" t="s">
        <v>511</v>
      </c>
      <c r="B477" s="17" t="s">
        <v>292</v>
      </c>
      <c r="C477" s="17" t="s">
        <v>283</v>
      </c>
      <c r="D477" s="20">
        <v>44136</v>
      </c>
      <c r="E477" s="20">
        <v>44612</v>
      </c>
      <c r="F477" s="21">
        <v>1200</v>
      </c>
      <c r="G477" s="20">
        <v>44136</v>
      </c>
      <c r="H477" s="20">
        <v>44165</v>
      </c>
      <c r="I477" s="17">
        <f>IF((YEAR(H477)-YEAR(G477))=1, ((MONTH(H477)-MONTH(G477))+1)+12, (IF((YEAR(H477)-YEAR(G477))=2, ((MONTH(H477)-MONTH(G477))+1)+24, (IF((YEAR(H477)-YEAR(G477))=3, ((MONTH(H477)-MONTH(G477))+1)+36, (MONTH(H477)-MONTH(G477))+1)))))</f>
        <v>1</v>
      </c>
      <c r="J477" s="18">
        <f>F477/I477</f>
        <v>1200</v>
      </c>
      <c r="K477" s="19"/>
      <c r="L477" s="20">
        <v>44136</v>
      </c>
      <c r="M477" s="20">
        <v>44612</v>
      </c>
      <c r="N477" s="21">
        <v>1200</v>
      </c>
      <c r="O477" s="20">
        <v>44136</v>
      </c>
      <c r="P477" s="20">
        <v>44165</v>
      </c>
      <c r="Q477" s="19">
        <f t="shared" si="21"/>
        <v>20</v>
      </c>
      <c r="R477" s="19">
        <f t="shared" si="22"/>
        <v>20</v>
      </c>
      <c r="S477" s="19">
        <f t="shared" si="23"/>
        <v>0</v>
      </c>
      <c r="T477" s="19"/>
      <c r="U477" s="20">
        <v>43040</v>
      </c>
      <c r="V477" s="20">
        <v>43516</v>
      </c>
      <c r="W477" s="21">
        <v>1200</v>
      </c>
      <c r="X477" s="20">
        <v>43040</v>
      </c>
      <c r="Y477" s="20">
        <v>43069</v>
      </c>
    </row>
    <row r="478" spans="1:25" ht="15.75" x14ac:dyDescent="0.25">
      <c r="A478" s="17" t="s">
        <v>530</v>
      </c>
      <c r="B478" s="17" t="s">
        <v>296</v>
      </c>
      <c r="C478" s="17" t="s">
        <v>283</v>
      </c>
      <c r="D478" s="20">
        <v>44136</v>
      </c>
      <c r="E478" s="20">
        <v>44561</v>
      </c>
      <c r="F478" s="21">
        <v>5416.67</v>
      </c>
      <c r="G478" s="20">
        <v>44136</v>
      </c>
      <c r="H478" s="20">
        <v>44165</v>
      </c>
      <c r="I478" s="17">
        <f>IF((YEAR(H478)-YEAR(G478))=1, ((MONTH(H478)-MONTH(G478))+1)+12, (IF((YEAR(H478)-YEAR(G478))=2, ((MONTH(H478)-MONTH(G478))+1)+24, (IF((YEAR(H478)-YEAR(G478))=3, ((MONTH(H478)-MONTH(G478))+1)+36, (MONTH(H478)-MONTH(G478))+1)))))</f>
        <v>1</v>
      </c>
      <c r="J478" s="18">
        <f>F478/I478</f>
        <v>5416.67</v>
      </c>
      <c r="K478" s="19"/>
      <c r="L478" s="20">
        <v>44136</v>
      </c>
      <c r="M478" s="20">
        <v>44561</v>
      </c>
      <c r="N478" s="21">
        <v>5416.67</v>
      </c>
      <c r="O478" s="20">
        <v>44136</v>
      </c>
      <c r="P478" s="20">
        <v>44165</v>
      </c>
      <c r="Q478" s="19">
        <f t="shared" si="21"/>
        <v>31</v>
      </c>
      <c r="R478" s="19">
        <f t="shared" si="22"/>
        <v>31</v>
      </c>
      <c r="S478" s="19">
        <f t="shared" si="23"/>
        <v>0</v>
      </c>
      <c r="T478" s="19"/>
      <c r="U478" s="20">
        <v>43040</v>
      </c>
      <c r="V478" s="20">
        <v>43465</v>
      </c>
      <c r="W478" s="21">
        <v>5416.67</v>
      </c>
      <c r="X478" s="20">
        <v>43040</v>
      </c>
      <c r="Y478" s="20">
        <v>43069</v>
      </c>
    </row>
    <row r="479" spans="1:25" ht="15.75" x14ac:dyDescent="0.25">
      <c r="A479" s="17" t="s">
        <v>564</v>
      </c>
      <c r="B479" s="17" t="s">
        <v>282</v>
      </c>
      <c r="C479" s="17" t="s">
        <v>283</v>
      </c>
      <c r="D479" s="20">
        <v>44136</v>
      </c>
      <c r="E479" s="20">
        <v>44196</v>
      </c>
      <c r="F479" s="21">
        <v>1356.25</v>
      </c>
      <c r="G479" s="20">
        <v>44136</v>
      </c>
      <c r="H479" s="20">
        <v>44165</v>
      </c>
      <c r="I479" s="17">
        <f>IF((YEAR(H479)-YEAR(G479))=1, ((MONTH(H479)-MONTH(G479))+1)+12, (IF((YEAR(H479)-YEAR(G479))=2, ((MONTH(H479)-MONTH(G479))+1)+24, (IF((YEAR(H479)-YEAR(G479))=3, ((MONTH(H479)-MONTH(G479))+1)+36, (MONTH(H479)-MONTH(G479))+1)))))</f>
        <v>1</v>
      </c>
      <c r="J479" s="18">
        <f>F479/I479</f>
        <v>1356.25</v>
      </c>
      <c r="K479" s="19"/>
      <c r="L479" s="20">
        <v>44136</v>
      </c>
      <c r="M479" s="20">
        <v>44196</v>
      </c>
      <c r="N479" s="21">
        <v>1356.25</v>
      </c>
      <c r="O479" s="20">
        <v>44136</v>
      </c>
      <c r="P479" s="20">
        <v>44165</v>
      </c>
      <c r="Q479" s="19">
        <f t="shared" si="21"/>
        <v>31</v>
      </c>
      <c r="R479" s="19">
        <f t="shared" si="22"/>
        <v>31</v>
      </c>
      <c r="S479" s="19">
        <f t="shared" si="23"/>
        <v>0</v>
      </c>
      <c r="T479" s="19"/>
      <c r="U479" s="20">
        <v>43040</v>
      </c>
      <c r="V479" s="20">
        <v>43100</v>
      </c>
      <c r="W479" s="21">
        <v>1356.25</v>
      </c>
      <c r="X479" s="20">
        <v>43040</v>
      </c>
      <c r="Y479" s="20">
        <v>43069</v>
      </c>
    </row>
    <row r="480" spans="1:25" ht="15.75" x14ac:dyDescent="0.25">
      <c r="A480" s="17" t="s">
        <v>417</v>
      </c>
      <c r="B480" s="17" t="s">
        <v>282</v>
      </c>
      <c r="C480" s="17" t="s">
        <v>283</v>
      </c>
      <c r="D480" s="20">
        <v>44093</v>
      </c>
      <c r="E480" s="20">
        <v>44926</v>
      </c>
      <c r="F480" s="21">
        <v>42000</v>
      </c>
      <c r="G480" s="20">
        <v>43466</v>
      </c>
      <c r="H480" s="20">
        <v>44196</v>
      </c>
      <c r="I480" s="17">
        <f>IF((YEAR(H480)-YEAR(G480))=1, ((MONTH(H480)-MONTH(G480))+1)+12, (IF((YEAR(H480)-YEAR(G480))=2, ((MONTH(H480)-MONTH(G480))+1)+24, (IF((YEAR(H480)-YEAR(G480))=3, ((MONTH(H480)-MONTH(G480))+1)+36, (MONTH(H480)-MONTH(G480))+1)))))</f>
        <v>24</v>
      </c>
      <c r="J480" s="18">
        <f>F480/I480</f>
        <v>1750</v>
      </c>
      <c r="K480" s="19"/>
      <c r="L480" s="20">
        <v>44093</v>
      </c>
      <c r="M480" s="20">
        <v>44926</v>
      </c>
      <c r="N480" s="21">
        <v>42000</v>
      </c>
      <c r="O480" s="20">
        <v>43466</v>
      </c>
      <c r="P480" s="20">
        <v>44196</v>
      </c>
      <c r="Q480" s="19">
        <f t="shared" si="21"/>
        <v>31</v>
      </c>
      <c r="R480" s="19">
        <f t="shared" si="22"/>
        <v>31</v>
      </c>
      <c r="S480" s="19">
        <f t="shared" si="23"/>
        <v>0</v>
      </c>
      <c r="T480" s="19"/>
      <c r="U480" s="20">
        <v>42997</v>
      </c>
      <c r="V480" s="20">
        <v>43830</v>
      </c>
      <c r="W480" s="21">
        <v>42000</v>
      </c>
      <c r="X480" s="20">
        <v>42370</v>
      </c>
      <c r="Y480" s="20">
        <v>43100</v>
      </c>
    </row>
    <row r="481" spans="1:25" ht="15.75" x14ac:dyDescent="0.25">
      <c r="A481" s="17" t="s">
        <v>531</v>
      </c>
      <c r="B481" s="17" t="s">
        <v>285</v>
      </c>
      <c r="C481" s="17" t="s">
        <v>283</v>
      </c>
      <c r="D481" s="20">
        <v>44196</v>
      </c>
      <c r="E481" s="20">
        <v>44926</v>
      </c>
      <c r="F481" s="21">
        <v>18736.82</v>
      </c>
      <c r="G481" s="20">
        <v>43709</v>
      </c>
      <c r="H481" s="20">
        <v>44196</v>
      </c>
      <c r="I481" s="17">
        <f>IF((YEAR(H481)-YEAR(G481))=1, ((MONTH(H481)-MONTH(G481))+1)+12, (IF((YEAR(H481)-YEAR(G481))=2, ((MONTH(H481)-MONTH(G481))+1)+24, (IF((YEAR(H481)-YEAR(G481))=3, ((MONTH(H481)-MONTH(G481))+1)+36, (MONTH(H481)-MONTH(G481))+1)))))</f>
        <v>16</v>
      </c>
      <c r="J481" s="18">
        <f>F481/I481</f>
        <v>1171.05125</v>
      </c>
      <c r="K481" s="19"/>
      <c r="L481" s="20">
        <v>44196</v>
      </c>
      <c r="M481" s="20">
        <v>44926</v>
      </c>
      <c r="N481" s="21">
        <v>18736.82</v>
      </c>
      <c r="O481" s="20">
        <v>43709</v>
      </c>
      <c r="P481" s="20">
        <v>44196</v>
      </c>
      <c r="Q481" s="19">
        <f t="shared" si="21"/>
        <v>31</v>
      </c>
      <c r="R481" s="19">
        <f t="shared" si="22"/>
        <v>31</v>
      </c>
      <c r="S481" s="19">
        <f t="shared" si="23"/>
        <v>0</v>
      </c>
      <c r="T481" s="19"/>
      <c r="U481" s="20">
        <v>43100</v>
      </c>
      <c r="V481" s="20">
        <v>43830</v>
      </c>
      <c r="W481" s="21">
        <v>18736.82</v>
      </c>
      <c r="X481" s="20">
        <v>42614</v>
      </c>
      <c r="Y481" s="20">
        <v>43100</v>
      </c>
    </row>
    <row r="482" spans="1:25" ht="15.75" x14ac:dyDescent="0.25">
      <c r="A482" s="17" t="s">
        <v>300</v>
      </c>
      <c r="B482" s="17" t="s">
        <v>282</v>
      </c>
      <c r="C482" s="17" t="s">
        <v>283</v>
      </c>
      <c r="D482" s="20">
        <v>43876</v>
      </c>
      <c r="E482" s="20">
        <v>44196</v>
      </c>
      <c r="F482" s="21">
        <v>22000</v>
      </c>
      <c r="G482" s="20">
        <v>43831</v>
      </c>
      <c r="H482" s="20">
        <v>44196</v>
      </c>
      <c r="I482" s="17">
        <f>IF((YEAR(H482)-YEAR(G482))=1, ((MONTH(H482)-MONTH(G482))+1)+12, (IF((YEAR(H482)-YEAR(G482))=2, ((MONTH(H482)-MONTH(G482))+1)+24, (IF((YEAR(H482)-YEAR(G482))=3, ((MONTH(H482)-MONTH(G482))+1)+36, (MONTH(H482)-MONTH(G482))+1)))))</f>
        <v>12</v>
      </c>
      <c r="J482" s="18">
        <f>F482/I482</f>
        <v>1833.3333333333333</v>
      </c>
      <c r="K482" s="19"/>
      <c r="L482" s="20">
        <v>43876</v>
      </c>
      <c r="M482" s="20">
        <v>44196</v>
      </c>
      <c r="N482" s="21">
        <v>22000</v>
      </c>
      <c r="O482" s="20">
        <v>43831</v>
      </c>
      <c r="P482" s="20">
        <v>44196</v>
      </c>
      <c r="Q482" s="19">
        <f t="shared" si="21"/>
        <v>31</v>
      </c>
      <c r="R482" s="19">
        <f t="shared" si="22"/>
        <v>31</v>
      </c>
      <c r="S482" s="19">
        <f t="shared" si="23"/>
        <v>0</v>
      </c>
      <c r="T482" s="19"/>
      <c r="U482" s="20">
        <v>42781</v>
      </c>
      <c r="V482" s="20">
        <v>43100</v>
      </c>
      <c r="W482" s="21">
        <v>22000</v>
      </c>
      <c r="X482" s="20">
        <v>42736</v>
      </c>
      <c r="Y482" s="20">
        <v>43100</v>
      </c>
    </row>
    <row r="483" spans="1:25" ht="15.75" x14ac:dyDescent="0.25">
      <c r="A483" s="17" t="s">
        <v>328</v>
      </c>
      <c r="B483" s="17" t="s">
        <v>288</v>
      </c>
      <c r="C483" s="17" t="s">
        <v>283</v>
      </c>
      <c r="D483" s="20">
        <v>43952</v>
      </c>
      <c r="E483" s="20">
        <v>44196</v>
      </c>
      <c r="F483" s="21">
        <v>80000</v>
      </c>
      <c r="G483" s="20">
        <v>43831</v>
      </c>
      <c r="H483" s="20">
        <v>44196</v>
      </c>
      <c r="I483" s="17">
        <f>IF((YEAR(H483)-YEAR(G483))=1, ((MONTH(H483)-MONTH(G483))+1)+12, (IF((YEAR(H483)-YEAR(G483))=2, ((MONTH(H483)-MONTH(G483))+1)+24, (IF((YEAR(H483)-YEAR(G483))=3, ((MONTH(H483)-MONTH(G483))+1)+36, (MONTH(H483)-MONTH(G483))+1)))))</f>
        <v>12</v>
      </c>
      <c r="J483" s="18">
        <f>F483/I483</f>
        <v>6666.666666666667</v>
      </c>
      <c r="K483" s="19"/>
      <c r="L483" s="20">
        <v>43952</v>
      </c>
      <c r="M483" s="20">
        <v>44196</v>
      </c>
      <c r="N483" s="21">
        <v>80000</v>
      </c>
      <c r="O483" s="20">
        <v>43831</v>
      </c>
      <c r="P483" s="20">
        <v>44196</v>
      </c>
      <c r="Q483" s="19">
        <f t="shared" si="21"/>
        <v>31</v>
      </c>
      <c r="R483" s="19">
        <f t="shared" si="22"/>
        <v>31</v>
      </c>
      <c r="S483" s="19">
        <f t="shared" si="23"/>
        <v>0</v>
      </c>
      <c r="T483" s="19"/>
      <c r="U483" s="20">
        <v>42856</v>
      </c>
      <c r="V483" s="20">
        <v>43100</v>
      </c>
      <c r="W483" s="21">
        <v>80000</v>
      </c>
      <c r="X483" s="20">
        <v>42736</v>
      </c>
      <c r="Y483" s="20">
        <v>43100</v>
      </c>
    </row>
    <row r="484" spans="1:25" ht="15.75" x14ac:dyDescent="0.25">
      <c r="A484" s="17" t="s">
        <v>355</v>
      </c>
      <c r="B484" s="17" t="s">
        <v>296</v>
      </c>
      <c r="C484" s="17" t="s">
        <v>283</v>
      </c>
      <c r="D484" s="20">
        <v>43748</v>
      </c>
      <c r="E484" s="20">
        <v>43830</v>
      </c>
      <c r="F484" s="21">
        <v>25000</v>
      </c>
      <c r="G484" s="20">
        <v>43831</v>
      </c>
      <c r="H484" s="20">
        <v>44196</v>
      </c>
      <c r="I484" s="17">
        <f>IF((YEAR(H484)-YEAR(G484))=1, ((MONTH(H484)-MONTH(G484))+1)+12, (IF((YEAR(H484)-YEAR(G484))=2, ((MONTH(H484)-MONTH(G484))+1)+24, (IF((YEAR(H484)-YEAR(G484))=3, ((MONTH(H484)-MONTH(G484))+1)+36, (MONTH(H484)-MONTH(G484))+1)))))</f>
        <v>12</v>
      </c>
      <c r="J484" s="18">
        <f>F484/I484</f>
        <v>2083.3333333333335</v>
      </c>
      <c r="K484" s="19"/>
      <c r="L484" s="20">
        <v>43748</v>
      </c>
      <c r="M484" s="20">
        <v>43830</v>
      </c>
      <c r="N484" s="21">
        <v>25000</v>
      </c>
      <c r="O484" s="20">
        <v>43831</v>
      </c>
      <c r="P484" s="20">
        <v>44196</v>
      </c>
      <c r="Q484" s="19">
        <f t="shared" si="21"/>
        <v>31</v>
      </c>
      <c r="R484" s="19">
        <f t="shared" si="22"/>
        <v>31</v>
      </c>
      <c r="S484" s="19">
        <f t="shared" si="23"/>
        <v>0</v>
      </c>
      <c r="T484" s="19"/>
      <c r="U484" s="20">
        <v>42653</v>
      </c>
      <c r="V484" s="20">
        <v>42735</v>
      </c>
      <c r="W484" s="21">
        <v>25000</v>
      </c>
      <c r="X484" s="20">
        <v>42736</v>
      </c>
      <c r="Y484" s="20">
        <v>43100</v>
      </c>
    </row>
    <row r="485" spans="1:25" ht="15.75" x14ac:dyDescent="0.25">
      <c r="A485" s="17" t="s">
        <v>362</v>
      </c>
      <c r="B485" s="17" t="s">
        <v>296</v>
      </c>
      <c r="C485" s="17" t="s">
        <v>283</v>
      </c>
      <c r="D485" s="20">
        <v>43841</v>
      </c>
      <c r="E485" s="20">
        <v>44926</v>
      </c>
      <c r="F485" s="21">
        <v>12000</v>
      </c>
      <c r="G485" s="20">
        <v>43831</v>
      </c>
      <c r="H485" s="20">
        <v>44196</v>
      </c>
      <c r="I485" s="17">
        <f>IF((YEAR(H485)-YEAR(G485))=1, ((MONTH(H485)-MONTH(G485))+1)+12, (IF((YEAR(H485)-YEAR(G485))=2, ((MONTH(H485)-MONTH(G485))+1)+24, (IF((YEAR(H485)-YEAR(G485))=3, ((MONTH(H485)-MONTH(G485))+1)+36, (MONTH(H485)-MONTH(G485))+1)))))</f>
        <v>12</v>
      </c>
      <c r="J485" s="18">
        <f>F485/I485</f>
        <v>1000</v>
      </c>
      <c r="K485" s="19"/>
      <c r="L485" s="20">
        <v>43841</v>
      </c>
      <c r="M485" s="20">
        <v>44926</v>
      </c>
      <c r="N485" s="21">
        <v>12000</v>
      </c>
      <c r="O485" s="20">
        <v>43831</v>
      </c>
      <c r="P485" s="20">
        <v>44196</v>
      </c>
      <c r="Q485" s="19">
        <f t="shared" si="21"/>
        <v>31</v>
      </c>
      <c r="R485" s="19">
        <f t="shared" si="22"/>
        <v>31</v>
      </c>
      <c r="S485" s="19">
        <f t="shared" si="23"/>
        <v>0</v>
      </c>
      <c r="T485" s="19"/>
      <c r="U485" s="20">
        <v>42746</v>
      </c>
      <c r="V485" s="20">
        <v>43830</v>
      </c>
      <c r="W485" s="21">
        <v>12000</v>
      </c>
      <c r="X485" s="20">
        <v>42736</v>
      </c>
      <c r="Y485" s="20">
        <v>43100</v>
      </c>
    </row>
    <row r="486" spans="1:25" ht="15.75" x14ac:dyDescent="0.25">
      <c r="A486" s="17" t="s">
        <v>423</v>
      </c>
      <c r="B486" s="17" t="s">
        <v>296</v>
      </c>
      <c r="C486" s="17" t="s">
        <v>283</v>
      </c>
      <c r="D486" s="20">
        <v>43831</v>
      </c>
      <c r="E486" s="20">
        <v>44196</v>
      </c>
      <c r="F486" s="21">
        <v>57750</v>
      </c>
      <c r="G486" s="20">
        <v>43831</v>
      </c>
      <c r="H486" s="20">
        <v>44196</v>
      </c>
      <c r="I486" s="17">
        <f>IF((YEAR(H486)-YEAR(G486))=1, ((MONTH(H486)-MONTH(G486))+1)+12, (IF((YEAR(H486)-YEAR(G486))=2, ((MONTH(H486)-MONTH(G486))+1)+24, (IF((YEAR(H486)-YEAR(G486))=3, ((MONTH(H486)-MONTH(G486))+1)+36, (MONTH(H486)-MONTH(G486))+1)))))</f>
        <v>12</v>
      </c>
      <c r="J486" s="18">
        <f>F486/I486</f>
        <v>4812.5</v>
      </c>
      <c r="K486" s="19"/>
      <c r="L486" s="20">
        <v>43831</v>
      </c>
      <c r="M486" s="20">
        <v>44196</v>
      </c>
      <c r="N486" s="21">
        <v>57750</v>
      </c>
      <c r="O486" s="20">
        <v>43831</v>
      </c>
      <c r="P486" s="20">
        <v>44196</v>
      </c>
      <c r="Q486" s="19">
        <f t="shared" si="21"/>
        <v>31</v>
      </c>
      <c r="R486" s="19">
        <f t="shared" si="22"/>
        <v>31</v>
      </c>
      <c r="S486" s="19">
        <f t="shared" si="23"/>
        <v>0</v>
      </c>
      <c r="T486" s="19"/>
      <c r="U486" s="20">
        <v>42736</v>
      </c>
      <c r="V486" s="20">
        <v>43100</v>
      </c>
      <c r="W486" s="21">
        <v>57750</v>
      </c>
      <c r="X486" s="20">
        <v>42736</v>
      </c>
      <c r="Y486" s="20">
        <v>43100</v>
      </c>
    </row>
    <row r="487" spans="1:25" ht="15.75" x14ac:dyDescent="0.25">
      <c r="A487" s="17" t="s">
        <v>458</v>
      </c>
      <c r="B487" s="17" t="s">
        <v>296</v>
      </c>
      <c r="C487" s="17" t="s">
        <v>283</v>
      </c>
      <c r="D487" s="20">
        <v>43903</v>
      </c>
      <c r="E487" s="20">
        <v>44561</v>
      </c>
      <c r="F487" s="21">
        <v>114050</v>
      </c>
      <c r="G487" s="20">
        <v>43831</v>
      </c>
      <c r="H487" s="20">
        <v>44196</v>
      </c>
      <c r="I487" s="17">
        <f>IF((YEAR(H487)-YEAR(G487))=1, ((MONTH(H487)-MONTH(G487))+1)+12, (IF((YEAR(H487)-YEAR(G487))=2, ((MONTH(H487)-MONTH(G487))+1)+24, (IF((YEAR(H487)-YEAR(G487))=3, ((MONTH(H487)-MONTH(G487))+1)+36, (MONTH(H487)-MONTH(G487))+1)))))</f>
        <v>12</v>
      </c>
      <c r="J487" s="18">
        <f>F487/I487</f>
        <v>9504.1666666666661</v>
      </c>
      <c r="K487" s="19"/>
      <c r="L487" s="20">
        <v>43903</v>
      </c>
      <c r="M487" s="20">
        <v>44561</v>
      </c>
      <c r="N487" s="21">
        <v>114050</v>
      </c>
      <c r="O487" s="20">
        <v>43831</v>
      </c>
      <c r="P487" s="20">
        <v>44196</v>
      </c>
      <c r="Q487" s="19">
        <f t="shared" si="21"/>
        <v>31</v>
      </c>
      <c r="R487" s="19">
        <f t="shared" si="22"/>
        <v>31</v>
      </c>
      <c r="S487" s="19">
        <f t="shared" si="23"/>
        <v>0</v>
      </c>
      <c r="T487" s="19"/>
      <c r="U487" s="20">
        <v>42807</v>
      </c>
      <c r="V487" s="20">
        <v>43465</v>
      </c>
      <c r="W487" s="21">
        <v>114050</v>
      </c>
      <c r="X487" s="20">
        <v>42736</v>
      </c>
      <c r="Y487" s="20">
        <v>43100</v>
      </c>
    </row>
    <row r="488" spans="1:25" ht="15.75" x14ac:dyDescent="0.25">
      <c r="A488" s="17" t="s">
        <v>462</v>
      </c>
      <c r="B488" s="17" t="s">
        <v>285</v>
      </c>
      <c r="C488" s="17" t="s">
        <v>283</v>
      </c>
      <c r="D488" s="20">
        <v>43814</v>
      </c>
      <c r="E488" s="20">
        <v>44196</v>
      </c>
      <c r="F488" s="21">
        <v>78000</v>
      </c>
      <c r="G488" s="20">
        <v>43831</v>
      </c>
      <c r="H488" s="20">
        <v>44196</v>
      </c>
      <c r="I488" s="17">
        <f>IF((YEAR(H488)-YEAR(G488))=1, ((MONTH(H488)-MONTH(G488))+1)+12, (IF((YEAR(H488)-YEAR(G488))=2, ((MONTH(H488)-MONTH(G488))+1)+24, (IF((YEAR(H488)-YEAR(G488))=3, ((MONTH(H488)-MONTH(G488))+1)+36, (MONTH(H488)-MONTH(G488))+1)))))</f>
        <v>12</v>
      </c>
      <c r="J488" s="18">
        <f>F488/I488</f>
        <v>6500</v>
      </c>
      <c r="K488" s="19"/>
      <c r="L488" s="20">
        <v>43814</v>
      </c>
      <c r="M488" s="20">
        <v>44196</v>
      </c>
      <c r="N488" s="21">
        <v>78000</v>
      </c>
      <c r="O488" s="20">
        <v>43831</v>
      </c>
      <c r="P488" s="20">
        <v>44196</v>
      </c>
      <c r="Q488" s="19">
        <f t="shared" si="21"/>
        <v>31</v>
      </c>
      <c r="R488" s="19">
        <f t="shared" si="22"/>
        <v>31</v>
      </c>
      <c r="S488" s="19">
        <f t="shared" si="23"/>
        <v>0</v>
      </c>
      <c r="T488" s="19"/>
      <c r="U488" s="20">
        <v>42719</v>
      </c>
      <c r="V488" s="20">
        <v>43100</v>
      </c>
      <c r="W488" s="21">
        <v>78000</v>
      </c>
      <c r="X488" s="20">
        <v>42736</v>
      </c>
      <c r="Y488" s="20">
        <v>43100</v>
      </c>
    </row>
    <row r="489" spans="1:25" ht="15.75" x14ac:dyDescent="0.25">
      <c r="A489" s="17" t="s">
        <v>465</v>
      </c>
      <c r="B489" s="17" t="s">
        <v>288</v>
      </c>
      <c r="C489" s="17" t="s">
        <v>283</v>
      </c>
      <c r="D489" s="20">
        <v>43817</v>
      </c>
      <c r="E489" s="20">
        <v>44196</v>
      </c>
      <c r="F489" s="21">
        <v>263000</v>
      </c>
      <c r="G489" s="20">
        <v>43831</v>
      </c>
      <c r="H489" s="20">
        <v>44196</v>
      </c>
      <c r="I489" s="17">
        <f>IF((YEAR(H489)-YEAR(G489))=1, ((MONTH(H489)-MONTH(G489))+1)+12, (IF((YEAR(H489)-YEAR(G489))=2, ((MONTH(H489)-MONTH(G489))+1)+24, (IF((YEAR(H489)-YEAR(G489))=3, ((MONTH(H489)-MONTH(G489))+1)+36, (MONTH(H489)-MONTH(G489))+1)))))</f>
        <v>12</v>
      </c>
      <c r="J489" s="18">
        <f>F489/I489</f>
        <v>21916.666666666668</v>
      </c>
      <c r="K489" s="19"/>
      <c r="L489" s="20">
        <v>43817</v>
      </c>
      <c r="M489" s="20">
        <v>44196</v>
      </c>
      <c r="N489" s="21">
        <v>263000</v>
      </c>
      <c r="O489" s="20">
        <v>43831</v>
      </c>
      <c r="P489" s="20">
        <v>44196</v>
      </c>
      <c r="Q489" s="19">
        <f t="shared" si="21"/>
        <v>31</v>
      </c>
      <c r="R489" s="19">
        <f t="shared" si="22"/>
        <v>31</v>
      </c>
      <c r="S489" s="19">
        <f t="shared" si="23"/>
        <v>0</v>
      </c>
      <c r="T489" s="19"/>
      <c r="U489" s="20">
        <v>42722</v>
      </c>
      <c r="V489" s="20">
        <v>43100</v>
      </c>
      <c r="W489" s="21">
        <v>263000</v>
      </c>
      <c r="X489" s="20">
        <v>42736</v>
      </c>
      <c r="Y489" s="20">
        <v>43100</v>
      </c>
    </row>
    <row r="490" spans="1:25" ht="15.75" x14ac:dyDescent="0.25">
      <c r="A490" s="17" t="s">
        <v>473</v>
      </c>
      <c r="B490" s="17" t="s">
        <v>285</v>
      </c>
      <c r="C490" s="17" t="s">
        <v>283</v>
      </c>
      <c r="D490" s="20">
        <v>43945</v>
      </c>
      <c r="E490" s="20">
        <v>44196</v>
      </c>
      <c r="F490" s="21">
        <v>142000</v>
      </c>
      <c r="G490" s="20">
        <v>43831</v>
      </c>
      <c r="H490" s="20">
        <v>44196</v>
      </c>
      <c r="I490" s="17">
        <f>IF((YEAR(H490)-YEAR(G490))=1, ((MONTH(H490)-MONTH(G490))+1)+12, (IF((YEAR(H490)-YEAR(G490))=2, ((MONTH(H490)-MONTH(G490))+1)+24, (IF((YEAR(H490)-YEAR(G490))=3, ((MONTH(H490)-MONTH(G490))+1)+36, (MONTH(H490)-MONTH(G490))+1)))))</f>
        <v>12</v>
      </c>
      <c r="J490" s="18">
        <f>F490/I490</f>
        <v>11833.333333333334</v>
      </c>
      <c r="K490" s="19"/>
      <c r="L490" s="20">
        <v>43945</v>
      </c>
      <c r="M490" s="20">
        <v>44196</v>
      </c>
      <c r="N490" s="21">
        <v>142000</v>
      </c>
      <c r="O490" s="20">
        <v>43831</v>
      </c>
      <c r="P490" s="20">
        <v>44196</v>
      </c>
      <c r="Q490" s="19">
        <f t="shared" si="21"/>
        <v>31</v>
      </c>
      <c r="R490" s="19">
        <f t="shared" si="22"/>
        <v>31</v>
      </c>
      <c r="S490" s="19">
        <f t="shared" si="23"/>
        <v>0</v>
      </c>
      <c r="T490" s="19"/>
      <c r="U490" s="20">
        <v>42849</v>
      </c>
      <c r="V490" s="20">
        <v>43100</v>
      </c>
      <c r="W490" s="21">
        <v>142000</v>
      </c>
      <c r="X490" s="20">
        <v>42736</v>
      </c>
      <c r="Y490" s="20">
        <v>43100</v>
      </c>
    </row>
    <row r="491" spans="1:25" ht="15.75" x14ac:dyDescent="0.25">
      <c r="A491" s="17" t="s">
        <v>481</v>
      </c>
      <c r="B491" s="17" t="s">
        <v>296</v>
      </c>
      <c r="C491" s="17" t="s">
        <v>283</v>
      </c>
      <c r="D491" s="20">
        <v>43830</v>
      </c>
      <c r="E491" s="20">
        <v>44561</v>
      </c>
      <c r="F491" s="21">
        <v>48000</v>
      </c>
      <c r="G491" s="20">
        <v>43831</v>
      </c>
      <c r="H491" s="20">
        <v>44196</v>
      </c>
      <c r="I491" s="17">
        <f>IF((YEAR(H491)-YEAR(G491))=1, ((MONTH(H491)-MONTH(G491))+1)+12, (IF((YEAR(H491)-YEAR(G491))=2, ((MONTH(H491)-MONTH(G491))+1)+24, (IF((YEAR(H491)-YEAR(G491))=3, ((MONTH(H491)-MONTH(G491))+1)+36, (MONTH(H491)-MONTH(G491))+1)))))</f>
        <v>12</v>
      </c>
      <c r="J491" s="18">
        <f>F491/I491</f>
        <v>4000</v>
      </c>
      <c r="K491" s="19"/>
      <c r="L491" s="20">
        <v>43830</v>
      </c>
      <c r="M491" s="20">
        <v>44561</v>
      </c>
      <c r="N491" s="21">
        <v>48000</v>
      </c>
      <c r="O491" s="20">
        <v>43831</v>
      </c>
      <c r="P491" s="20">
        <v>44196</v>
      </c>
      <c r="Q491" s="19">
        <f t="shared" si="21"/>
        <v>31</v>
      </c>
      <c r="R491" s="19">
        <f t="shared" si="22"/>
        <v>31</v>
      </c>
      <c r="S491" s="19">
        <f t="shared" si="23"/>
        <v>0</v>
      </c>
      <c r="T491" s="19"/>
      <c r="U491" s="20">
        <v>42735</v>
      </c>
      <c r="V491" s="20">
        <v>43465</v>
      </c>
      <c r="W491" s="21">
        <v>48000</v>
      </c>
      <c r="X491" s="20">
        <v>42736</v>
      </c>
      <c r="Y491" s="20">
        <v>43100</v>
      </c>
    </row>
    <row r="492" spans="1:25" ht="15.75" x14ac:dyDescent="0.25">
      <c r="A492" s="17" t="s">
        <v>491</v>
      </c>
      <c r="B492" s="17" t="s">
        <v>288</v>
      </c>
      <c r="C492" s="17" t="s">
        <v>283</v>
      </c>
      <c r="D492" s="20">
        <v>44012</v>
      </c>
      <c r="E492" s="20">
        <v>44196</v>
      </c>
      <c r="F492" s="21">
        <v>30000</v>
      </c>
      <c r="G492" s="20">
        <v>43831</v>
      </c>
      <c r="H492" s="20">
        <v>44196</v>
      </c>
      <c r="I492" s="17">
        <f>IF((YEAR(H492)-YEAR(G492))=1, ((MONTH(H492)-MONTH(G492))+1)+12, (IF((YEAR(H492)-YEAR(G492))=2, ((MONTH(H492)-MONTH(G492))+1)+24, (IF((YEAR(H492)-YEAR(G492))=3, ((MONTH(H492)-MONTH(G492))+1)+36, (MONTH(H492)-MONTH(G492))+1)))))</f>
        <v>12</v>
      </c>
      <c r="J492" s="18">
        <f>F492/I492</f>
        <v>2500</v>
      </c>
      <c r="K492" s="19"/>
      <c r="L492" s="20">
        <v>44012</v>
      </c>
      <c r="M492" s="20">
        <v>44196</v>
      </c>
      <c r="N492" s="21">
        <v>30000</v>
      </c>
      <c r="O492" s="20">
        <v>43831</v>
      </c>
      <c r="P492" s="20">
        <v>44196</v>
      </c>
      <c r="Q492" s="19">
        <f t="shared" si="21"/>
        <v>31</v>
      </c>
      <c r="R492" s="19">
        <f t="shared" si="22"/>
        <v>31</v>
      </c>
      <c r="S492" s="19">
        <f t="shared" si="23"/>
        <v>0</v>
      </c>
      <c r="T492" s="19"/>
      <c r="U492" s="20">
        <v>42916</v>
      </c>
      <c r="V492" s="20">
        <v>43100</v>
      </c>
      <c r="W492" s="21">
        <v>30000</v>
      </c>
      <c r="X492" s="20">
        <v>42736</v>
      </c>
      <c r="Y492" s="20">
        <v>43100</v>
      </c>
    </row>
    <row r="493" spans="1:25" ht="15.75" x14ac:dyDescent="0.25">
      <c r="A493" s="17" t="s">
        <v>508</v>
      </c>
      <c r="B493" s="17" t="s">
        <v>282</v>
      </c>
      <c r="C493" s="17" t="s">
        <v>283</v>
      </c>
      <c r="D493" s="20">
        <v>43831</v>
      </c>
      <c r="E493" s="20">
        <v>44196</v>
      </c>
      <c r="F493" s="21">
        <v>27600</v>
      </c>
      <c r="G493" s="20">
        <v>43831</v>
      </c>
      <c r="H493" s="20">
        <v>44196</v>
      </c>
      <c r="I493" s="17">
        <f>IF((YEAR(H493)-YEAR(G493))=1, ((MONTH(H493)-MONTH(G493))+1)+12, (IF((YEAR(H493)-YEAR(G493))=2, ((MONTH(H493)-MONTH(G493))+1)+24, (IF((YEAR(H493)-YEAR(G493))=3, ((MONTH(H493)-MONTH(G493))+1)+36, (MONTH(H493)-MONTH(G493))+1)))))</f>
        <v>12</v>
      </c>
      <c r="J493" s="18">
        <f>F493/I493</f>
        <v>2300</v>
      </c>
      <c r="K493" s="19"/>
      <c r="L493" s="20">
        <v>43831</v>
      </c>
      <c r="M493" s="20">
        <v>44196</v>
      </c>
      <c r="N493" s="21">
        <v>27600</v>
      </c>
      <c r="O493" s="20">
        <v>43831</v>
      </c>
      <c r="P493" s="20">
        <v>44196</v>
      </c>
      <c r="Q493" s="19">
        <f t="shared" si="21"/>
        <v>31</v>
      </c>
      <c r="R493" s="19">
        <f t="shared" si="22"/>
        <v>31</v>
      </c>
      <c r="S493" s="19">
        <f t="shared" si="23"/>
        <v>0</v>
      </c>
      <c r="T493" s="19"/>
      <c r="U493" s="20">
        <v>42736</v>
      </c>
      <c r="V493" s="20">
        <v>43100</v>
      </c>
      <c r="W493" s="21">
        <v>27600</v>
      </c>
      <c r="X493" s="20">
        <v>42736</v>
      </c>
      <c r="Y493" s="20">
        <v>43100</v>
      </c>
    </row>
    <row r="494" spans="1:25" ht="15.75" x14ac:dyDescent="0.25">
      <c r="A494" s="17" t="s">
        <v>518</v>
      </c>
      <c r="B494" s="17" t="s">
        <v>292</v>
      </c>
      <c r="C494" s="17" t="s">
        <v>283</v>
      </c>
      <c r="D494" s="20">
        <v>43847</v>
      </c>
      <c r="E494" s="20">
        <v>44196</v>
      </c>
      <c r="F494" s="21">
        <v>20000</v>
      </c>
      <c r="G494" s="20">
        <v>43831</v>
      </c>
      <c r="H494" s="20">
        <v>44196</v>
      </c>
      <c r="I494" s="17">
        <f>IF((YEAR(H494)-YEAR(G494))=1, ((MONTH(H494)-MONTH(G494))+1)+12, (IF((YEAR(H494)-YEAR(G494))=2, ((MONTH(H494)-MONTH(G494))+1)+24, (IF((YEAR(H494)-YEAR(G494))=3, ((MONTH(H494)-MONTH(G494))+1)+36, (MONTH(H494)-MONTH(G494))+1)))))</f>
        <v>12</v>
      </c>
      <c r="J494" s="18">
        <f>F494/I494</f>
        <v>1666.6666666666667</v>
      </c>
      <c r="K494" s="19"/>
      <c r="L494" s="20">
        <v>43847</v>
      </c>
      <c r="M494" s="20">
        <v>44196</v>
      </c>
      <c r="N494" s="21">
        <v>20000</v>
      </c>
      <c r="O494" s="20">
        <v>43831</v>
      </c>
      <c r="P494" s="20">
        <v>44196</v>
      </c>
      <c r="Q494" s="19">
        <f t="shared" si="21"/>
        <v>31</v>
      </c>
      <c r="R494" s="19">
        <f t="shared" si="22"/>
        <v>31</v>
      </c>
      <c r="S494" s="19">
        <f t="shared" si="23"/>
        <v>0</v>
      </c>
      <c r="T494" s="19"/>
      <c r="U494" s="20">
        <v>42752</v>
      </c>
      <c r="V494" s="20">
        <v>43100</v>
      </c>
      <c r="W494" s="21">
        <v>20000</v>
      </c>
      <c r="X494" s="20">
        <v>42736</v>
      </c>
      <c r="Y494" s="20">
        <v>43100</v>
      </c>
    </row>
    <row r="495" spans="1:25" ht="15.75" x14ac:dyDescent="0.25">
      <c r="A495" s="17" t="s">
        <v>518</v>
      </c>
      <c r="B495" s="17" t="s">
        <v>292</v>
      </c>
      <c r="C495" s="17" t="s">
        <v>283</v>
      </c>
      <c r="D495" s="20">
        <v>43896</v>
      </c>
      <c r="E495" s="20">
        <v>44196</v>
      </c>
      <c r="F495" s="21">
        <v>2000</v>
      </c>
      <c r="G495" s="20">
        <v>43831</v>
      </c>
      <c r="H495" s="20">
        <v>44196</v>
      </c>
      <c r="I495" s="17">
        <f>IF((YEAR(H495)-YEAR(G495))=1, ((MONTH(H495)-MONTH(G495))+1)+12, (IF((YEAR(H495)-YEAR(G495))=2, ((MONTH(H495)-MONTH(G495))+1)+24, (IF((YEAR(H495)-YEAR(G495))=3, ((MONTH(H495)-MONTH(G495))+1)+36, (MONTH(H495)-MONTH(G495))+1)))))</f>
        <v>12</v>
      </c>
      <c r="J495" s="18">
        <f>F495/I495</f>
        <v>166.66666666666666</v>
      </c>
      <c r="K495" s="19"/>
      <c r="L495" s="20">
        <v>43896</v>
      </c>
      <c r="M495" s="20">
        <v>44196</v>
      </c>
      <c r="N495" s="21">
        <v>2000</v>
      </c>
      <c r="O495" s="20">
        <v>43831</v>
      </c>
      <c r="P495" s="20">
        <v>44196</v>
      </c>
      <c r="Q495" s="19">
        <f t="shared" si="21"/>
        <v>31</v>
      </c>
      <c r="R495" s="19">
        <f t="shared" si="22"/>
        <v>31</v>
      </c>
      <c r="S495" s="19">
        <f t="shared" si="23"/>
        <v>0</v>
      </c>
      <c r="T495" s="19"/>
      <c r="U495" s="20">
        <v>42800</v>
      </c>
      <c r="V495" s="20">
        <v>43100</v>
      </c>
      <c r="W495" s="21">
        <v>2000</v>
      </c>
      <c r="X495" s="20">
        <v>42736</v>
      </c>
      <c r="Y495" s="20">
        <v>43100</v>
      </c>
    </row>
    <row r="496" spans="1:25" ht="15.75" x14ac:dyDescent="0.25">
      <c r="A496" s="17" t="s">
        <v>518</v>
      </c>
      <c r="B496" s="17" t="s">
        <v>292</v>
      </c>
      <c r="C496" s="17" t="s">
        <v>283</v>
      </c>
      <c r="D496" s="20">
        <v>44001</v>
      </c>
      <c r="E496" s="20">
        <v>44196</v>
      </c>
      <c r="F496" s="21">
        <v>1911.05</v>
      </c>
      <c r="G496" s="20">
        <v>43831</v>
      </c>
      <c r="H496" s="20">
        <v>44196</v>
      </c>
      <c r="I496" s="17">
        <f>IF((YEAR(H496)-YEAR(G496))=1, ((MONTH(H496)-MONTH(G496))+1)+12, (IF((YEAR(H496)-YEAR(G496))=2, ((MONTH(H496)-MONTH(G496))+1)+24, (IF((YEAR(H496)-YEAR(G496))=3, ((MONTH(H496)-MONTH(G496))+1)+36, (MONTH(H496)-MONTH(G496))+1)))))</f>
        <v>12</v>
      </c>
      <c r="J496" s="18">
        <f>F496/I496</f>
        <v>159.25416666666666</v>
      </c>
      <c r="K496" s="19"/>
      <c r="L496" s="20">
        <v>44001</v>
      </c>
      <c r="M496" s="20">
        <v>44196</v>
      </c>
      <c r="N496" s="21">
        <v>1911.05</v>
      </c>
      <c r="O496" s="20">
        <v>43831</v>
      </c>
      <c r="P496" s="20">
        <v>44196</v>
      </c>
      <c r="Q496" s="19">
        <f t="shared" si="21"/>
        <v>31</v>
      </c>
      <c r="R496" s="19">
        <f t="shared" si="22"/>
        <v>31</v>
      </c>
      <c r="S496" s="19">
        <f t="shared" si="23"/>
        <v>0</v>
      </c>
      <c r="T496" s="19"/>
      <c r="U496" s="20">
        <v>42905</v>
      </c>
      <c r="V496" s="20">
        <v>43100</v>
      </c>
      <c r="W496" s="21">
        <v>1911.05</v>
      </c>
      <c r="X496" s="20">
        <v>42736</v>
      </c>
      <c r="Y496" s="20">
        <v>43100</v>
      </c>
    </row>
    <row r="497" spans="1:25" ht="15.75" x14ac:dyDescent="0.25">
      <c r="A497" s="17" t="s">
        <v>518</v>
      </c>
      <c r="B497" s="17" t="s">
        <v>292</v>
      </c>
      <c r="C497" s="17" t="s">
        <v>283</v>
      </c>
      <c r="D497" s="20">
        <v>44024</v>
      </c>
      <c r="E497" s="20">
        <v>44196</v>
      </c>
      <c r="F497" s="21">
        <v>322.22000000000003</v>
      </c>
      <c r="G497" s="20">
        <v>43831</v>
      </c>
      <c r="H497" s="20">
        <v>44196</v>
      </c>
      <c r="I497" s="17">
        <f>IF((YEAR(H497)-YEAR(G497))=1, ((MONTH(H497)-MONTH(G497))+1)+12, (IF((YEAR(H497)-YEAR(G497))=2, ((MONTH(H497)-MONTH(G497))+1)+24, (IF((YEAR(H497)-YEAR(G497))=3, ((MONTH(H497)-MONTH(G497))+1)+36, (MONTH(H497)-MONTH(G497))+1)))))</f>
        <v>12</v>
      </c>
      <c r="J497" s="18">
        <f>F497/I497</f>
        <v>26.85166666666667</v>
      </c>
      <c r="K497" s="19"/>
      <c r="L497" s="20">
        <v>44024</v>
      </c>
      <c r="M497" s="20">
        <v>44196</v>
      </c>
      <c r="N497" s="21">
        <v>322.22000000000003</v>
      </c>
      <c r="O497" s="20">
        <v>43831</v>
      </c>
      <c r="P497" s="20">
        <v>44196</v>
      </c>
      <c r="Q497" s="19">
        <f t="shared" si="21"/>
        <v>31</v>
      </c>
      <c r="R497" s="19">
        <f t="shared" si="22"/>
        <v>31</v>
      </c>
      <c r="S497" s="19">
        <f t="shared" si="23"/>
        <v>0</v>
      </c>
      <c r="T497" s="19"/>
      <c r="U497" s="20">
        <v>42928</v>
      </c>
      <c r="V497" s="20">
        <v>43100</v>
      </c>
      <c r="W497" s="21">
        <v>322.22000000000003</v>
      </c>
      <c r="X497" s="20">
        <v>42736</v>
      </c>
      <c r="Y497" s="20">
        <v>43100</v>
      </c>
    </row>
    <row r="498" spans="1:25" ht="15.75" x14ac:dyDescent="0.25">
      <c r="A498" s="17" t="s">
        <v>518</v>
      </c>
      <c r="B498" s="17" t="s">
        <v>292</v>
      </c>
      <c r="C498" s="17" t="s">
        <v>283</v>
      </c>
      <c r="D498" s="20">
        <v>44135</v>
      </c>
      <c r="E498" s="20">
        <v>44196</v>
      </c>
      <c r="F498" s="21">
        <v>3990</v>
      </c>
      <c r="G498" s="20">
        <v>43831</v>
      </c>
      <c r="H498" s="20">
        <v>44196</v>
      </c>
      <c r="I498" s="17">
        <f>IF((YEAR(H498)-YEAR(G498))=1, ((MONTH(H498)-MONTH(G498))+1)+12, (IF((YEAR(H498)-YEAR(G498))=2, ((MONTH(H498)-MONTH(G498))+1)+24, (IF((YEAR(H498)-YEAR(G498))=3, ((MONTH(H498)-MONTH(G498))+1)+36, (MONTH(H498)-MONTH(G498))+1)))))</f>
        <v>12</v>
      </c>
      <c r="J498" s="18">
        <f>F498/I498</f>
        <v>332.5</v>
      </c>
      <c r="K498" s="19"/>
      <c r="L498" s="20">
        <v>44135</v>
      </c>
      <c r="M498" s="20">
        <v>44196</v>
      </c>
      <c r="N498" s="21">
        <v>3990</v>
      </c>
      <c r="O498" s="20">
        <v>43831</v>
      </c>
      <c r="P498" s="20">
        <v>44196</v>
      </c>
      <c r="Q498" s="19">
        <f t="shared" si="21"/>
        <v>31</v>
      </c>
      <c r="R498" s="19">
        <f t="shared" si="22"/>
        <v>31</v>
      </c>
      <c r="S498" s="19">
        <f t="shared" si="23"/>
        <v>0</v>
      </c>
      <c r="T498" s="19"/>
      <c r="U498" s="20">
        <v>43039</v>
      </c>
      <c r="V498" s="20">
        <v>43100</v>
      </c>
      <c r="W498" s="21">
        <v>3990</v>
      </c>
      <c r="X498" s="20">
        <v>42736</v>
      </c>
      <c r="Y498" s="20">
        <v>43100</v>
      </c>
    </row>
    <row r="499" spans="1:25" ht="15.75" x14ac:dyDescent="0.25">
      <c r="A499" s="17" t="s">
        <v>526</v>
      </c>
      <c r="B499" s="17" t="s">
        <v>285</v>
      </c>
      <c r="C499" s="17" t="s">
        <v>283</v>
      </c>
      <c r="D499" s="20">
        <v>43807</v>
      </c>
      <c r="E499" s="20">
        <v>43830</v>
      </c>
      <c r="F499" s="21">
        <v>42000</v>
      </c>
      <c r="G499" s="20">
        <v>43831</v>
      </c>
      <c r="H499" s="20">
        <v>44196</v>
      </c>
      <c r="I499" s="17">
        <f>IF((YEAR(H499)-YEAR(G499))=1, ((MONTH(H499)-MONTH(G499))+1)+12, (IF((YEAR(H499)-YEAR(G499))=2, ((MONTH(H499)-MONTH(G499))+1)+24, (IF((YEAR(H499)-YEAR(G499))=3, ((MONTH(H499)-MONTH(G499))+1)+36, (MONTH(H499)-MONTH(G499))+1)))))</f>
        <v>12</v>
      </c>
      <c r="J499" s="18">
        <f>F499/I499</f>
        <v>3500</v>
      </c>
      <c r="K499" s="19"/>
      <c r="L499" s="20">
        <v>43807</v>
      </c>
      <c r="M499" s="20">
        <v>43830</v>
      </c>
      <c r="N499" s="21">
        <v>42000</v>
      </c>
      <c r="O499" s="20">
        <v>43831</v>
      </c>
      <c r="P499" s="20">
        <v>44196</v>
      </c>
      <c r="Q499" s="19">
        <f t="shared" si="21"/>
        <v>31</v>
      </c>
      <c r="R499" s="19">
        <f t="shared" si="22"/>
        <v>31</v>
      </c>
      <c r="S499" s="19">
        <f t="shared" si="23"/>
        <v>0</v>
      </c>
      <c r="T499" s="19"/>
      <c r="U499" s="20">
        <v>42712</v>
      </c>
      <c r="V499" s="20">
        <v>42735</v>
      </c>
      <c r="W499" s="21">
        <v>42000</v>
      </c>
      <c r="X499" s="20">
        <v>42736</v>
      </c>
      <c r="Y499" s="20">
        <v>43100</v>
      </c>
    </row>
    <row r="500" spans="1:25" ht="15.75" x14ac:dyDescent="0.25">
      <c r="A500" s="17" t="s">
        <v>533</v>
      </c>
      <c r="B500" s="17" t="s">
        <v>285</v>
      </c>
      <c r="C500" s="17" t="s">
        <v>283</v>
      </c>
      <c r="D500" s="20">
        <v>43889</v>
      </c>
      <c r="E500" s="20">
        <v>44196</v>
      </c>
      <c r="F500" s="21">
        <v>25112</v>
      </c>
      <c r="G500" s="20">
        <v>43831</v>
      </c>
      <c r="H500" s="20">
        <v>44196</v>
      </c>
      <c r="I500" s="17">
        <f>IF((YEAR(H500)-YEAR(G500))=1, ((MONTH(H500)-MONTH(G500))+1)+12, (IF((YEAR(H500)-YEAR(G500))=2, ((MONTH(H500)-MONTH(G500))+1)+24, (IF((YEAR(H500)-YEAR(G500))=3, ((MONTH(H500)-MONTH(G500))+1)+36, (MONTH(H500)-MONTH(G500))+1)))))</f>
        <v>12</v>
      </c>
      <c r="J500" s="18">
        <f>F500/I500</f>
        <v>2092.6666666666665</v>
      </c>
      <c r="K500" s="19"/>
      <c r="L500" s="20">
        <v>43889</v>
      </c>
      <c r="M500" s="20">
        <v>44196</v>
      </c>
      <c r="N500" s="21">
        <v>25112</v>
      </c>
      <c r="O500" s="20">
        <v>43831</v>
      </c>
      <c r="P500" s="20">
        <v>44196</v>
      </c>
      <c r="Q500" s="19">
        <f t="shared" si="21"/>
        <v>31</v>
      </c>
      <c r="R500" s="19">
        <f t="shared" si="22"/>
        <v>31</v>
      </c>
      <c r="S500" s="19">
        <f t="shared" si="23"/>
        <v>0</v>
      </c>
      <c r="T500" s="19"/>
      <c r="U500" s="20">
        <v>42794</v>
      </c>
      <c r="V500" s="20">
        <v>43100</v>
      </c>
      <c r="W500" s="21">
        <v>25112</v>
      </c>
      <c r="X500" s="20">
        <v>42736</v>
      </c>
      <c r="Y500" s="20">
        <v>43100</v>
      </c>
    </row>
    <row r="501" spans="1:25" ht="15.75" x14ac:dyDescent="0.25">
      <c r="A501" s="17" t="s">
        <v>542</v>
      </c>
      <c r="B501" s="17" t="s">
        <v>288</v>
      </c>
      <c r="C501" s="17" t="s">
        <v>283</v>
      </c>
      <c r="D501" s="20">
        <v>43826</v>
      </c>
      <c r="E501" s="20">
        <v>44196</v>
      </c>
      <c r="F501" s="21">
        <v>50000</v>
      </c>
      <c r="G501" s="20">
        <v>43831</v>
      </c>
      <c r="H501" s="20">
        <v>44196</v>
      </c>
      <c r="I501" s="17">
        <f>IF((YEAR(H501)-YEAR(G501))=1, ((MONTH(H501)-MONTH(G501))+1)+12, (IF((YEAR(H501)-YEAR(G501))=2, ((MONTH(H501)-MONTH(G501))+1)+24, (IF((YEAR(H501)-YEAR(G501))=3, ((MONTH(H501)-MONTH(G501))+1)+36, (MONTH(H501)-MONTH(G501))+1)))))</f>
        <v>12</v>
      </c>
      <c r="J501" s="18">
        <f>F501/I501</f>
        <v>4166.666666666667</v>
      </c>
      <c r="K501" s="19"/>
      <c r="L501" s="20">
        <v>43826</v>
      </c>
      <c r="M501" s="20">
        <v>44196</v>
      </c>
      <c r="N501" s="21">
        <v>50000</v>
      </c>
      <c r="O501" s="20">
        <v>43831</v>
      </c>
      <c r="P501" s="20">
        <v>44196</v>
      </c>
      <c r="Q501" s="19">
        <f t="shared" si="21"/>
        <v>31</v>
      </c>
      <c r="R501" s="19">
        <f t="shared" si="22"/>
        <v>31</v>
      </c>
      <c r="S501" s="19">
        <f t="shared" si="23"/>
        <v>0</v>
      </c>
      <c r="T501" s="19"/>
      <c r="U501" s="20">
        <v>42731</v>
      </c>
      <c r="V501" s="20">
        <v>43100</v>
      </c>
      <c r="W501" s="21">
        <v>50000</v>
      </c>
      <c r="X501" s="20">
        <v>42736</v>
      </c>
      <c r="Y501" s="20">
        <v>43100</v>
      </c>
    </row>
    <row r="502" spans="1:25" ht="15.75" x14ac:dyDescent="0.25">
      <c r="A502" s="17" t="s">
        <v>559</v>
      </c>
      <c r="B502" s="17" t="s">
        <v>282</v>
      </c>
      <c r="C502" s="17" t="s">
        <v>283</v>
      </c>
      <c r="D502" s="20">
        <v>43968</v>
      </c>
      <c r="E502" s="20">
        <v>44196</v>
      </c>
      <c r="F502" s="21">
        <v>22500</v>
      </c>
      <c r="G502" s="20">
        <v>43831</v>
      </c>
      <c r="H502" s="20">
        <v>44196</v>
      </c>
      <c r="I502" s="17">
        <f>IF((YEAR(H502)-YEAR(G502))=1, ((MONTH(H502)-MONTH(G502))+1)+12, (IF((YEAR(H502)-YEAR(G502))=2, ((MONTH(H502)-MONTH(G502))+1)+24, (IF((YEAR(H502)-YEAR(G502))=3, ((MONTH(H502)-MONTH(G502))+1)+36, (MONTH(H502)-MONTH(G502))+1)))))</f>
        <v>12</v>
      </c>
      <c r="J502" s="18">
        <f>F502/I502</f>
        <v>1875</v>
      </c>
      <c r="K502" s="19"/>
      <c r="L502" s="20">
        <v>43968</v>
      </c>
      <c r="M502" s="20">
        <v>44196</v>
      </c>
      <c r="N502" s="21">
        <v>22500</v>
      </c>
      <c r="O502" s="20">
        <v>43831</v>
      </c>
      <c r="P502" s="20">
        <v>44196</v>
      </c>
      <c r="Q502" s="19">
        <f t="shared" si="21"/>
        <v>31</v>
      </c>
      <c r="R502" s="19">
        <f t="shared" si="22"/>
        <v>31</v>
      </c>
      <c r="S502" s="19">
        <f t="shared" si="23"/>
        <v>0</v>
      </c>
      <c r="T502" s="19"/>
      <c r="U502" s="20">
        <v>42872</v>
      </c>
      <c r="V502" s="20">
        <v>43100</v>
      </c>
      <c r="W502" s="21">
        <v>22500</v>
      </c>
      <c r="X502" s="20">
        <v>42736</v>
      </c>
      <c r="Y502" s="20">
        <v>43100</v>
      </c>
    </row>
    <row r="503" spans="1:25" ht="15.75" x14ac:dyDescent="0.25">
      <c r="A503" s="17" t="s">
        <v>559</v>
      </c>
      <c r="B503" s="17" t="s">
        <v>282</v>
      </c>
      <c r="C503" s="17" t="s">
        <v>283</v>
      </c>
      <c r="D503" s="20">
        <v>43968</v>
      </c>
      <c r="E503" s="20">
        <v>44196</v>
      </c>
      <c r="F503" s="21">
        <v>22500</v>
      </c>
      <c r="G503" s="20">
        <v>43831</v>
      </c>
      <c r="H503" s="20">
        <v>44196</v>
      </c>
      <c r="I503" s="17">
        <f>IF((YEAR(H503)-YEAR(G503))=1, ((MONTH(H503)-MONTH(G503))+1)+12, (IF((YEAR(H503)-YEAR(G503))=2, ((MONTH(H503)-MONTH(G503))+1)+24, (IF((YEAR(H503)-YEAR(G503))=3, ((MONTH(H503)-MONTH(G503))+1)+36, (MONTH(H503)-MONTH(G503))+1)))))</f>
        <v>12</v>
      </c>
      <c r="J503" s="18">
        <f>F503/I503</f>
        <v>1875</v>
      </c>
      <c r="K503" s="19"/>
      <c r="L503" s="20">
        <v>43968</v>
      </c>
      <c r="M503" s="20">
        <v>44196</v>
      </c>
      <c r="N503" s="21">
        <v>22500</v>
      </c>
      <c r="O503" s="20">
        <v>43831</v>
      </c>
      <c r="P503" s="20">
        <v>44196</v>
      </c>
      <c r="Q503" s="19">
        <f t="shared" si="21"/>
        <v>31</v>
      </c>
      <c r="R503" s="19">
        <f t="shared" si="22"/>
        <v>31</v>
      </c>
      <c r="S503" s="19">
        <f t="shared" si="23"/>
        <v>0</v>
      </c>
      <c r="T503" s="19"/>
      <c r="U503" s="20">
        <v>42872</v>
      </c>
      <c r="V503" s="20">
        <v>43100</v>
      </c>
      <c r="W503" s="21">
        <v>22500</v>
      </c>
      <c r="X503" s="20">
        <v>42736</v>
      </c>
      <c r="Y503" s="20">
        <v>43100</v>
      </c>
    </row>
    <row r="504" spans="1:25" ht="15.75" x14ac:dyDescent="0.25">
      <c r="A504" s="17" t="s">
        <v>559</v>
      </c>
      <c r="B504" s="17" t="s">
        <v>282</v>
      </c>
      <c r="C504" s="17" t="s">
        <v>283</v>
      </c>
      <c r="D504" s="20">
        <v>43968</v>
      </c>
      <c r="E504" s="20">
        <v>44196</v>
      </c>
      <c r="F504" s="21">
        <v>22500</v>
      </c>
      <c r="G504" s="20">
        <v>43831</v>
      </c>
      <c r="H504" s="20">
        <v>44196</v>
      </c>
      <c r="I504" s="17">
        <f>IF((YEAR(H504)-YEAR(G504))=1, ((MONTH(H504)-MONTH(G504))+1)+12, (IF((YEAR(H504)-YEAR(G504))=2, ((MONTH(H504)-MONTH(G504))+1)+24, (IF((YEAR(H504)-YEAR(G504))=3, ((MONTH(H504)-MONTH(G504))+1)+36, (MONTH(H504)-MONTH(G504))+1)))))</f>
        <v>12</v>
      </c>
      <c r="J504" s="18">
        <f>F504/I504</f>
        <v>1875</v>
      </c>
      <c r="K504" s="19"/>
      <c r="L504" s="20">
        <v>43968</v>
      </c>
      <c r="M504" s="20">
        <v>44196</v>
      </c>
      <c r="N504" s="21">
        <v>22500</v>
      </c>
      <c r="O504" s="20">
        <v>43831</v>
      </c>
      <c r="P504" s="20">
        <v>44196</v>
      </c>
      <c r="Q504" s="19">
        <f t="shared" si="21"/>
        <v>31</v>
      </c>
      <c r="R504" s="19">
        <f t="shared" si="22"/>
        <v>31</v>
      </c>
      <c r="S504" s="19">
        <f t="shared" si="23"/>
        <v>0</v>
      </c>
      <c r="T504" s="19"/>
      <c r="U504" s="20">
        <v>42872</v>
      </c>
      <c r="V504" s="20">
        <v>43100</v>
      </c>
      <c r="W504" s="21">
        <v>22500</v>
      </c>
      <c r="X504" s="20">
        <v>42736</v>
      </c>
      <c r="Y504" s="20">
        <v>43100</v>
      </c>
    </row>
    <row r="505" spans="1:25" ht="15.75" x14ac:dyDescent="0.25">
      <c r="A505" s="17" t="s">
        <v>559</v>
      </c>
      <c r="B505" s="17" t="s">
        <v>282</v>
      </c>
      <c r="C505" s="17" t="s">
        <v>283</v>
      </c>
      <c r="D505" s="20">
        <v>44122</v>
      </c>
      <c r="E505" s="20">
        <v>44196</v>
      </c>
      <c r="F505" s="21">
        <v>24700</v>
      </c>
      <c r="G505" s="20">
        <v>43831</v>
      </c>
      <c r="H505" s="20">
        <v>44196</v>
      </c>
      <c r="I505" s="17">
        <f>IF((YEAR(H505)-YEAR(G505))=1, ((MONTH(H505)-MONTH(G505))+1)+12, (IF((YEAR(H505)-YEAR(G505))=2, ((MONTH(H505)-MONTH(G505))+1)+24, (IF((YEAR(H505)-YEAR(G505))=3, ((MONTH(H505)-MONTH(G505))+1)+36, (MONTH(H505)-MONTH(G505))+1)))))</f>
        <v>12</v>
      </c>
      <c r="J505" s="18">
        <f>F505/I505</f>
        <v>2058.3333333333335</v>
      </c>
      <c r="K505" s="19"/>
      <c r="L505" s="20">
        <v>44122</v>
      </c>
      <c r="M505" s="20">
        <v>44196</v>
      </c>
      <c r="N505" s="21">
        <v>24700</v>
      </c>
      <c r="O505" s="20">
        <v>43831</v>
      </c>
      <c r="P505" s="20">
        <v>44196</v>
      </c>
      <c r="Q505" s="19">
        <f t="shared" si="21"/>
        <v>31</v>
      </c>
      <c r="R505" s="19">
        <f t="shared" si="22"/>
        <v>31</v>
      </c>
      <c r="S505" s="19">
        <f t="shared" si="23"/>
        <v>0</v>
      </c>
      <c r="T505" s="19"/>
      <c r="U505" s="20">
        <v>43026</v>
      </c>
      <c r="V505" s="20">
        <v>43100</v>
      </c>
      <c r="W505" s="21">
        <v>24700</v>
      </c>
      <c r="X505" s="20">
        <v>42736</v>
      </c>
      <c r="Y505" s="20">
        <v>43100</v>
      </c>
    </row>
    <row r="506" spans="1:25" ht="15.75" x14ac:dyDescent="0.25">
      <c r="A506" s="17" t="s">
        <v>559</v>
      </c>
      <c r="B506" s="17" t="s">
        <v>282</v>
      </c>
      <c r="C506" s="17" t="s">
        <v>283</v>
      </c>
      <c r="D506" s="20">
        <v>43815</v>
      </c>
      <c r="E506" s="20">
        <v>44196</v>
      </c>
      <c r="F506" s="21">
        <v>14000</v>
      </c>
      <c r="G506" s="20">
        <v>43831</v>
      </c>
      <c r="H506" s="20">
        <v>44196</v>
      </c>
      <c r="I506" s="17">
        <f>IF((YEAR(H506)-YEAR(G506))=1, ((MONTH(H506)-MONTH(G506))+1)+12, (IF((YEAR(H506)-YEAR(G506))=2, ((MONTH(H506)-MONTH(G506))+1)+24, (IF((YEAR(H506)-YEAR(G506))=3, ((MONTH(H506)-MONTH(G506))+1)+36, (MONTH(H506)-MONTH(G506))+1)))))</f>
        <v>12</v>
      </c>
      <c r="J506" s="18">
        <f>F506/I506</f>
        <v>1166.6666666666667</v>
      </c>
      <c r="K506" s="19"/>
      <c r="L506" s="20">
        <v>43815</v>
      </c>
      <c r="M506" s="20">
        <v>44196</v>
      </c>
      <c r="N506" s="21">
        <v>14000</v>
      </c>
      <c r="O506" s="20">
        <v>43831</v>
      </c>
      <c r="P506" s="20">
        <v>44196</v>
      </c>
      <c r="Q506" s="19">
        <f t="shared" si="21"/>
        <v>31</v>
      </c>
      <c r="R506" s="19">
        <f t="shared" si="22"/>
        <v>31</v>
      </c>
      <c r="S506" s="19">
        <f t="shared" si="23"/>
        <v>0</v>
      </c>
      <c r="T506" s="19"/>
      <c r="U506" s="20">
        <v>42720</v>
      </c>
      <c r="V506" s="20">
        <v>43100</v>
      </c>
      <c r="W506" s="21">
        <v>14000</v>
      </c>
      <c r="X506" s="20">
        <v>42736</v>
      </c>
      <c r="Y506" s="20">
        <v>43100</v>
      </c>
    </row>
    <row r="507" spans="1:25" ht="15.75" x14ac:dyDescent="0.25">
      <c r="A507" s="17" t="s">
        <v>559</v>
      </c>
      <c r="B507" s="17" t="s">
        <v>282</v>
      </c>
      <c r="C507" s="17" t="s">
        <v>283</v>
      </c>
      <c r="D507" s="20">
        <v>43815</v>
      </c>
      <c r="E507" s="20">
        <v>44196</v>
      </c>
      <c r="F507" s="21">
        <v>63600</v>
      </c>
      <c r="G507" s="20">
        <v>43831</v>
      </c>
      <c r="H507" s="20">
        <v>44196</v>
      </c>
      <c r="I507" s="17">
        <f>IF((YEAR(H507)-YEAR(G507))=1, ((MONTH(H507)-MONTH(G507))+1)+12, (IF((YEAR(H507)-YEAR(G507))=2, ((MONTH(H507)-MONTH(G507))+1)+24, (IF((YEAR(H507)-YEAR(G507))=3, ((MONTH(H507)-MONTH(G507))+1)+36, (MONTH(H507)-MONTH(G507))+1)))))</f>
        <v>12</v>
      </c>
      <c r="J507" s="18">
        <f>F507/I507</f>
        <v>5300</v>
      </c>
      <c r="K507" s="19"/>
      <c r="L507" s="20">
        <v>43815</v>
      </c>
      <c r="M507" s="20">
        <v>44196</v>
      </c>
      <c r="N507" s="21">
        <v>63600</v>
      </c>
      <c r="O507" s="20">
        <v>43831</v>
      </c>
      <c r="P507" s="20">
        <v>44196</v>
      </c>
      <c r="Q507" s="19">
        <f t="shared" si="21"/>
        <v>31</v>
      </c>
      <c r="R507" s="19">
        <f t="shared" si="22"/>
        <v>31</v>
      </c>
      <c r="S507" s="19">
        <f t="shared" si="23"/>
        <v>0</v>
      </c>
      <c r="T507" s="19"/>
      <c r="U507" s="20">
        <v>42720</v>
      </c>
      <c r="V507" s="20">
        <v>43100</v>
      </c>
      <c r="W507" s="21">
        <v>63600</v>
      </c>
      <c r="X507" s="20">
        <v>42736</v>
      </c>
      <c r="Y507" s="20">
        <v>43100</v>
      </c>
    </row>
    <row r="508" spans="1:25" ht="15.75" x14ac:dyDescent="0.25">
      <c r="A508" s="17" t="s">
        <v>559</v>
      </c>
      <c r="B508" s="17" t="s">
        <v>282</v>
      </c>
      <c r="C508" s="17" t="s">
        <v>283</v>
      </c>
      <c r="D508" s="20">
        <v>43831</v>
      </c>
      <c r="E508" s="20">
        <v>44196</v>
      </c>
      <c r="F508" s="21">
        <v>14000</v>
      </c>
      <c r="G508" s="20">
        <v>43831</v>
      </c>
      <c r="H508" s="20">
        <v>44196</v>
      </c>
      <c r="I508" s="17">
        <f>IF((YEAR(H508)-YEAR(G508))=1, ((MONTH(H508)-MONTH(G508))+1)+12, (IF((YEAR(H508)-YEAR(G508))=2, ((MONTH(H508)-MONTH(G508))+1)+24, (IF((YEAR(H508)-YEAR(G508))=3, ((MONTH(H508)-MONTH(G508))+1)+36, (MONTH(H508)-MONTH(G508))+1)))))</f>
        <v>12</v>
      </c>
      <c r="J508" s="18">
        <f>F508/I508</f>
        <v>1166.6666666666667</v>
      </c>
      <c r="K508" s="19"/>
      <c r="L508" s="20">
        <v>43831</v>
      </c>
      <c r="M508" s="20">
        <v>44196</v>
      </c>
      <c r="N508" s="21">
        <v>14000</v>
      </c>
      <c r="O508" s="20">
        <v>43831</v>
      </c>
      <c r="P508" s="20">
        <v>44196</v>
      </c>
      <c r="Q508" s="19">
        <f t="shared" si="21"/>
        <v>31</v>
      </c>
      <c r="R508" s="19">
        <f t="shared" si="22"/>
        <v>31</v>
      </c>
      <c r="S508" s="19">
        <f t="shared" si="23"/>
        <v>0</v>
      </c>
      <c r="T508" s="19"/>
      <c r="U508" s="20">
        <v>42736</v>
      </c>
      <c r="V508" s="20">
        <v>43100</v>
      </c>
      <c r="W508" s="21">
        <v>14000</v>
      </c>
      <c r="X508" s="20">
        <v>42736</v>
      </c>
      <c r="Y508" s="20">
        <v>43100</v>
      </c>
    </row>
    <row r="509" spans="1:25" ht="15.75" x14ac:dyDescent="0.25">
      <c r="A509" s="17" t="s">
        <v>559</v>
      </c>
      <c r="B509" s="17" t="s">
        <v>282</v>
      </c>
      <c r="C509" s="17" t="s">
        <v>283</v>
      </c>
      <c r="D509" s="20">
        <v>43841</v>
      </c>
      <c r="E509" s="20">
        <v>44196</v>
      </c>
      <c r="F509" s="21">
        <v>20200</v>
      </c>
      <c r="G509" s="20">
        <v>43831</v>
      </c>
      <c r="H509" s="20">
        <v>44196</v>
      </c>
      <c r="I509" s="17">
        <f>IF((YEAR(H509)-YEAR(G509))=1, ((MONTH(H509)-MONTH(G509))+1)+12, (IF((YEAR(H509)-YEAR(G509))=2, ((MONTH(H509)-MONTH(G509))+1)+24, (IF((YEAR(H509)-YEAR(G509))=3, ((MONTH(H509)-MONTH(G509))+1)+36, (MONTH(H509)-MONTH(G509))+1)))))</f>
        <v>12</v>
      </c>
      <c r="J509" s="18">
        <f>F509/I509</f>
        <v>1683.3333333333333</v>
      </c>
      <c r="K509" s="19"/>
      <c r="L509" s="20">
        <v>43841</v>
      </c>
      <c r="M509" s="20">
        <v>44196</v>
      </c>
      <c r="N509" s="21">
        <v>20200</v>
      </c>
      <c r="O509" s="20">
        <v>43831</v>
      </c>
      <c r="P509" s="20">
        <v>44196</v>
      </c>
      <c r="Q509" s="19">
        <f t="shared" si="21"/>
        <v>31</v>
      </c>
      <c r="R509" s="19">
        <f t="shared" si="22"/>
        <v>31</v>
      </c>
      <c r="S509" s="19">
        <f t="shared" si="23"/>
        <v>0</v>
      </c>
      <c r="T509" s="19"/>
      <c r="U509" s="20">
        <v>42746</v>
      </c>
      <c r="V509" s="20">
        <v>43100</v>
      </c>
      <c r="W509" s="21">
        <v>20200</v>
      </c>
      <c r="X509" s="20">
        <v>42736</v>
      </c>
      <c r="Y509" s="20">
        <v>43100</v>
      </c>
    </row>
    <row r="510" spans="1:25" ht="15.75" x14ac:dyDescent="0.25">
      <c r="A510" s="17" t="s">
        <v>328</v>
      </c>
      <c r="B510" s="17" t="s">
        <v>288</v>
      </c>
      <c r="C510" s="17" t="s">
        <v>283</v>
      </c>
      <c r="D510" s="20">
        <v>43922</v>
      </c>
      <c r="E510" s="20">
        <v>44196</v>
      </c>
      <c r="F510" s="21">
        <v>4850</v>
      </c>
      <c r="G510" s="20">
        <v>43862</v>
      </c>
      <c r="H510" s="20">
        <v>44196</v>
      </c>
      <c r="I510" s="17">
        <f>IF((YEAR(H510)-YEAR(G510))=1, ((MONTH(H510)-MONTH(G510))+1)+12, (IF((YEAR(H510)-YEAR(G510))=2, ((MONTH(H510)-MONTH(G510))+1)+24, (IF((YEAR(H510)-YEAR(G510))=3, ((MONTH(H510)-MONTH(G510))+1)+36, (MONTH(H510)-MONTH(G510))+1)))))</f>
        <v>11</v>
      </c>
      <c r="J510" s="18">
        <f>F510/I510</f>
        <v>440.90909090909093</v>
      </c>
      <c r="K510" s="19"/>
      <c r="L510" s="20">
        <v>43922</v>
      </c>
      <c r="M510" s="20">
        <v>44196</v>
      </c>
      <c r="N510" s="21">
        <v>4850</v>
      </c>
      <c r="O510" s="20">
        <v>43862</v>
      </c>
      <c r="P510" s="20">
        <v>44196</v>
      </c>
      <c r="Q510" s="19">
        <f t="shared" si="21"/>
        <v>31</v>
      </c>
      <c r="R510" s="19">
        <f t="shared" si="22"/>
        <v>31</v>
      </c>
      <c r="S510" s="19">
        <f t="shared" si="23"/>
        <v>0</v>
      </c>
      <c r="T510" s="19"/>
      <c r="U510" s="20">
        <v>42826</v>
      </c>
      <c r="V510" s="20">
        <v>43100</v>
      </c>
      <c r="W510" s="21">
        <v>4850</v>
      </c>
      <c r="X510" s="20">
        <v>42767</v>
      </c>
      <c r="Y510" s="20">
        <v>43100</v>
      </c>
    </row>
    <row r="511" spans="1:25" ht="15.75" x14ac:dyDescent="0.25">
      <c r="A511" s="17" t="s">
        <v>328</v>
      </c>
      <c r="B511" s="17" t="s">
        <v>288</v>
      </c>
      <c r="C511" s="17" t="s">
        <v>283</v>
      </c>
      <c r="D511" s="20">
        <v>43922</v>
      </c>
      <c r="E511" s="20">
        <v>44196</v>
      </c>
      <c r="F511" s="21">
        <v>4166</v>
      </c>
      <c r="G511" s="20">
        <v>43891</v>
      </c>
      <c r="H511" s="20">
        <v>44196</v>
      </c>
      <c r="I511" s="17">
        <f>IF((YEAR(H511)-YEAR(G511))=1, ((MONTH(H511)-MONTH(G511))+1)+12, (IF((YEAR(H511)-YEAR(G511))=2, ((MONTH(H511)-MONTH(G511))+1)+24, (IF((YEAR(H511)-YEAR(G511))=3, ((MONTH(H511)-MONTH(G511))+1)+36, (MONTH(H511)-MONTH(G511))+1)))))</f>
        <v>10</v>
      </c>
      <c r="J511" s="18">
        <f>F511/I511</f>
        <v>416.6</v>
      </c>
      <c r="K511" s="19"/>
      <c r="L511" s="20">
        <v>43922</v>
      </c>
      <c r="M511" s="20">
        <v>44196</v>
      </c>
      <c r="N511" s="21">
        <v>4166</v>
      </c>
      <c r="O511" s="20">
        <v>43891</v>
      </c>
      <c r="P511" s="20">
        <v>44196</v>
      </c>
      <c r="Q511" s="19">
        <f t="shared" si="21"/>
        <v>31</v>
      </c>
      <c r="R511" s="19">
        <f t="shared" si="22"/>
        <v>31</v>
      </c>
      <c r="S511" s="19">
        <f t="shared" si="23"/>
        <v>0</v>
      </c>
      <c r="T511" s="19"/>
      <c r="U511" s="20">
        <v>42826</v>
      </c>
      <c r="V511" s="20">
        <v>43100</v>
      </c>
      <c r="W511" s="21">
        <v>4166</v>
      </c>
      <c r="X511" s="20">
        <v>42795</v>
      </c>
      <c r="Y511" s="20">
        <v>43100</v>
      </c>
    </row>
    <row r="512" spans="1:25" ht="15.75" x14ac:dyDescent="0.25">
      <c r="A512" s="17" t="s">
        <v>328</v>
      </c>
      <c r="B512" s="17" t="s">
        <v>288</v>
      </c>
      <c r="C512" s="17" t="s">
        <v>283</v>
      </c>
      <c r="D512" s="20">
        <v>43922</v>
      </c>
      <c r="E512" s="20">
        <v>44196</v>
      </c>
      <c r="F512" s="21">
        <v>4166</v>
      </c>
      <c r="G512" s="20">
        <v>43891</v>
      </c>
      <c r="H512" s="20">
        <v>44196</v>
      </c>
      <c r="I512" s="17">
        <f>IF((YEAR(H512)-YEAR(G512))=1, ((MONTH(H512)-MONTH(G512))+1)+12, (IF((YEAR(H512)-YEAR(G512))=2, ((MONTH(H512)-MONTH(G512))+1)+24, (IF((YEAR(H512)-YEAR(G512))=3, ((MONTH(H512)-MONTH(G512))+1)+36, (MONTH(H512)-MONTH(G512))+1)))))</f>
        <v>10</v>
      </c>
      <c r="J512" s="18">
        <f>F512/I512</f>
        <v>416.6</v>
      </c>
      <c r="K512" s="19"/>
      <c r="L512" s="20">
        <v>43922</v>
      </c>
      <c r="M512" s="20">
        <v>44196</v>
      </c>
      <c r="N512" s="21">
        <v>4166</v>
      </c>
      <c r="O512" s="20">
        <v>43891</v>
      </c>
      <c r="P512" s="20">
        <v>44196</v>
      </c>
      <c r="Q512" s="19">
        <f t="shared" si="21"/>
        <v>31</v>
      </c>
      <c r="R512" s="19">
        <f t="shared" si="22"/>
        <v>31</v>
      </c>
      <c r="S512" s="19">
        <f t="shared" si="23"/>
        <v>0</v>
      </c>
      <c r="T512" s="19"/>
      <c r="U512" s="20">
        <v>42826</v>
      </c>
      <c r="V512" s="20">
        <v>43100</v>
      </c>
      <c r="W512" s="21">
        <v>4166</v>
      </c>
      <c r="X512" s="20">
        <v>42795</v>
      </c>
      <c r="Y512" s="20">
        <v>43100</v>
      </c>
    </row>
    <row r="513" spans="1:25" ht="15.75" x14ac:dyDescent="0.25">
      <c r="A513" s="17" t="s">
        <v>354</v>
      </c>
      <c r="B513" s="17" t="s">
        <v>292</v>
      </c>
      <c r="C513" s="17" t="s">
        <v>283</v>
      </c>
      <c r="D513" s="20">
        <v>44215</v>
      </c>
      <c r="E513" s="20">
        <v>44926</v>
      </c>
      <c r="F513" s="21">
        <v>18000</v>
      </c>
      <c r="G513" s="20">
        <v>44013</v>
      </c>
      <c r="H513" s="20">
        <v>44196</v>
      </c>
      <c r="I513" s="17">
        <f>IF((YEAR(H513)-YEAR(G513))=1, ((MONTH(H513)-MONTH(G513))+1)+12, (IF((YEAR(H513)-YEAR(G513))=2, ((MONTH(H513)-MONTH(G513))+1)+24, (IF((YEAR(H513)-YEAR(G513))=3, ((MONTH(H513)-MONTH(G513))+1)+36, (MONTH(H513)-MONTH(G513))+1)))))</f>
        <v>6</v>
      </c>
      <c r="J513" s="18">
        <f>F513/I513</f>
        <v>3000</v>
      </c>
      <c r="K513" s="19"/>
      <c r="L513" s="20">
        <v>44215</v>
      </c>
      <c r="M513" s="20">
        <v>44926</v>
      </c>
      <c r="N513" s="21">
        <v>18000</v>
      </c>
      <c r="O513" s="20">
        <v>44013</v>
      </c>
      <c r="P513" s="20">
        <v>44196</v>
      </c>
      <c r="Q513" s="19">
        <f t="shared" si="21"/>
        <v>31</v>
      </c>
      <c r="R513" s="19">
        <f t="shared" si="22"/>
        <v>31</v>
      </c>
      <c r="S513" s="19">
        <f t="shared" si="23"/>
        <v>0</v>
      </c>
      <c r="T513" s="19"/>
      <c r="U513" s="20">
        <v>43119</v>
      </c>
      <c r="V513" s="20">
        <v>43830</v>
      </c>
      <c r="W513" s="21">
        <v>18000</v>
      </c>
      <c r="X513" s="20">
        <v>42917</v>
      </c>
      <c r="Y513" s="20">
        <v>43100</v>
      </c>
    </row>
    <row r="514" spans="1:25" ht="15.75" x14ac:dyDescent="0.25">
      <c r="A514" s="17" t="s">
        <v>393</v>
      </c>
      <c r="B514" s="17" t="s">
        <v>292</v>
      </c>
      <c r="C514" s="17" t="s">
        <v>283</v>
      </c>
      <c r="D514" s="20">
        <v>44013</v>
      </c>
      <c r="E514" s="20">
        <v>44196</v>
      </c>
      <c r="F514" s="21">
        <v>3750</v>
      </c>
      <c r="G514" s="20">
        <v>44013</v>
      </c>
      <c r="H514" s="20">
        <v>44196</v>
      </c>
      <c r="I514" s="17">
        <f>IF((YEAR(H514)-YEAR(G514))=1, ((MONTH(H514)-MONTH(G514))+1)+12, (IF((YEAR(H514)-YEAR(G514))=2, ((MONTH(H514)-MONTH(G514))+1)+24, (IF((YEAR(H514)-YEAR(G514))=3, ((MONTH(H514)-MONTH(G514))+1)+36, (MONTH(H514)-MONTH(G514))+1)))))</f>
        <v>6</v>
      </c>
      <c r="J514" s="18">
        <f>F514/I514</f>
        <v>625</v>
      </c>
      <c r="K514" s="19"/>
      <c r="L514" s="20">
        <v>44013</v>
      </c>
      <c r="M514" s="20">
        <v>44196</v>
      </c>
      <c r="N514" s="21">
        <v>3750</v>
      </c>
      <c r="O514" s="20">
        <v>44013</v>
      </c>
      <c r="P514" s="20">
        <v>44196</v>
      </c>
      <c r="Q514" s="19">
        <f t="shared" si="21"/>
        <v>31</v>
      </c>
      <c r="R514" s="19">
        <f t="shared" si="22"/>
        <v>31</v>
      </c>
      <c r="S514" s="19">
        <f t="shared" si="23"/>
        <v>0</v>
      </c>
      <c r="T514" s="19"/>
      <c r="U514" s="20">
        <v>42917</v>
      </c>
      <c r="V514" s="20">
        <v>43100</v>
      </c>
      <c r="W514" s="21">
        <v>3750</v>
      </c>
      <c r="X514" s="20">
        <v>42917</v>
      </c>
      <c r="Y514" s="20">
        <v>43100</v>
      </c>
    </row>
    <row r="515" spans="1:25" ht="15.75" x14ac:dyDescent="0.25">
      <c r="A515" s="17" t="s">
        <v>393</v>
      </c>
      <c r="B515" s="17" t="s">
        <v>292</v>
      </c>
      <c r="C515" s="17" t="s">
        <v>283</v>
      </c>
      <c r="D515" s="20">
        <v>44075</v>
      </c>
      <c r="E515" s="20">
        <v>44196</v>
      </c>
      <c r="F515" s="21">
        <v>3750</v>
      </c>
      <c r="G515" s="20">
        <v>44013</v>
      </c>
      <c r="H515" s="20">
        <v>44196</v>
      </c>
      <c r="I515" s="17">
        <f>IF((YEAR(H515)-YEAR(G515))=1, ((MONTH(H515)-MONTH(G515))+1)+12, (IF((YEAR(H515)-YEAR(G515))=2, ((MONTH(H515)-MONTH(G515))+1)+24, (IF((YEAR(H515)-YEAR(G515))=3, ((MONTH(H515)-MONTH(G515))+1)+36, (MONTH(H515)-MONTH(G515))+1)))))</f>
        <v>6</v>
      </c>
      <c r="J515" s="18">
        <f>F515/I515</f>
        <v>625</v>
      </c>
      <c r="K515" s="19"/>
      <c r="L515" s="20">
        <v>44075</v>
      </c>
      <c r="M515" s="20">
        <v>44196</v>
      </c>
      <c r="N515" s="21">
        <v>3750</v>
      </c>
      <c r="O515" s="20">
        <v>44013</v>
      </c>
      <c r="P515" s="20">
        <v>44196</v>
      </c>
      <c r="Q515" s="19">
        <f t="shared" si="21"/>
        <v>31</v>
      </c>
      <c r="R515" s="19">
        <f t="shared" si="22"/>
        <v>31</v>
      </c>
      <c r="S515" s="19">
        <f t="shared" si="23"/>
        <v>0</v>
      </c>
      <c r="T515" s="19"/>
      <c r="U515" s="20">
        <v>42979</v>
      </c>
      <c r="V515" s="20">
        <v>43100</v>
      </c>
      <c r="W515" s="21">
        <v>3750</v>
      </c>
      <c r="X515" s="20">
        <v>42917</v>
      </c>
      <c r="Y515" s="20">
        <v>43100</v>
      </c>
    </row>
    <row r="516" spans="1:25" ht="15.75" x14ac:dyDescent="0.25">
      <c r="A516" s="17" t="s">
        <v>393</v>
      </c>
      <c r="B516" s="17" t="s">
        <v>292</v>
      </c>
      <c r="C516" s="17" t="s">
        <v>283</v>
      </c>
      <c r="D516" s="20">
        <v>44105</v>
      </c>
      <c r="E516" s="20">
        <v>44196</v>
      </c>
      <c r="F516" s="21">
        <v>7500</v>
      </c>
      <c r="G516" s="20">
        <v>44013</v>
      </c>
      <c r="H516" s="20">
        <v>44196</v>
      </c>
      <c r="I516" s="17">
        <f>IF((YEAR(H516)-YEAR(G516))=1, ((MONTH(H516)-MONTH(G516))+1)+12, (IF((YEAR(H516)-YEAR(G516))=2, ((MONTH(H516)-MONTH(G516))+1)+24, (IF((YEAR(H516)-YEAR(G516))=3, ((MONTH(H516)-MONTH(G516))+1)+36, (MONTH(H516)-MONTH(G516))+1)))))</f>
        <v>6</v>
      </c>
      <c r="J516" s="18">
        <f>F516/I516</f>
        <v>1250</v>
      </c>
      <c r="K516" s="19"/>
      <c r="L516" s="20">
        <v>44105</v>
      </c>
      <c r="M516" s="20">
        <v>44196</v>
      </c>
      <c r="N516" s="21">
        <v>7500</v>
      </c>
      <c r="O516" s="20">
        <v>44013</v>
      </c>
      <c r="P516" s="20">
        <v>44196</v>
      </c>
      <c r="Q516" s="19">
        <f t="shared" ref="Q516:Q579" si="24">DAY(E516)</f>
        <v>31</v>
      </c>
      <c r="R516" s="19">
        <f t="shared" ref="R516:R579" si="25">DAY(M516)</f>
        <v>31</v>
      </c>
      <c r="S516" s="19">
        <f t="shared" ref="S516:S579" si="26">Q516-R516</f>
        <v>0</v>
      </c>
      <c r="T516" s="19"/>
      <c r="U516" s="20">
        <v>43009</v>
      </c>
      <c r="V516" s="20">
        <v>43100</v>
      </c>
      <c r="W516" s="21">
        <v>7500</v>
      </c>
      <c r="X516" s="20">
        <v>42917</v>
      </c>
      <c r="Y516" s="20">
        <v>43100</v>
      </c>
    </row>
    <row r="517" spans="1:25" ht="15.75" x14ac:dyDescent="0.25">
      <c r="A517" s="17" t="s">
        <v>489</v>
      </c>
      <c r="B517" s="17" t="s">
        <v>285</v>
      </c>
      <c r="C517" s="17" t="s">
        <v>283</v>
      </c>
      <c r="D517" s="20">
        <v>44040</v>
      </c>
      <c r="E517" s="20">
        <v>44196</v>
      </c>
      <c r="F517" s="21">
        <v>42500</v>
      </c>
      <c r="G517" s="20">
        <v>44013</v>
      </c>
      <c r="H517" s="20">
        <v>44196</v>
      </c>
      <c r="I517" s="17">
        <f>IF((YEAR(H517)-YEAR(G517))=1, ((MONTH(H517)-MONTH(G517))+1)+12, (IF((YEAR(H517)-YEAR(G517))=2, ((MONTH(H517)-MONTH(G517))+1)+24, (IF((YEAR(H517)-YEAR(G517))=3, ((MONTH(H517)-MONTH(G517))+1)+36, (MONTH(H517)-MONTH(G517))+1)))))</f>
        <v>6</v>
      </c>
      <c r="J517" s="18">
        <f>F517/I517</f>
        <v>7083.333333333333</v>
      </c>
      <c r="K517" s="19"/>
      <c r="L517" s="20">
        <v>44040</v>
      </c>
      <c r="M517" s="20">
        <v>44196</v>
      </c>
      <c r="N517" s="21">
        <v>42500</v>
      </c>
      <c r="O517" s="20">
        <v>44013</v>
      </c>
      <c r="P517" s="20">
        <v>44196</v>
      </c>
      <c r="Q517" s="19">
        <f t="shared" si="24"/>
        <v>31</v>
      </c>
      <c r="R517" s="19">
        <f t="shared" si="25"/>
        <v>31</v>
      </c>
      <c r="S517" s="19">
        <f t="shared" si="26"/>
        <v>0</v>
      </c>
      <c r="T517" s="19"/>
      <c r="U517" s="20">
        <v>42944</v>
      </c>
      <c r="V517" s="20">
        <v>43100</v>
      </c>
      <c r="W517" s="21">
        <v>42500</v>
      </c>
      <c r="X517" s="20">
        <v>42917</v>
      </c>
      <c r="Y517" s="20">
        <v>43100</v>
      </c>
    </row>
    <row r="518" spans="1:25" ht="15.75" x14ac:dyDescent="0.25">
      <c r="A518" s="17" t="s">
        <v>506</v>
      </c>
      <c r="B518" s="17" t="s">
        <v>285</v>
      </c>
      <c r="C518" s="17" t="s">
        <v>283</v>
      </c>
      <c r="D518" s="20">
        <v>44254</v>
      </c>
      <c r="E518" s="20">
        <v>44310</v>
      </c>
      <c r="F518" s="21">
        <v>7541.38</v>
      </c>
      <c r="G518" s="20">
        <v>44075</v>
      </c>
      <c r="H518" s="20">
        <v>44196</v>
      </c>
      <c r="I518" s="17">
        <f>IF((YEAR(H518)-YEAR(G518))=1, ((MONTH(H518)-MONTH(G518))+1)+12, (IF((YEAR(H518)-YEAR(G518))=2, ((MONTH(H518)-MONTH(G518))+1)+24, (IF((YEAR(H518)-YEAR(G518))=3, ((MONTH(H518)-MONTH(G518))+1)+36, (MONTH(H518)-MONTH(G518))+1)))))</f>
        <v>4</v>
      </c>
      <c r="J518" s="18">
        <f>F518/I518</f>
        <v>1885.345</v>
      </c>
      <c r="K518" s="19"/>
      <c r="L518" s="20">
        <v>44254</v>
      </c>
      <c r="M518" s="20">
        <v>44310</v>
      </c>
      <c r="N518" s="21">
        <v>7541.38</v>
      </c>
      <c r="O518" s="20">
        <v>44075</v>
      </c>
      <c r="P518" s="20">
        <v>44196</v>
      </c>
      <c r="Q518" s="19">
        <f t="shared" si="24"/>
        <v>24</v>
      </c>
      <c r="R518" s="19">
        <f t="shared" si="25"/>
        <v>24</v>
      </c>
      <c r="S518" s="19">
        <f t="shared" si="26"/>
        <v>0</v>
      </c>
      <c r="T518" s="19"/>
      <c r="U518" s="20">
        <v>43158</v>
      </c>
      <c r="V518" s="20">
        <v>43214</v>
      </c>
      <c r="W518" s="21">
        <v>7541.38</v>
      </c>
      <c r="X518" s="20">
        <v>42979</v>
      </c>
      <c r="Y518" s="20">
        <v>43100</v>
      </c>
    </row>
    <row r="519" spans="1:25" ht="15.75" x14ac:dyDescent="0.25">
      <c r="A519" s="17" t="s">
        <v>534</v>
      </c>
      <c r="B519" s="17" t="s">
        <v>292</v>
      </c>
      <c r="C519" s="17" t="s">
        <v>283</v>
      </c>
      <c r="D519" s="20">
        <v>44089</v>
      </c>
      <c r="E519" s="20">
        <v>44561</v>
      </c>
      <c r="F519" s="21">
        <v>5775</v>
      </c>
      <c r="G519" s="20">
        <v>44075</v>
      </c>
      <c r="H519" s="20">
        <v>44196</v>
      </c>
      <c r="I519" s="17">
        <f>IF((YEAR(H519)-YEAR(G519))=1, ((MONTH(H519)-MONTH(G519))+1)+12, (IF((YEAR(H519)-YEAR(G519))=2, ((MONTH(H519)-MONTH(G519))+1)+24, (IF((YEAR(H519)-YEAR(G519))=3, ((MONTH(H519)-MONTH(G519))+1)+36, (MONTH(H519)-MONTH(G519))+1)))))</f>
        <v>4</v>
      </c>
      <c r="J519" s="18">
        <f>F519/I519</f>
        <v>1443.75</v>
      </c>
      <c r="K519" s="19"/>
      <c r="L519" s="20">
        <v>44089</v>
      </c>
      <c r="M519" s="20">
        <v>44561</v>
      </c>
      <c r="N519" s="21">
        <v>5775</v>
      </c>
      <c r="O519" s="20">
        <v>44075</v>
      </c>
      <c r="P519" s="20">
        <v>44196</v>
      </c>
      <c r="Q519" s="19">
        <f t="shared" si="24"/>
        <v>31</v>
      </c>
      <c r="R519" s="19">
        <f t="shared" si="25"/>
        <v>31</v>
      </c>
      <c r="S519" s="19">
        <f t="shared" si="26"/>
        <v>0</v>
      </c>
      <c r="T519" s="19"/>
      <c r="U519" s="20">
        <v>42993</v>
      </c>
      <c r="V519" s="20">
        <v>43465</v>
      </c>
      <c r="W519" s="21">
        <v>5775</v>
      </c>
      <c r="X519" s="20">
        <v>42979</v>
      </c>
      <c r="Y519" s="20">
        <v>43100</v>
      </c>
    </row>
    <row r="520" spans="1:25" ht="15.75" x14ac:dyDescent="0.25">
      <c r="A520" s="17" t="s">
        <v>534</v>
      </c>
      <c r="B520" s="17" t="s">
        <v>292</v>
      </c>
      <c r="C520" s="17" t="s">
        <v>283</v>
      </c>
      <c r="D520" s="20">
        <v>44197</v>
      </c>
      <c r="E520" s="20">
        <v>44333</v>
      </c>
      <c r="F520" s="21">
        <v>825</v>
      </c>
      <c r="G520" s="20">
        <v>44075</v>
      </c>
      <c r="H520" s="20">
        <v>44196</v>
      </c>
      <c r="I520" s="17">
        <f>IF((YEAR(H520)-YEAR(G520))=1, ((MONTH(H520)-MONTH(G520))+1)+12, (IF((YEAR(H520)-YEAR(G520))=2, ((MONTH(H520)-MONTH(G520))+1)+24, (IF((YEAR(H520)-YEAR(G520))=3, ((MONTH(H520)-MONTH(G520))+1)+36, (MONTH(H520)-MONTH(G520))+1)))))</f>
        <v>4</v>
      </c>
      <c r="J520" s="18">
        <f>F520/I520</f>
        <v>206.25</v>
      </c>
      <c r="K520" s="19"/>
      <c r="L520" s="20">
        <v>44197</v>
      </c>
      <c r="M520" s="20">
        <v>44333</v>
      </c>
      <c r="N520" s="21">
        <v>825</v>
      </c>
      <c r="O520" s="20">
        <v>44075</v>
      </c>
      <c r="P520" s="20">
        <v>44196</v>
      </c>
      <c r="Q520" s="19">
        <f t="shared" si="24"/>
        <v>17</v>
      </c>
      <c r="R520" s="19">
        <f t="shared" si="25"/>
        <v>17</v>
      </c>
      <c r="S520" s="19">
        <f t="shared" si="26"/>
        <v>0</v>
      </c>
      <c r="T520" s="19"/>
      <c r="U520" s="20">
        <v>43101</v>
      </c>
      <c r="V520" s="20">
        <v>43237</v>
      </c>
      <c r="W520" s="21">
        <v>825</v>
      </c>
      <c r="X520" s="20">
        <v>42979</v>
      </c>
      <c r="Y520" s="20">
        <v>43100</v>
      </c>
    </row>
    <row r="521" spans="1:25" ht="15.75" x14ac:dyDescent="0.25">
      <c r="A521" s="17" t="s">
        <v>302</v>
      </c>
      <c r="B521" s="17" t="s">
        <v>282</v>
      </c>
      <c r="C521" s="17" t="s">
        <v>283</v>
      </c>
      <c r="D521" s="20">
        <v>44105</v>
      </c>
      <c r="E521" s="20">
        <v>44926</v>
      </c>
      <c r="F521" s="21">
        <v>9000</v>
      </c>
      <c r="G521" s="20">
        <v>44105</v>
      </c>
      <c r="H521" s="20">
        <v>44196</v>
      </c>
      <c r="I521" s="17">
        <f>IF((YEAR(H521)-YEAR(G521))=1, ((MONTH(H521)-MONTH(G521))+1)+12, (IF((YEAR(H521)-YEAR(G521))=2, ((MONTH(H521)-MONTH(G521))+1)+24, (IF((YEAR(H521)-YEAR(G521))=3, ((MONTH(H521)-MONTH(G521))+1)+36, (MONTH(H521)-MONTH(G521))+1)))))</f>
        <v>3</v>
      </c>
      <c r="J521" s="18">
        <f>F521/I521</f>
        <v>3000</v>
      </c>
      <c r="K521" s="19"/>
      <c r="L521" s="20">
        <v>44105</v>
      </c>
      <c r="M521" s="20">
        <v>44926</v>
      </c>
      <c r="N521" s="21">
        <v>9000</v>
      </c>
      <c r="O521" s="20">
        <v>44105</v>
      </c>
      <c r="P521" s="20">
        <v>44196</v>
      </c>
      <c r="Q521" s="19">
        <f t="shared" si="24"/>
        <v>31</v>
      </c>
      <c r="R521" s="19">
        <f t="shared" si="25"/>
        <v>31</v>
      </c>
      <c r="S521" s="19">
        <f t="shared" si="26"/>
        <v>0</v>
      </c>
      <c r="T521" s="19"/>
      <c r="U521" s="20">
        <v>43009</v>
      </c>
      <c r="V521" s="20">
        <v>43830</v>
      </c>
      <c r="W521" s="21">
        <v>9000</v>
      </c>
      <c r="X521" s="20">
        <v>43009</v>
      </c>
      <c r="Y521" s="20">
        <v>43100</v>
      </c>
    </row>
    <row r="522" spans="1:25" ht="15.75" x14ac:dyDescent="0.25">
      <c r="A522" s="17" t="s">
        <v>310</v>
      </c>
      <c r="B522" s="17" t="s">
        <v>296</v>
      </c>
      <c r="C522" s="17" t="s">
        <v>283</v>
      </c>
      <c r="D522" s="20">
        <v>44197</v>
      </c>
      <c r="E522" s="20">
        <v>44561</v>
      </c>
      <c r="F522" s="21">
        <v>15750</v>
      </c>
      <c r="G522" s="20">
        <v>44105</v>
      </c>
      <c r="H522" s="20">
        <v>44196</v>
      </c>
      <c r="I522" s="17">
        <f>IF((YEAR(H522)-YEAR(G522))=1, ((MONTH(H522)-MONTH(G522))+1)+12, (IF((YEAR(H522)-YEAR(G522))=2, ((MONTH(H522)-MONTH(G522))+1)+24, (IF((YEAR(H522)-YEAR(G522))=3, ((MONTH(H522)-MONTH(G522))+1)+36, (MONTH(H522)-MONTH(G522))+1)))))</f>
        <v>3</v>
      </c>
      <c r="J522" s="18">
        <f>F522/I522</f>
        <v>5250</v>
      </c>
      <c r="K522" s="19"/>
      <c r="L522" s="20">
        <v>44197</v>
      </c>
      <c r="M522" s="20">
        <v>44561</v>
      </c>
      <c r="N522" s="21">
        <v>15750</v>
      </c>
      <c r="O522" s="20">
        <v>44105</v>
      </c>
      <c r="P522" s="20">
        <v>44196</v>
      </c>
      <c r="Q522" s="19">
        <f t="shared" si="24"/>
        <v>31</v>
      </c>
      <c r="R522" s="19">
        <f t="shared" si="25"/>
        <v>31</v>
      </c>
      <c r="S522" s="19">
        <f t="shared" si="26"/>
        <v>0</v>
      </c>
      <c r="T522" s="19"/>
      <c r="U522" s="20">
        <v>43101</v>
      </c>
      <c r="V522" s="20">
        <v>43465</v>
      </c>
      <c r="W522" s="21">
        <v>15750</v>
      </c>
      <c r="X522" s="20">
        <v>43009</v>
      </c>
      <c r="Y522" s="20">
        <v>43100</v>
      </c>
    </row>
    <row r="523" spans="1:25" ht="15.75" x14ac:dyDescent="0.25">
      <c r="A523" s="17" t="s">
        <v>347</v>
      </c>
      <c r="B523" s="17" t="s">
        <v>288</v>
      </c>
      <c r="C523" s="17" t="s">
        <v>283</v>
      </c>
      <c r="D523" s="20">
        <v>44105</v>
      </c>
      <c r="E523" s="20">
        <v>44196</v>
      </c>
      <c r="F523" s="21">
        <v>10500</v>
      </c>
      <c r="G523" s="20">
        <v>44105</v>
      </c>
      <c r="H523" s="20">
        <v>44196</v>
      </c>
      <c r="I523" s="17">
        <f>IF((YEAR(H523)-YEAR(G523))=1, ((MONTH(H523)-MONTH(G523))+1)+12, (IF((YEAR(H523)-YEAR(G523))=2, ((MONTH(H523)-MONTH(G523))+1)+24, (IF((YEAR(H523)-YEAR(G523))=3, ((MONTH(H523)-MONTH(G523))+1)+36, (MONTH(H523)-MONTH(G523))+1)))))</f>
        <v>3</v>
      </c>
      <c r="J523" s="18">
        <f>F523/I523</f>
        <v>3500</v>
      </c>
      <c r="K523" s="19"/>
      <c r="L523" s="20">
        <v>44105</v>
      </c>
      <c r="M523" s="20">
        <v>44196</v>
      </c>
      <c r="N523" s="21">
        <v>10500</v>
      </c>
      <c r="O523" s="20">
        <v>44105</v>
      </c>
      <c r="P523" s="20">
        <v>44196</v>
      </c>
      <c r="Q523" s="19">
        <f t="shared" si="24"/>
        <v>31</v>
      </c>
      <c r="R523" s="19">
        <f t="shared" si="25"/>
        <v>31</v>
      </c>
      <c r="S523" s="19">
        <f t="shared" si="26"/>
        <v>0</v>
      </c>
      <c r="T523" s="19"/>
      <c r="U523" s="20">
        <v>43009</v>
      </c>
      <c r="V523" s="20">
        <v>43100</v>
      </c>
      <c r="W523" s="21">
        <v>10500</v>
      </c>
      <c r="X523" s="20">
        <v>43009</v>
      </c>
      <c r="Y523" s="20">
        <v>43100</v>
      </c>
    </row>
    <row r="524" spans="1:25" ht="15.75" x14ac:dyDescent="0.25">
      <c r="A524" s="17" t="s">
        <v>372</v>
      </c>
      <c r="B524" s="17" t="s">
        <v>288</v>
      </c>
      <c r="C524" s="17" t="s">
        <v>283</v>
      </c>
      <c r="D524" s="20">
        <v>44105</v>
      </c>
      <c r="E524" s="20">
        <v>44196</v>
      </c>
      <c r="F524" s="21">
        <v>3000</v>
      </c>
      <c r="G524" s="20">
        <v>44105</v>
      </c>
      <c r="H524" s="20">
        <v>44196</v>
      </c>
      <c r="I524" s="17">
        <f>IF((YEAR(H524)-YEAR(G524))=1, ((MONTH(H524)-MONTH(G524))+1)+12, (IF((YEAR(H524)-YEAR(G524))=2, ((MONTH(H524)-MONTH(G524))+1)+24, (IF((YEAR(H524)-YEAR(G524))=3, ((MONTH(H524)-MONTH(G524))+1)+36, (MONTH(H524)-MONTH(G524))+1)))))</f>
        <v>3</v>
      </c>
      <c r="J524" s="18">
        <f>F524/I524</f>
        <v>1000</v>
      </c>
      <c r="K524" s="19"/>
      <c r="L524" s="20">
        <v>44105</v>
      </c>
      <c r="M524" s="20">
        <v>44196</v>
      </c>
      <c r="N524" s="21">
        <v>3000</v>
      </c>
      <c r="O524" s="20">
        <v>44105</v>
      </c>
      <c r="P524" s="20">
        <v>44196</v>
      </c>
      <c r="Q524" s="19">
        <f t="shared" si="24"/>
        <v>31</v>
      </c>
      <c r="R524" s="19">
        <f t="shared" si="25"/>
        <v>31</v>
      </c>
      <c r="S524" s="19">
        <f t="shared" si="26"/>
        <v>0</v>
      </c>
      <c r="T524" s="19"/>
      <c r="U524" s="20">
        <v>43009</v>
      </c>
      <c r="V524" s="20">
        <v>43100</v>
      </c>
      <c r="W524" s="21">
        <v>3000</v>
      </c>
      <c r="X524" s="20">
        <v>43009</v>
      </c>
      <c r="Y524" s="20">
        <v>43100</v>
      </c>
    </row>
    <row r="525" spans="1:25" ht="15.75" x14ac:dyDescent="0.25">
      <c r="A525" s="17" t="s">
        <v>378</v>
      </c>
      <c r="B525" s="17" t="s">
        <v>296</v>
      </c>
      <c r="C525" s="17" t="s">
        <v>283</v>
      </c>
      <c r="D525" s="20">
        <v>44051</v>
      </c>
      <c r="E525" s="20">
        <v>44196</v>
      </c>
      <c r="F525" s="21">
        <v>9600</v>
      </c>
      <c r="G525" s="20">
        <v>44105</v>
      </c>
      <c r="H525" s="20">
        <v>44196</v>
      </c>
      <c r="I525" s="17">
        <f>IF((YEAR(H525)-YEAR(G525))=1, ((MONTH(H525)-MONTH(G525))+1)+12, (IF((YEAR(H525)-YEAR(G525))=2, ((MONTH(H525)-MONTH(G525))+1)+24, (IF((YEAR(H525)-YEAR(G525))=3, ((MONTH(H525)-MONTH(G525))+1)+36, (MONTH(H525)-MONTH(G525))+1)))))</f>
        <v>3</v>
      </c>
      <c r="J525" s="18">
        <f>F525/I525</f>
        <v>3200</v>
      </c>
      <c r="K525" s="19"/>
      <c r="L525" s="20">
        <v>44051</v>
      </c>
      <c r="M525" s="20">
        <v>44196</v>
      </c>
      <c r="N525" s="21">
        <v>9600</v>
      </c>
      <c r="O525" s="20">
        <v>44105</v>
      </c>
      <c r="P525" s="20">
        <v>44196</v>
      </c>
      <c r="Q525" s="19">
        <f t="shared" si="24"/>
        <v>31</v>
      </c>
      <c r="R525" s="19">
        <f t="shared" si="25"/>
        <v>31</v>
      </c>
      <c r="S525" s="19">
        <f t="shared" si="26"/>
        <v>0</v>
      </c>
      <c r="T525" s="19"/>
      <c r="U525" s="20">
        <v>42955</v>
      </c>
      <c r="V525" s="20">
        <v>43100</v>
      </c>
      <c r="W525" s="21">
        <v>9600</v>
      </c>
      <c r="X525" s="20">
        <v>43009</v>
      </c>
      <c r="Y525" s="20">
        <v>43100</v>
      </c>
    </row>
    <row r="526" spans="1:25" ht="15.75" x14ac:dyDescent="0.25">
      <c r="A526" s="17" t="s">
        <v>397</v>
      </c>
      <c r="B526" s="17" t="s">
        <v>296</v>
      </c>
      <c r="C526" s="17" t="s">
        <v>283</v>
      </c>
      <c r="D526" s="20">
        <v>44105</v>
      </c>
      <c r="E526" s="20">
        <v>44196</v>
      </c>
      <c r="F526" s="21">
        <v>83301</v>
      </c>
      <c r="G526" s="20">
        <v>44105</v>
      </c>
      <c r="H526" s="20">
        <v>44196</v>
      </c>
      <c r="I526" s="17">
        <f>IF((YEAR(H526)-YEAR(G526))=1, ((MONTH(H526)-MONTH(G526))+1)+12, (IF((YEAR(H526)-YEAR(G526))=2, ((MONTH(H526)-MONTH(G526))+1)+24, (IF((YEAR(H526)-YEAR(G526))=3, ((MONTH(H526)-MONTH(G526))+1)+36, (MONTH(H526)-MONTH(G526))+1)))))</f>
        <v>3</v>
      </c>
      <c r="J526" s="18">
        <f>F526/I526</f>
        <v>27767</v>
      </c>
      <c r="K526" s="19"/>
      <c r="L526" s="20">
        <v>44105</v>
      </c>
      <c r="M526" s="20">
        <v>44196</v>
      </c>
      <c r="N526" s="21">
        <v>83301</v>
      </c>
      <c r="O526" s="20">
        <v>44105</v>
      </c>
      <c r="P526" s="20">
        <v>44196</v>
      </c>
      <c r="Q526" s="19">
        <f t="shared" si="24"/>
        <v>31</v>
      </c>
      <c r="R526" s="19">
        <f t="shared" si="25"/>
        <v>31</v>
      </c>
      <c r="S526" s="19">
        <f t="shared" si="26"/>
        <v>0</v>
      </c>
      <c r="T526" s="19"/>
      <c r="U526" s="20">
        <v>43009</v>
      </c>
      <c r="V526" s="20">
        <v>43100</v>
      </c>
      <c r="W526" s="21">
        <v>83301</v>
      </c>
      <c r="X526" s="20">
        <v>43009</v>
      </c>
      <c r="Y526" s="20">
        <v>43100</v>
      </c>
    </row>
    <row r="527" spans="1:25" ht="15.75" x14ac:dyDescent="0.25">
      <c r="A527" s="17" t="s">
        <v>398</v>
      </c>
      <c r="B527" s="17" t="s">
        <v>288</v>
      </c>
      <c r="C527" s="17" t="s">
        <v>283</v>
      </c>
      <c r="D527" s="20">
        <v>44173</v>
      </c>
      <c r="E527" s="20">
        <v>44561</v>
      </c>
      <c r="F527" s="21">
        <v>3697.68</v>
      </c>
      <c r="G527" s="20">
        <v>44105</v>
      </c>
      <c r="H527" s="20">
        <v>44196</v>
      </c>
      <c r="I527" s="17">
        <f>IF((YEAR(H527)-YEAR(G527))=1, ((MONTH(H527)-MONTH(G527))+1)+12, (IF((YEAR(H527)-YEAR(G527))=2, ((MONTH(H527)-MONTH(G527))+1)+24, (IF((YEAR(H527)-YEAR(G527))=3, ((MONTH(H527)-MONTH(G527))+1)+36, (MONTH(H527)-MONTH(G527))+1)))))</f>
        <v>3</v>
      </c>
      <c r="J527" s="18">
        <f>F527/I527</f>
        <v>1232.56</v>
      </c>
      <c r="K527" s="19"/>
      <c r="L527" s="20">
        <v>44173</v>
      </c>
      <c r="M527" s="20">
        <v>44561</v>
      </c>
      <c r="N527" s="21">
        <v>3697.68</v>
      </c>
      <c r="O527" s="20">
        <v>44105</v>
      </c>
      <c r="P527" s="20">
        <v>44196</v>
      </c>
      <c r="Q527" s="19">
        <f t="shared" si="24"/>
        <v>31</v>
      </c>
      <c r="R527" s="19">
        <f t="shared" si="25"/>
        <v>31</v>
      </c>
      <c r="S527" s="19">
        <f t="shared" si="26"/>
        <v>0</v>
      </c>
      <c r="T527" s="19"/>
      <c r="U527" s="20">
        <v>43077</v>
      </c>
      <c r="V527" s="20">
        <v>43465</v>
      </c>
      <c r="W527" s="21">
        <v>3697.68</v>
      </c>
      <c r="X527" s="20">
        <v>43009</v>
      </c>
      <c r="Y527" s="20">
        <v>43100</v>
      </c>
    </row>
    <row r="528" spans="1:25" ht="15.75" x14ac:dyDescent="0.25">
      <c r="A528" s="17" t="s">
        <v>442</v>
      </c>
      <c r="B528" s="17" t="s">
        <v>282</v>
      </c>
      <c r="C528" s="17" t="s">
        <v>283</v>
      </c>
      <c r="D528" s="20">
        <v>44116</v>
      </c>
      <c r="E528" s="20">
        <v>44561</v>
      </c>
      <c r="F528" s="21">
        <v>33750</v>
      </c>
      <c r="G528" s="20">
        <v>44105</v>
      </c>
      <c r="H528" s="20">
        <v>44196</v>
      </c>
      <c r="I528" s="17">
        <f>IF((YEAR(H528)-YEAR(G528))=1, ((MONTH(H528)-MONTH(G528))+1)+12, (IF((YEAR(H528)-YEAR(G528))=2, ((MONTH(H528)-MONTH(G528))+1)+24, (IF((YEAR(H528)-YEAR(G528))=3, ((MONTH(H528)-MONTH(G528))+1)+36, (MONTH(H528)-MONTH(G528))+1)))))</f>
        <v>3</v>
      </c>
      <c r="J528" s="18">
        <f>F528/I528</f>
        <v>11250</v>
      </c>
      <c r="K528" s="19"/>
      <c r="L528" s="20">
        <v>44116</v>
      </c>
      <c r="M528" s="20">
        <v>44561</v>
      </c>
      <c r="N528" s="21">
        <v>33750</v>
      </c>
      <c r="O528" s="20">
        <v>44105</v>
      </c>
      <c r="P528" s="20">
        <v>44196</v>
      </c>
      <c r="Q528" s="19">
        <f t="shared" si="24"/>
        <v>31</v>
      </c>
      <c r="R528" s="19">
        <f t="shared" si="25"/>
        <v>31</v>
      </c>
      <c r="S528" s="19">
        <f t="shared" si="26"/>
        <v>0</v>
      </c>
      <c r="T528" s="19"/>
      <c r="U528" s="20">
        <v>43020</v>
      </c>
      <c r="V528" s="20">
        <v>43465</v>
      </c>
      <c r="W528" s="21">
        <v>33750</v>
      </c>
      <c r="X528" s="20">
        <v>43009</v>
      </c>
      <c r="Y528" s="20">
        <v>43100</v>
      </c>
    </row>
    <row r="529" spans="1:25" ht="15.75" x14ac:dyDescent="0.25">
      <c r="A529" s="17" t="s">
        <v>459</v>
      </c>
      <c r="B529" s="17" t="s">
        <v>296</v>
      </c>
      <c r="C529" s="17" t="s">
        <v>283</v>
      </c>
      <c r="D529" s="20">
        <v>44103</v>
      </c>
      <c r="E529" s="20">
        <v>44196</v>
      </c>
      <c r="F529" s="21">
        <v>7000</v>
      </c>
      <c r="G529" s="20">
        <v>44105</v>
      </c>
      <c r="H529" s="20">
        <v>44196</v>
      </c>
      <c r="I529" s="17">
        <f>IF((YEAR(H529)-YEAR(G529))=1, ((MONTH(H529)-MONTH(G529))+1)+12, (IF((YEAR(H529)-YEAR(G529))=2, ((MONTH(H529)-MONTH(G529))+1)+24, (IF((YEAR(H529)-YEAR(G529))=3, ((MONTH(H529)-MONTH(G529))+1)+36, (MONTH(H529)-MONTH(G529))+1)))))</f>
        <v>3</v>
      </c>
      <c r="J529" s="18">
        <f>F529/I529</f>
        <v>2333.3333333333335</v>
      </c>
      <c r="K529" s="19"/>
      <c r="L529" s="20">
        <v>44103</v>
      </c>
      <c r="M529" s="20">
        <v>44196</v>
      </c>
      <c r="N529" s="21">
        <v>7000</v>
      </c>
      <c r="O529" s="20">
        <v>44105</v>
      </c>
      <c r="P529" s="20">
        <v>44196</v>
      </c>
      <c r="Q529" s="19">
        <f t="shared" si="24"/>
        <v>31</v>
      </c>
      <c r="R529" s="19">
        <f t="shared" si="25"/>
        <v>31</v>
      </c>
      <c r="S529" s="19">
        <f t="shared" si="26"/>
        <v>0</v>
      </c>
      <c r="T529" s="19"/>
      <c r="U529" s="20">
        <v>43007</v>
      </c>
      <c r="V529" s="20">
        <v>43100</v>
      </c>
      <c r="W529" s="21">
        <v>7000</v>
      </c>
      <c r="X529" s="20">
        <v>43009</v>
      </c>
      <c r="Y529" s="20">
        <v>43100</v>
      </c>
    </row>
    <row r="530" spans="1:25" ht="15.75" x14ac:dyDescent="0.25">
      <c r="A530" s="17" t="s">
        <v>468</v>
      </c>
      <c r="B530" s="17" t="s">
        <v>296</v>
      </c>
      <c r="C530" s="17" t="s">
        <v>283</v>
      </c>
      <c r="D530" s="20">
        <v>44136</v>
      </c>
      <c r="E530" s="20">
        <v>44561</v>
      </c>
      <c r="F530" s="21">
        <v>12000</v>
      </c>
      <c r="G530" s="20">
        <v>44105</v>
      </c>
      <c r="H530" s="20">
        <v>44196</v>
      </c>
      <c r="I530" s="17">
        <f>IF((YEAR(H530)-YEAR(G530))=1, ((MONTH(H530)-MONTH(G530))+1)+12, (IF((YEAR(H530)-YEAR(G530))=2, ((MONTH(H530)-MONTH(G530))+1)+24, (IF((YEAR(H530)-YEAR(G530))=3, ((MONTH(H530)-MONTH(G530))+1)+36, (MONTH(H530)-MONTH(G530))+1)))))</f>
        <v>3</v>
      </c>
      <c r="J530" s="18">
        <f>F530/I530</f>
        <v>4000</v>
      </c>
      <c r="K530" s="19"/>
      <c r="L530" s="20">
        <v>44136</v>
      </c>
      <c r="M530" s="20">
        <v>44561</v>
      </c>
      <c r="N530" s="21">
        <v>12000</v>
      </c>
      <c r="O530" s="20">
        <v>44105</v>
      </c>
      <c r="P530" s="20">
        <v>44196</v>
      </c>
      <c r="Q530" s="19">
        <f t="shared" si="24"/>
        <v>31</v>
      </c>
      <c r="R530" s="19">
        <f t="shared" si="25"/>
        <v>31</v>
      </c>
      <c r="S530" s="19">
        <f t="shared" si="26"/>
        <v>0</v>
      </c>
      <c r="T530" s="19"/>
      <c r="U530" s="20">
        <v>43040</v>
      </c>
      <c r="V530" s="20">
        <v>43465</v>
      </c>
      <c r="W530" s="21">
        <v>12000</v>
      </c>
      <c r="X530" s="20">
        <v>43009</v>
      </c>
      <c r="Y530" s="20">
        <v>43100</v>
      </c>
    </row>
    <row r="531" spans="1:25" ht="15.75" x14ac:dyDescent="0.25">
      <c r="A531" s="17" t="s">
        <v>529</v>
      </c>
      <c r="B531" s="17" t="s">
        <v>285</v>
      </c>
      <c r="C531" s="17" t="s">
        <v>283</v>
      </c>
      <c r="D531" s="20">
        <v>44124</v>
      </c>
      <c r="E531" s="20">
        <v>44196</v>
      </c>
      <c r="F531" s="21">
        <v>22500</v>
      </c>
      <c r="G531" s="20">
        <v>44105</v>
      </c>
      <c r="H531" s="20">
        <v>44196</v>
      </c>
      <c r="I531" s="17">
        <f>IF((YEAR(H531)-YEAR(G531))=1, ((MONTH(H531)-MONTH(G531))+1)+12, (IF((YEAR(H531)-YEAR(G531))=2, ((MONTH(H531)-MONTH(G531))+1)+24, (IF((YEAR(H531)-YEAR(G531))=3, ((MONTH(H531)-MONTH(G531))+1)+36, (MONTH(H531)-MONTH(G531))+1)))))</f>
        <v>3</v>
      </c>
      <c r="J531" s="18">
        <f>F531/I531</f>
        <v>7500</v>
      </c>
      <c r="K531" s="19"/>
      <c r="L531" s="20">
        <v>44124</v>
      </c>
      <c r="M531" s="20">
        <v>44196</v>
      </c>
      <c r="N531" s="21">
        <v>22500</v>
      </c>
      <c r="O531" s="20">
        <v>44105</v>
      </c>
      <c r="P531" s="20">
        <v>44196</v>
      </c>
      <c r="Q531" s="19">
        <f t="shared" si="24"/>
        <v>31</v>
      </c>
      <c r="R531" s="19">
        <f t="shared" si="25"/>
        <v>31</v>
      </c>
      <c r="S531" s="19">
        <f t="shared" si="26"/>
        <v>0</v>
      </c>
      <c r="T531" s="19"/>
      <c r="U531" s="20">
        <v>43028</v>
      </c>
      <c r="V531" s="20">
        <v>43100</v>
      </c>
      <c r="W531" s="21">
        <v>22500</v>
      </c>
      <c r="X531" s="20">
        <v>43009</v>
      </c>
      <c r="Y531" s="20">
        <v>43100</v>
      </c>
    </row>
    <row r="532" spans="1:25" ht="15.75" x14ac:dyDescent="0.25">
      <c r="A532" s="17" t="s">
        <v>539</v>
      </c>
      <c r="B532" s="17" t="s">
        <v>288</v>
      </c>
      <c r="C532" s="17" t="s">
        <v>283</v>
      </c>
      <c r="D532" s="20">
        <v>44196</v>
      </c>
      <c r="E532" s="20">
        <v>44668</v>
      </c>
      <c r="F532" s="21">
        <v>25000</v>
      </c>
      <c r="G532" s="20">
        <v>44105</v>
      </c>
      <c r="H532" s="20">
        <v>44196</v>
      </c>
      <c r="I532" s="17">
        <f>IF((YEAR(H532)-YEAR(G532))=1, ((MONTH(H532)-MONTH(G532))+1)+12, (IF((YEAR(H532)-YEAR(G532))=2, ((MONTH(H532)-MONTH(G532))+1)+24, (IF((YEAR(H532)-YEAR(G532))=3, ((MONTH(H532)-MONTH(G532))+1)+36, (MONTH(H532)-MONTH(G532))+1)))))</f>
        <v>3</v>
      </c>
      <c r="J532" s="18">
        <f>F532/I532</f>
        <v>8333.3333333333339</v>
      </c>
      <c r="K532" s="19"/>
      <c r="L532" s="20">
        <v>44196</v>
      </c>
      <c r="M532" s="20">
        <v>44668</v>
      </c>
      <c r="N532" s="21">
        <v>25000</v>
      </c>
      <c r="O532" s="20">
        <v>44105</v>
      </c>
      <c r="P532" s="20">
        <v>44196</v>
      </c>
      <c r="Q532" s="19">
        <f t="shared" si="24"/>
        <v>17</v>
      </c>
      <c r="R532" s="19">
        <f t="shared" si="25"/>
        <v>17</v>
      </c>
      <c r="S532" s="19">
        <f t="shared" si="26"/>
        <v>0</v>
      </c>
      <c r="T532" s="19"/>
      <c r="U532" s="20">
        <v>43100</v>
      </c>
      <c r="V532" s="20">
        <v>43572</v>
      </c>
      <c r="W532" s="21">
        <v>25000</v>
      </c>
      <c r="X532" s="20">
        <v>43009</v>
      </c>
      <c r="Y532" s="20">
        <v>43100</v>
      </c>
    </row>
    <row r="533" spans="1:25" ht="15.75" x14ac:dyDescent="0.25">
      <c r="A533" s="17" t="s">
        <v>301</v>
      </c>
      <c r="B533" s="17" t="s">
        <v>288</v>
      </c>
      <c r="C533" s="17" t="s">
        <v>283</v>
      </c>
      <c r="D533" s="20">
        <v>44192</v>
      </c>
      <c r="E533" s="20">
        <v>44561</v>
      </c>
      <c r="F533" s="21">
        <v>9900</v>
      </c>
      <c r="G533" s="20">
        <v>44136</v>
      </c>
      <c r="H533" s="20">
        <v>44196</v>
      </c>
      <c r="I533" s="17">
        <f>IF((YEAR(H533)-YEAR(G533))=1, ((MONTH(H533)-MONTH(G533))+1)+12, (IF((YEAR(H533)-YEAR(G533))=2, ((MONTH(H533)-MONTH(G533))+1)+24, (IF((YEAR(H533)-YEAR(G533))=3, ((MONTH(H533)-MONTH(G533))+1)+36, (MONTH(H533)-MONTH(G533))+1)))))</f>
        <v>2</v>
      </c>
      <c r="J533" s="18">
        <f>F533/I533</f>
        <v>4950</v>
      </c>
      <c r="K533" s="19"/>
      <c r="L533" s="20">
        <v>44192</v>
      </c>
      <c r="M533" s="20">
        <v>44561</v>
      </c>
      <c r="N533" s="21">
        <v>9900</v>
      </c>
      <c r="O533" s="20">
        <v>44136</v>
      </c>
      <c r="P533" s="20">
        <v>44196</v>
      </c>
      <c r="Q533" s="19">
        <f t="shared" si="24"/>
        <v>31</v>
      </c>
      <c r="R533" s="19">
        <f t="shared" si="25"/>
        <v>31</v>
      </c>
      <c r="S533" s="19">
        <f t="shared" si="26"/>
        <v>0</v>
      </c>
      <c r="T533" s="19"/>
      <c r="U533" s="20">
        <v>43096</v>
      </c>
      <c r="V533" s="20">
        <v>43465</v>
      </c>
      <c r="W533" s="21">
        <v>9900</v>
      </c>
      <c r="X533" s="20">
        <v>43040</v>
      </c>
      <c r="Y533" s="20">
        <v>43100</v>
      </c>
    </row>
    <row r="534" spans="1:25" ht="15.75" x14ac:dyDescent="0.25">
      <c r="A534" s="17" t="s">
        <v>311</v>
      </c>
      <c r="B534" s="17" t="s">
        <v>292</v>
      </c>
      <c r="C534" s="17" t="s">
        <v>283</v>
      </c>
      <c r="D534" s="20">
        <v>44197</v>
      </c>
      <c r="E534" s="20">
        <v>44561</v>
      </c>
      <c r="F534" s="21">
        <v>3076</v>
      </c>
      <c r="G534" s="20">
        <v>44136</v>
      </c>
      <c r="H534" s="20">
        <v>44196</v>
      </c>
      <c r="I534" s="17">
        <f>IF((YEAR(H534)-YEAR(G534))=1, ((MONTH(H534)-MONTH(G534))+1)+12, (IF((YEAR(H534)-YEAR(G534))=2, ((MONTH(H534)-MONTH(G534))+1)+24, (IF((YEAR(H534)-YEAR(G534))=3, ((MONTH(H534)-MONTH(G534))+1)+36, (MONTH(H534)-MONTH(G534))+1)))))</f>
        <v>2</v>
      </c>
      <c r="J534" s="18">
        <f>F534/I534</f>
        <v>1538</v>
      </c>
      <c r="K534" s="19"/>
      <c r="L534" s="20">
        <v>44197</v>
      </c>
      <c r="M534" s="20">
        <v>44561</v>
      </c>
      <c r="N534" s="21">
        <v>3076</v>
      </c>
      <c r="O534" s="20">
        <v>44136</v>
      </c>
      <c r="P534" s="20">
        <v>44196</v>
      </c>
      <c r="Q534" s="19">
        <f t="shared" si="24"/>
        <v>31</v>
      </c>
      <c r="R534" s="19">
        <f t="shared" si="25"/>
        <v>31</v>
      </c>
      <c r="S534" s="19">
        <f t="shared" si="26"/>
        <v>0</v>
      </c>
      <c r="T534" s="19"/>
      <c r="U534" s="20">
        <v>43101</v>
      </c>
      <c r="V534" s="20">
        <v>43465</v>
      </c>
      <c r="W534" s="21">
        <v>3076</v>
      </c>
      <c r="X534" s="20">
        <v>43040</v>
      </c>
      <c r="Y534" s="20">
        <v>43100</v>
      </c>
    </row>
    <row r="535" spans="1:25" ht="15.75" x14ac:dyDescent="0.25">
      <c r="A535" s="17" t="s">
        <v>351</v>
      </c>
      <c r="B535" s="17" t="s">
        <v>296</v>
      </c>
      <c r="C535" s="17" t="s">
        <v>283</v>
      </c>
      <c r="D535" s="20">
        <v>44175</v>
      </c>
      <c r="E535" s="20">
        <v>44561</v>
      </c>
      <c r="F535" s="21">
        <v>13600</v>
      </c>
      <c r="G535" s="20">
        <v>44136</v>
      </c>
      <c r="H535" s="20">
        <v>44196</v>
      </c>
      <c r="I535" s="17">
        <f>IF((YEAR(H535)-YEAR(G535))=1, ((MONTH(H535)-MONTH(G535))+1)+12, (IF((YEAR(H535)-YEAR(G535))=2, ((MONTH(H535)-MONTH(G535))+1)+24, (IF((YEAR(H535)-YEAR(G535))=3, ((MONTH(H535)-MONTH(G535))+1)+36, (MONTH(H535)-MONTH(G535))+1)))))</f>
        <v>2</v>
      </c>
      <c r="J535" s="18">
        <f>F535/I535</f>
        <v>6800</v>
      </c>
      <c r="K535" s="19"/>
      <c r="L535" s="20">
        <v>44175</v>
      </c>
      <c r="M535" s="20">
        <v>44561</v>
      </c>
      <c r="N535" s="21">
        <v>13600</v>
      </c>
      <c r="O535" s="20">
        <v>44136</v>
      </c>
      <c r="P535" s="20">
        <v>44196</v>
      </c>
      <c r="Q535" s="19">
        <f t="shared" si="24"/>
        <v>31</v>
      </c>
      <c r="R535" s="19">
        <f t="shared" si="25"/>
        <v>31</v>
      </c>
      <c r="S535" s="19">
        <f t="shared" si="26"/>
        <v>0</v>
      </c>
      <c r="T535" s="19"/>
      <c r="U535" s="20">
        <v>43079</v>
      </c>
      <c r="V535" s="20">
        <v>43465</v>
      </c>
      <c r="W535" s="21">
        <v>13600</v>
      </c>
      <c r="X535" s="20">
        <v>43040</v>
      </c>
      <c r="Y535" s="20">
        <v>43100</v>
      </c>
    </row>
    <row r="536" spans="1:25" ht="15.75" x14ac:dyDescent="0.25">
      <c r="A536" s="17" t="s">
        <v>352</v>
      </c>
      <c r="B536" s="17" t="s">
        <v>282</v>
      </c>
      <c r="C536" s="17" t="s">
        <v>283</v>
      </c>
      <c r="D536" s="20">
        <v>44177</v>
      </c>
      <c r="E536" s="20">
        <v>44561</v>
      </c>
      <c r="F536" s="21">
        <v>7500</v>
      </c>
      <c r="G536" s="20">
        <v>44136</v>
      </c>
      <c r="H536" s="20">
        <v>44196</v>
      </c>
      <c r="I536" s="17">
        <f>IF((YEAR(H536)-YEAR(G536))=1, ((MONTH(H536)-MONTH(G536))+1)+12, (IF((YEAR(H536)-YEAR(G536))=2, ((MONTH(H536)-MONTH(G536))+1)+24, (IF((YEAR(H536)-YEAR(G536))=3, ((MONTH(H536)-MONTH(G536))+1)+36, (MONTH(H536)-MONTH(G536))+1)))))</f>
        <v>2</v>
      </c>
      <c r="J536" s="18">
        <f>F536/I536</f>
        <v>3750</v>
      </c>
      <c r="K536" s="19"/>
      <c r="L536" s="20">
        <v>44177</v>
      </c>
      <c r="M536" s="20">
        <v>44561</v>
      </c>
      <c r="N536" s="21">
        <v>7500</v>
      </c>
      <c r="O536" s="20">
        <v>44136</v>
      </c>
      <c r="P536" s="20">
        <v>44196</v>
      </c>
      <c r="Q536" s="19">
        <f t="shared" si="24"/>
        <v>31</v>
      </c>
      <c r="R536" s="19">
        <f t="shared" si="25"/>
        <v>31</v>
      </c>
      <c r="S536" s="19">
        <f t="shared" si="26"/>
        <v>0</v>
      </c>
      <c r="T536" s="19"/>
      <c r="U536" s="20">
        <v>43081</v>
      </c>
      <c r="V536" s="20">
        <v>43465</v>
      </c>
      <c r="W536" s="21">
        <v>7500</v>
      </c>
      <c r="X536" s="20">
        <v>43040</v>
      </c>
      <c r="Y536" s="20">
        <v>43100</v>
      </c>
    </row>
    <row r="537" spans="1:25" ht="15.75" x14ac:dyDescent="0.25">
      <c r="A537" s="17" t="s">
        <v>474</v>
      </c>
      <c r="B537" s="17" t="s">
        <v>285</v>
      </c>
      <c r="C537" s="17" t="s">
        <v>283</v>
      </c>
      <c r="D537" s="20">
        <v>44044</v>
      </c>
      <c r="E537" s="20">
        <v>44196</v>
      </c>
      <c r="F537" s="21">
        <v>1250</v>
      </c>
      <c r="G537" s="20">
        <v>44136</v>
      </c>
      <c r="H537" s="20">
        <v>44196</v>
      </c>
      <c r="I537" s="17">
        <f>IF((YEAR(H537)-YEAR(G537))=1, ((MONTH(H537)-MONTH(G537))+1)+12, (IF((YEAR(H537)-YEAR(G537))=2, ((MONTH(H537)-MONTH(G537))+1)+24, (IF((YEAR(H537)-YEAR(G537))=3, ((MONTH(H537)-MONTH(G537))+1)+36, (MONTH(H537)-MONTH(G537))+1)))))</f>
        <v>2</v>
      </c>
      <c r="J537" s="18">
        <f>F537/I537</f>
        <v>625</v>
      </c>
      <c r="K537" s="19"/>
      <c r="L537" s="20">
        <v>44044</v>
      </c>
      <c r="M537" s="20">
        <v>44196</v>
      </c>
      <c r="N537" s="21">
        <v>1250</v>
      </c>
      <c r="O537" s="20">
        <v>44136</v>
      </c>
      <c r="P537" s="20">
        <v>44196</v>
      </c>
      <c r="Q537" s="19">
        <f t="shared" si="24"/>
        <v>31</v>
      </c>
      <c r="R537" s="19">
        <f t="shared" si="25"/>
        <v>31</v>
      </c>
      <c r="S537" s="19">
        <f t="shared" si="26"/>
        <v>0</v>
      </c>
      <c r="T537" s="19"/>
      <c r="U537" s="20">
        <v>42948</v>
      </c>
      <c r="V537" s="20">
        <v>43100</v>
      </c>
      <c r="W537" s="21">
        <v>1250</v>
      </c>
      <c r="X537" s="20">
        <v>43040</v>
      </c>
      <c r="Y537" s="20">
        <v>43100</v>
      </c>
    </row>
    <row r="538" spans="1:25" ht="15.75" x14ac:dyDescent="0.25">
      <c r="A538" s="17" t="s">
        <v>486</v>
      </c>
      <c r="B538" s="17" t="s">
        <v>292</v>
      </c>
      <c r="C538" s="17" t="s">
        <v>283</v>
      </c>
      <c r="D538" s="20">
        <v>44166</v>
      </c>
      <c r="E538" s="20">
        <v>44233</v>
      </c>
      <c r="F538" s="21">
        <v>14400</v>
      </c>
      <c r="G538" s="20">
        <v>44136</v>
      </c>
      <c r="H538" s="20">
        <v>44196</v>
      </c>
      <c r="I538" s="17">
        <f>IF((YEAR(H538)-YEAR(G538))=1, ((MONTH(H538)-MONTH(G538))+1)+12, (IF((YEAR(H538)-YEAR(G538))=2, ((MONTH(H538)-MONTH(G538))+1)+24, (IF((YEAR(H538)-YEAR(G538))=3, ((MONTH(H538)-MONTH(G538))+1)+36, (MONTH(H538)-MONTH(G538))+1)))))</f>
        <v>2</v>
      </c>
      <c r="J538" s="18">
        <f>F538/I538</f>
        <v>7200</v>
      </c>
      <c r="K538" s="19"/>
      <c r="L538" s="20">
        <v>44166</v>
      </c>
      <c r="M538" s="20">
        <v>44233</v>
      </c>
      <c r="N538" s="21">
        <v>14400</v>
      </c>
      <c r="O538" s="20">
        <v>44136</v>
      </c>
      <c r="P538" s="20">
        <v>44196</v>
      </c>
      <c r="Q538" s="19">
        <f t="shared" si="24"/>
        <v>6</v>
      </c>
      <c r="R538" s="19">
        <f t="shared" si="25"/>
        <v>6</v>
      </c>
      <c r="S538" s="19">
        <f t="shared" si="26"/>
        <v>0</v>
      </c>
      <c r="T538" s="19"/>
      <c r="U538" s="20">
        <v>43070</v>
      </c>
      <c r="V538" s="20">
        <v>43137</v>
      </c>
      <c r="W538" s="21">
        <v>14400</v>
      </c>
      <c r="X538" s="20">
        <v>43040</v>
      </c>
      <c r="Y538" s="20">
        <v>43100</v>
      </c>
    </row>
    <row r="539" spans="1:25" ht="15.75" x14ac:dyDescent="0.25">
      <c r="A539" s="17" t="s">
        <v>557</v>
      </c>
      <c r="B539" s="17" t="s">
        <v>288</v>
      </c>
      <c r="C539" s="17" t="s">
        <v>283</v>
      </c>
      <c r="D539" s="20">
        <v>44204</v>
      </c>
      <c r="E539" s="20">
        <v>44243</v>
      </c>
      <c r="F539" s="21">
        <v>10100</v>
      </c>
      <c r="G539" s="20">
        <v>44136</v>
      </c>
      <c r="H539" s="20">
        <v>44196</v>
      </c>
      <c r="I539" s="17">
        <f>IF((YEAR(H539)-YEAR(G539))=1, ((MONTH(H539)-MONTH(G539))+1)+12, (IF((YEAR(H539)-YEAR(G539))=2, ((MONTH(H539)-MONTH(G539))+1)+24, (IF((YEAR(H539)-YEAR(G539))=3, ((MONTH(H539)-MONTH(G539))+1)+36, (MONTH(H539)-MONTH(G539))+1)))))</f>
        <v>2</v>
      </c>
      <c r="J539" s="18">
        <f>F539/I539</f>
        <v>5050</v>
      </c>
      <c r="K539" s="19"/>
      <c r="L539" s="20">
        <v>44204</v>
      </c>
      <c r="M539" s="20">
        <v>44243</v>
      </c>
      <c r="N539" s="21">
        <v>10100</v>
      </c>
      <c r="O539" s="20">
        <v>44136</v>
      </c>
      <c r="P539" s="20">
        <v>44196</v>
      </c>
      <c r="Q539" s="19">
        <f t="shared" si="24"/>
        <v>16</v>
      </c>
      <c r="R539" s="19">
        <f t="shared" si="25"/>
        <v>16</v>
      </c>
      <c r="S539" s="19">
        <f t="shared" si="26"/>
        <v>0</v>
      </c>
      <c r="T539" s="19"/>
      <c r="U539" s="20">
        <v>43108</v>
      </c>
      <c r="V539" s="20">
        <v>43147</v>
      </c>
      <c r="W539" s="21">
        <v>10100</v>
      </c>
      <c r="X539" s="20">
        <v>43040</v>
      </c>
      <c r="Y539" s="20">
        <v>43100</v>
      </c>
    </row>
    <row r="540" spans="1:25" ht="15.75" x14ac:dyDescent="0.25">
      <c r="A540" s="17" t="s">
        <v>315</v>
      </c>
      <c r="B540" s="17" t="s">
        <v>296</v>
      </c>
      <c r="C540" s="17" t="s">
        <v>283</v>
      </c>
      <c r="D540" s="20">
        <v>44168</v>
      </c>
      <c r="E540" s="20">
        <v>44561</v>
      </c>
      <c r="F540" s="21">
        <v>1000</v>
      </c>
      <c r="G540" s="20">
        <v>44166</v>
      </c>
      <c r="H540" s="20">
        <v>44196</v>
      </c>
      <c r="I540" s="17">
        <f>IF((YEAR(H540)-YEAR(G540))=1, ((MONTH(H540)-MONTH(G540))+1)+12, (IF((YEAR(H540)-YEAR(G540))=2, ((MONTH(H540)-MONTH(G540))+1)+24, (IF((YEAR(H540)-YEAR(G540))=3, ((MONTH(H540)-MONTH(G540))+1)+36, (MONTH(H540)-MONTH(G540))+1)))))</f>
        <v>1</v>
      </c>
      <c r="J540" s="18">
        <f>F540/I540</f>
        <v>1000</v>
      </c>
      <c r="K540" s="19"/>
      <c r="L540" s="20">
        <v>44168</v>
      </c>
      <c r="M540" s="20">
        <v>44561</v>
      </c>
      <c r="N540" s="21">
        <v>1000</v>
      </c>
      <c r="O540" s="20">
        <v>44166</v>
      </c>
      <c r="P540" s="20">
        <v>44196</v>
      </c>
      <c r="Q540" s="19">
        <f t="shared" si="24"/>
        <v>31</v>
      </c>
      <c r="R540" s="19">
        <f t="shared" si="25"/>
        <v>31</v>
      </c>
      <c r="S540" s="19">
        <f t="shared" si="26"/>
        <v>0</v>
      </c>
      <c r="T540" s="19"/>
      <c r="U540" s="20">
        <v>43072</v>
      </c>
      <c r="V540" s="20">
        <v>43465</v>
      </c>
      <c r="W540" s="21">
        <v>1000</v>
      </c>
      <c r="X540" s="20">
        <v>43070</v>
      </c>
      <c r="Y540" s="20">
        <v>43100</v>
      </c>
    </row>
    <row r="541" spans="1:25" ht="15.75" x14ac:dyDescent="0.25">
      <c r="A541" s="17" t="s">
        <v>316</v>
      </c>
      <c r="B541" s="17" t="s">
        <v>296</v>
      </c>
      <c r="C541" s="17" t="s">
        <v>283</v>
      </c>
      <c r="D541" s="20">
        <v>44166</v>
      </c>
      <c r="E541" s="20">
        <v>44196</v>
      </c>
      <c r="F541" s="21">
        <v>1500</v>
      </c>
      <c r="G541" s="20">
        <v>44166</v>
      </c>
      <c r="H541" s="20">
        <v>44196</v>
      </c>
      <c r="I541" s="17">
        <f>IF((YEAR(H541)-YEAR(G541))=1, ((MONTH(H541)-MONTH(G541))+1)+12, (IF((YEAR(H541)-YEAR(G541))=2, ((MONTH(H541)-MONTH(G541))+1)+24, (IF((YEAR(H541)-YEAR(G541))=3, ((MONTH(H541)-MONTH(G541))+1)+36, (MONTH(H541)-MONTH(G541))+1)))))</f>
        <v>1</v>
      </c>
      <c r="J541" s="18">
        <f>F541/I541</f>
        <v>1500</v>
      </c>
      <c r="K541" s="19"/>
      <c r="L541" s="20">
        <v>44166</v>
      </c>
      <c r="M541" s="20">
        <v>44196</v>
      </c>
      <c r="N541" s="21">
        <v>1500</v>
      </c>
      <c r="O541" s="20">
        <v>44166</v>
      </c>
      <c r="P541" s="20">
        <v>44196</v>
      </c>
      <c r="Q541" s="19">
        <f t="shared" si="24"/>
        <v>31</v>
      </c>
      <c r="R541" s="19">
        <f t="shared" si="25"/>
        <v>31</v>
      </c>
      <c r="S541" s="19">
        <f t="shared" si="26"/>
        <v>0</v>
      </c>
      <c r="T541" s="19"/>
      <c r="U541" s="20">
        <v>43070</v>
      </c>
      <c r="V541" s="20">
        <v>43100</v>
      </c>
      <c r="W541" s="21">
        <v>1500</v>
      </c>
      <c r="X541" s="20">
        <v>43070</v>
      </c>
      <c r="Y541" s="20">
        <v>43100</v>
      </c>
    </row>
    <row r="542" spans="1:25" ht="15.75" x14ac:dyDescent="0.25">
      <c r="A542" s="17" t="s">
        <v>321</v>
      </c>
      <c r="B542" s="17" t="s">
        <v>285</v>
      </c>
      <c r="C542" s="17" t="s">
        <v>283</v>
      </c>
      <c r="D542" s="20">
        <v>44166</v>
      </c>
      <c r="E542" s="20">
        <v>44926</v>
      </c>
      <c r="F542" s="21">
        <v>5000</v>
      </c>
      <c r="G542" s="20">
        <v>44166</v>
      </c>
      <c r="H542" s="20">
        <v>44196</v>
      </c>
      <c r="I542" s="17">
        <f>IF((YEAR(H542)-YEAR(G542))=1, ((MONTH(H542)-MONTH(G542))+1)+12, (IF((YEAR(H542)-YEAR(G542))=2, ((MONTH(H542)-MONTH(G542))+1)+24, (IF((YEAR(H542)-YEAR(G542))=3, ((MONTH(H542)-MONTH(G542))+1)+36, (MONTH(H542)-MONTH(G542))+1)))))</f>
        <v>1</v>
      </c>
      <c r="J542" s="18">
        <f>F542/I542</f>
        <v>5000</v>
      </c>
      <c r="K542" s="19"/>
      <c r="L542" s="20">
        <v>44166</v>
      </c>
      <c r="M542" s="20">
        <v>44926</v>
      </c>
      <c r="N542" s="21">
        <v>5000</v>
      </c>
      <c r="O542" s="20">
        <v>44166</v>
      </c>
      <c r="P542" s="20">
        <v>44196</v>
      </c>
      <c r="Q542" s="19">
        <f t="shared" si="24"/>
        <v>31</v>
      </c>
      <c r="R542" s="19">
        <f t="shared" si="25"/>
        <v>31</v>
      </c>
      <c r="S542" s="19">
        <f t="shared" si="26"/>
        <v>0</v>
      </c>
      <c r="T542" s="19"/>
      <c r="U542" s="20">
        <v>43070</v>
      </c>
      <c r="V542" s="20">
        <v>43830</v>
      </c>
      <c r="W542" s="21">
        <v>5000</v>
      </c>
      <c r="X542" s="20">
        <v>43070</v>
      </c>
      <c r="Y542" s="20">
        <v>43100</v>
      </c>
    </row>
    <row r="543" spans="1:25" ht="15.75" x14ac:dyDescent="0.25">
      <c r="A543" s="17" t="s">
        <v>355</v>
      </c>
      <c r="B543" s="17" t="s">
        <v>296</v>
      </c>
      <c r="C543" s="17" t="s">
        <v>283</v>
      </c>
      <c r="D543" s="20">
        <v>44170</v>
      </c>
      <c r="E543" s="20">
        <v>44561</v>
      </c>
      <c r="F543" s="21">
        <v>5000</v>
      </c>
      <c r="G543" s="20">
        <v>44166</v>
      </c>
      <c r="H543" s="20">
        <v>44196</v>
      </c>
      <c r="I543" s="17">
        <f>IF((YEAR(H543)-YEAR(G543))=1, ((MONTH(H543)-MONTH(G543))+1)+12, (IF((YEAR(H543)-YEAR(G543))=2, ((MONTH(H543)-MONTH(G543))+1)+24, (IF((YEAR(H543)-YEAR(G543))=3, ((MONTH(H543)-MONTH(G543))+1)+36, (MONTH(H543)-MONTH(G543))+1)))))</f>
        <v>1</v>
      </c>
      <c r="J543" s="18">
        <f>F543/I543</f>
        <v>5000</v>
      </c>
      <c r="K543" s="19"/>
      <c r="L543" s="20">
        <v>44170</v>
      </c>
      <c r="M543" s="20">
        <v>44561</v>
      </c>
      <c r="N543" s="21">
        <v>5000</v>
      </c>
      <c r="O543" s="20">
        <v>44166</v>
      </c>
      <c r="P543" s="20">
        <v>44196</v>
      </c>
      <c r="Q543" s="19">
        <f t="shared" si="24"/>
        <v>31</v>
      </c>
      <c r="R543" s="19">
        <f t="shared" si="25"/>
        <v>31</v>
      </c>
      <c r="S543" s="19">
        <f t="shared" si="26"/>
        <v>0</v>
      </c>
      <c r="T543" s="19"/>
      <c r="U543" s="20">
        <v>43074</v>
      </c>
      <c r="V543" s="20">
        <v>43465</v>
      </c>
      <c r="W543" s="21">
        <v>5000</v>
      </c>
      <c r="X543" s="20">
        <v>43070</v>
      </c>
      <c r="Y543" s="20">
        <v>43100</v>
      </c>
    </row>
    <row r="544" spans="1:25" ht="15.75" x14ac:dyDescent="0.25">
      <c r="A544" s="17" t="s">
        <v>355</v>
      </c>
      <c r="B544" s="17" t="s">
        <v>296</v>
      </c>
      <c r="C544" s="17" t="s">
        <v>283</v>
      </c>
      <c r="D544" s="20">
        <v>44180</v>
      </c>
      <c r="E544" s="20">
        <v>44561</v>
      </c>
      <c r="F544" s="21">
        <v>1500</v>
      </c>
      <c r="G544" s="20">
        <v>44166</v>
      </c>
      <c r="H544" s="20">
        <v>44196</v>
      </c>
      <c r="I544" s="17">
        <f>IF((YEAR(H544)-YEAR(G544))=1, ((MONTH(H544)-MONTH(G544))+1)+12, (IF((YEAR(H544)-YEAR(G544))=2, ((MONTH(H544)-MONTH(G544))+1)+24, (IF((YEAR(H544)-YEAR(G544))=3, ((MONTH(H544)-MONTH(G544))+1)+36, (MONTH(H544)-MONTH(G544))+1)))))</f>
        <v>1</v>
      </c>
      <c r="J544" s="18">
        <f>F544/I544</f>
        <v>1500</v>
      </c>
      <c r="K544" s="19"/>
      <c r="L544" s="20">
        <v>44180</v>
      </c>
      <c r="M544" s="20">
        <v>44561</v>
      </c>
      <c r="N544" s="21">
        <v>1500</v>
      </c>
      <c r="O544" s="20">
        <v>44166</v>
      </c>
      <c r="P544" s="20">
        <v>44196</v>
      </c>
      <c r="Q544" s="19">
        <f t="shared" si="24"/>
        <v>31</v>
      </c>
      <c r="R544" s="19">
        <f t="shared" si="25"/>
        <v>31</v>
      </c>
      <c r="S544" s="19">
        <f t="shared" si="26"/>
        <v>0</v>
      </c>
      <c r="T544" s="19"/>
      <c r="U544" s="20">
        <v>43084</v>
      </c>
      <c r="V544" s="20">
        <v>43465</v>
      </c>
      <c r="W544" s="21">
        <v>1500</v>
      </c>
      <c r="X544" s="20">
        <v>43070</v>
      </c>
      <c r="Y544" s="20">
        <v>43100</v>
      </c>
    </row>
    <row r="545" spans="1:25" ht="15.75" x14ac:dyDescent="0.25">
      <c r="A545" s="17" t="s">
        <v>365</v>
      </c>
      <c r="B545" s="17" t="s">
        <v>288</v>
      </c>
      <c r="C545" s="17" t="s">
        <v>283</v>
      </c>
      <c r="D545" s="20">
        <v>44166</v>
      </c>
      <c r="E545" s="20">
        <v>44561</v>
      </c>
      <c r="F545" s="21">
        <v>5000</v>
      </c>
      <c r="G545" s="20">
        <v>44166</v>
      </c>
      <c r="H545" s="20">
        <v>44196</v>
      </c>
      <c r="I545" s="17">
        <f>IF((YEAR(H545)-YEAR(G545))=1, ((MONTH(H545)-MONTH(G545))+1)+12, (IF((YEAR(H545)-YEAR(G545))=2, ((MONTH(H545)-MONTH(G545))+1)+24, (IF((YEAR(H545)-YEAR(G545))=3, ((MONTH(H545)-MONTH(G545))+1)+36, (MONTH(H545)-MONTH(G545))+1)))))</f>
        <v>1</v>
      </c>
      <c r="J545" s="18">
        <f>F545/I545</f>
        <v>5000</v>
      </c>
      <c r="K545" s="19"/>
      <c r="L545" s="20">
        <v>44166</v>
      </c>
      <c r="M545" s="20">
        <v>44561</v>
      </c>
      <c r="N545" s="21">
        <v>5000</v>
      </c>
      <c r="O545" s="20">
        <v>44166</v>
      </c>
      <c r="P545" s="20">
        <v>44196</v>
      </c>
      <c r="Q545" s="19">
        <f t="shared" si="24"/>
        <v>31</v>
      </c>
      <c r="R545" s="19">
        <f t="shared" si="25"/>
        <v>31</v>
      </c>
      <c r="S545" s="19">
        <f t="shared" si="26"/>
        <v>0</v>
      </c>
      <c r="T545" s="19"/>
      <c r="U545" s="20">
        <v>43070</v>
      </c>
      <c r="V545" s="20">
        <v>43465</v>
      </c>
      <c r="W545" s="21">
        <v>5000</v>
      </c>
      <c r="X545" s="20">
        <v>43070</v>
      </c>
      <c r="Y545" s="20">
        <v>43100</v>
      </c>
    </row>
    <row r="546" spans="1:25" ht="15.75" x14ac:dyDescent="0.25">
      <c r="A546" s="17" t="s">
        <v>375</v>
      </c>
      <c r="B546" s="17" t="s">
        <v>288</v>
      </c>
      <c r="C546" s="17" t="s">
        <v>283</v>
      </c>
      <c r="D546" s="20">
        <v>44166</v>
      </c>
      <c r="E546" s="20">
        <v>44561</v>
      </c>
      <c r="F546" s="21">
        <v>3300</v>
      </c>
      <c r="G546" s="20">
        <v>44166</v>
      </c>
      <c r="H546" s="20">
        <v>44196</v>
      </c>
      <c r="I546" s="17">
        <f>IF((YEAR(H546)-YEAR(G546))=1, ((MONTH(H546)-MONTH(G546))+1)+12, (IF((YEAR(H546)-YEAR(G546))=2, ((MONTH(H546)-MONTH(G546))+1)+24, (IF((YEAR(H546)-YEAR(G546))=3, ((MONTH(H546)-MONTH(G546))+1)+36, (MONTH(H546)-MONTH(G546))+1)))))</f>
        <v>1</v>
      </c>
      <c r="J546" s="18">
        <f>F546/I546</f>
        <v>3300</v>
      </c>
      <c r="K546" s="19"/>
      <c r="L546" s="20">
        <v>44166</v>
      </c>
      <c r="M546" s="20">
        <v>44561</v>
      </c>
      <c r="N546" s="21">
        <v>3300</v>
      </c>
      <c r="O546" s="20">
        <v>44166</v>
      </c>
      <c r="P546" s="20">
        <v>44196</v>
      </c>
      <c r="Q546" s="19">
        <f t="shared" si="24"/>
        <v>31</v>
      </c>
      <c r="R546" s="19">
        <f t="shared" si="25"/>
        <v>31</v>
      </c>
      <c r="S546" s="19">
        <f t="shared" si="26"/>
        <v>0</v>
      </c>
      <c r="T546" s="19"/>
      <c r="U546" s="20">
        <v>43070</v>
      </c>
      <c r="V546" s="20">
        <v>43465</v>
      </c>
      <c r="W546" s="21">
        <v>3300</v>
      </c>
      <c r="X546" s="20">
        <v>43070</v>
      </c>
      <c r="Y546" s="20">
        <v>43100</v>
      </c>
    </row>
    <row r="547" spans="1:25" ht="15.75" x14ac:dyDescent="0.25">
      <c r="A547" s="17" t="s">
        <v>376</v>
      </c>
      <c r="B547" s="17" t="s">
        <v>292</v>
      </c>
      <c r="C547" s="17" t="s">
        <v>283</v>
      </c>
      <c r="D547" s="20">
        <v>44166</v>
      </c>
      <c r="E547" s="20">
        <v>44196</v>
      </c>
      <c r="F547" s="21">
        <v>2500</v>
      </c>
      <c r="G547" s="20">
        <v>44166</v>
      </c>
      <c r="H547" s="20">
        <v>44196</v>
      </c>
      <c r="I547" s="17">
        <f>IF((YEAR(H547)-YEAR(G547))=1, ((MONTH(H547)-MONTH(G547))+1)+12, (IF((YEAR(H547)-YEAR(G547))=2, ((MONTH(H547)-MONTH(G547))+1)+24, (IF((YEAR(H547)-YEAR(G547))=3, ((MONTH(H547)-MONTH(G547))+1)+36, (MONTH(H547)-MONTH(G547))+1)))))</f>
        <v>1</v>
      </c>
      <c r="J547" s="18">
        <f>F547/I547</f>
        <v>2500</v>
      </c>
      <c r="K547" s="19"/>
      <c r="L547" s="20">
        <v>44166</v>
      </c>
      <c r="M547" s="20">
        <v>44196</v>
      </c>
      <c r="N547" s="21">
        <v>2500</v>
      </c>
      <c r="O547" s="20">
        <v>44166</v>
      </c>
      <c r="P547" s="20">
        <v>44196</v>
      </c>
      <c r="Q547" s="19">
        <f t="shared" si="24"/>
        <v>31</v>
      </c>
      <c r="R547" s="19">
        <f t="shared" si="25"/>
        <v>31</v>
      </c>
      <c r="S547" s="19">
        <f t="shared" si="26"/>
        <v>0</v>
      </c>
      <c r="T547" s="19"/>
      <c r="U547" s="20">
        <v>43070</v>
      </c>
      <c r="V547" s="20">
        <v>43100</v>
      </c>
      <c r="W547" s="21">
        <v>2500</v>
      </c>
      <c r="X547" s="20">
        <v>43070</v>
      </c>
      <c r="Y547" s="20">
        <v>43100</v>
      </c>
    </row>
    <row r="548" spans="1:25" ht="15.75" x14ac:dyDescent="0.25">
      <c r="A548" s="17" t="s">
        <v>379</v>
      </c>
      <c r="B548" s="17" t="s">
        <v>292</v>
      </c>
      <c r="C548" s="17" t="s">
        <v>283</v>
      </c>
      <c r="D548" s="20">
        <v>44197</v>
      </c>
      <c r="E548" s="20">
        <v>44561</v>
      </c>
      <c r="F548" s="21">
        <v>2500</v>
      </c>
      <c r="G548" s="20">
        <v>44166</v>
      </c>
      <c r="H548" s="20">
        <v>44196</v>
      </c>
      <c r="I548" s="17">
        <f>IF((YEAR(H548)-YEAR(G548))=1, ((MONTH(H548)-MONTH(G548))+1)+12, (IF((YEAR(H548)-YEAR(G548))=2, ((MONTH(H548)-MONTH(G548))+1)+24, (IF((YEAR(H548)-YEAR(G548))=3, ((MONTH(H548)-MONTH(G548))+1)+36, (MONTH(H548)-MONTH(G548))+1)))))</f>
        <v>1</v>
      </c>
      <c r="J548" s="18">
        <f>F548/I548</f>
        <v>2500</v>
      </c>
      <c r="K548" s="19"/>
      <c r="L548" s="20">
        <v>44197</v>
      </c>
      <c r="M548" s="20">
        <v>44561</v>
      </c>
      <c r="N548" s="21">
        <v>2500</v>
      </c>
      <c r="O548" s="20">
        <v>44166</v>
      </c>
      <c r="P548" s="20">
        <v>44196</v>
      </c>
      <c r="Q548" s="19">
        <f t="shared" si="24"/>
        <v>31</v>
      </c>
      <c r="R548" s="19">
        <f t="shared" si="25"/>
        <v>31</v>
      </c>
      <c r="S548" s="19">
        <f t="shared" si="26"/>
        <v>0</v>
      </c>
      <c r="T548" s="19"/>
      <c r="U548" s="20">
        <v>43101</v>
      </c>
      <c r="V548" s="20">
        <v>43465</v>
      </c>
      <c r="W548" s="21">
        <v>2500</v>
      </c>
      <c r="X548" s="20">
        <v>43070</v>
      </c>
      <c r="Y548" s="20">
        <v>43100</v>
      </c>
    </row>
    <row r="549" spans="1:25" ht="15.75" x14ac:dyDescent="0.25">
      <c r="A549" s="17" t="s">
        <v>401</v>
      </c>
      <c r="B549" s="17" t="s">
        <v>285</v>
      </c>
      <c r="C549" s="17" t="s">
        <v>283</v>
      </c>
      <c r="D549" s="20">
        <v>44166</v>
      </c>
      <c r="E549" s="20">
        <v>44196</v>
      </c>
      <c r="F549" s="21">
        <v>2000</v>
      </c>
      <c r="G549" s="20">
        <v>44166</v>
      </c>
      <c r="H549" s="20">
        <v>44196</v>
      </c>
      <c r="I549" s="17">
        <f>IF((YEAR(H549)-YEAR(G549))=1, ((MONTH(H549)-MONTH(G549))+1)+12, (IF((YEAR(H549)-YEAR(G549))=2, ((MONTH(H549)-MONTH(G549))+1)+24, (IF((YEAR(H549)-YEAR(G549))=3, ((MONTH(H549)-MONTH(G549))+1)+36, (MONTH(H549)-MONTH(G549))+1)))))</f>
        <v>1</v>
      </c>
      <c r="J549" s="18">
        <f>F549/I549</f>
        <v>2000</v>
      </c>
      <c r="K549" s="19"/>
      <c r="L549" s="20">
        <v>44166</v>
      </c>
      <c r="M549" s="20">
        <v>44196</v>
      </c>
      <c r="N549" s="21">
        <v>2000</v>
      </c>
      <c r="O549" s="20">
        <v>44166</v>
      </c>
      <c r="P549" s="20">
        <v>44196</v>
      </c>
      <c r="Q549" s="19">
        <f t="shared" si="24"/>
        <v>31</v>
      </c>
      <c r="R549" s="19">
        <f t="shared" si="25"/>
        <v>31</v>
      </c>
      <c r="S549" s="19">
        <f t="shared" si="26"/>
        <v>0</v>
      </c>
      <c r="T549" s="19"/>
      <c r="U549" s="20">
        <v>43070</v>
      </c>
      <c r="V549" s="20">
        <v>43100</v>
      </c>
      <c r="W549" s="21">
        <v>2000</v>
      </c>
      <c r="X549" s="20">
        <v>43070</v>
      </c>
      <c r="Y549" s="20">
        <v>43100</v>
      </c>
    </row>
    <row r="550" spans="1:25" ht="15.75" x14ac:dyDescent="0.25">
      <c r="A550" s="17" t="s">
        <v>420</v>
      </c>
      <c r="B550" s="17" t="s">
        <v>285</v>
      </c>
      <c r="C550" s="17" t="s">
        <v>283</v>
      </c>
      <c r="D550" s="20">
        <v>44166</v>
      </c>
      <c r="E550" s="20">
        <v>44926</v>
      </c>
      <c r="F550" s="21">
        <v>1750</v>
      </c>
      <c r="G550" s="20">
        <v>44166</v>
      </c>
      <c r="H550" s="20">
        <v>44196</v>
      </c>
      <c r="I550" s="17">
        <f>IF((YEAR(H550)-YEAR(G550))=1, ((MONTH(H550)-MONTH(G550))+1)+12, (IF((YEAR(H550)-YEAR(G550))=2, ((MONTH(H550)-MONTH(G550))+1)+24, (IF((YEAR(H550)-YEAR(G550))=3, ((MONTH(H550)-MONTH(G550))+1)+36, (MONTH(H550)-MONTH(G550))+1)))))</f>
        <v>1</v>
      </c>
      <c r="J550" s="18">
        <f>F550/I550</f>
        <v>1750</v>
      </c>
      <c r="K550" s="19"/>
      <c r="L550" s="20">
        <v>44166</v>
      </c>
      <c r="M550" s="20">
        <v>44926</v>
      </c>
      <c r="N550" s="21">
        <v>1750</v>
      </c>
      <c r="O550" s="20">
        <v>44166</v>
      </c>
      <c r="P550" s="20">
        <v>44196</v>
      </c>
      <c r="Q550" s="19">
        <f t="shared" si="24"/>
        <v>31</v>
      </c>
      <c r="R550" s="19">
        <f t="shared" si="25"/>
        <v>31</v>
      </c>
      <c r="S550" s="19">
        <f t="shared" si="26"/>
        <v>0</v>
      </c>
      <c r="T550" s="19"/>
      <c r="U550" s="20">
        <v>43070</v>
      </c>
      <c r="V550" s="20">
        <v>43830</v>
      </c>
      <c r="W550" s="21">
        <v>1750</v>
      </c>
      <c r="X550" s="20">
        <v>43070</v>
      </c>
      <c r="Y550" s="20">
        <v>43100</v>
      </c>
    </row>
    <row r="551" spans="1:25" ht="15.75" x14ac:dyDescent="0.25">
      <c r="A551" s="17" t="s">
        <v>426</v>
      </c>
      <c r="B551" s="17" t="s">
        <v>282</v>
      </c>
      <c r="C551" s="17" t="s">
        <v>283</v>
      </c>
      <c r="D551" s="20">
        <v>44166</v>
      </c>
      <c r="E551" s="20">
        <v>44196</v>
      </c>
      <c r="F551" s="21">
        <v>700</v>
      </c>
      <c r="G551" s="20">
        <v>44166</v>
      </c>
      <c r="H551" s="20">
        <v>44196</v>
      </c>
      <c r="I551" s="17">
        <f>IF((YEAR(H551)-YEAR(G551))=1, ((MONTH(H551)-MONTH(G551))+1)+12, (IF((YEAR(H551)-YEAR(G551))=2, ((MONTH(H551)-MONTH(G551))+1)+24, (IF((YEAR(H551)-YEAR(G551))=3, ((MONTH(H551)-MONTH(G551))+1)+36, (MONTH(H551)-MONTH(G551))+1)))))</f>
        <v>1</v>
      </c>
      <c r="J551" s="18">
        <f>F551/I551</f>
        <v>700</v>
      </c>
      <c r="K551" s="19"/>
      <c r="L551" s="20">
        <v>44166</v>
      </c>
      <c r="M551" s="20">
        <v>44196</v>
      </c>
      <c r="N551" s="21">
        <v>700</v>
      </c>
      <c r="O551" s="20">
        <v>44166</v>
      </c>
      <c r="P551" s="20">
        <v>44196</v>
      </c>
      <c r="Q551" s="19">
        <f t="shared" si="24"/>
        <v>31</v>
      </c>
      <c r="R551" s="19">
        <f t="shared" si="25"/>
        <v>31</v>
      </c>
      <c r="S551" s="19">
        <f t="shared" si="26"/>
        <v>0</v>
      </c>
      <c r="T551" s="19"/>
      <c r="U551" s="20">
        <v>43070</v>
      </c>
      <c r="V551" s="20">
        <v>43100</v>
      </c>
      <c r="W551" s="21">
        <v>700</v>
      </c>
      <c r="X551" s="20">
        <v>43070</v>
      </c>
      <c r="Y551" s="20">
        <v>43100</v>
      </c>
    </row>
    <row r="552" spans="1:25" ht="15.75" x14ac:dyDescent="0.25">
      <c r="A552" s="17" t="s">
        <v>443</v>
      </c>
      <c r="B552" s="17" t="s">
        <v>296</v>
      </c>
      <c r="C552" s="17" t="s">
        <v>283</v>
      </c>
      <c r="D552" s="20">
        <v>44190</v>
      </c>
      <c r="E552" s="20">
        <v>44561</v>
      </c>
      <c r="F552" s="21">
        <v>1000</v>
      </c>
      <c r="G552" s="20">
        <v>44166</v>
      </c>
      <c r="H552" s="20">
        <v>44196</v>
      </c>
      <c r="I552" s="17">
        <f>IF((YEAR(H552)-YEAR(G552))=1, ((MONTH(H552)-MONTH(G552))+1)+12, (IF((YEAR(H552)-YEAR(G552))=2, ((MONTH(H552)-MONTH(G552))+1)+24, (IF((YEAR(H552)-YEAR(G552))=3, ((MONTH(H552)-MONTH(G552))+1)+36, (MONTH(H552)-MONTH(G552))+1)))))</f>
        <v>1</v>
      </c>
      <c r="J552" s="18">
        <f>F552/I552</f>
        <v>1000</v>
      </c>
      <c r="K552" s="19"/>
      <c r="L552" s="20">
        <v>44190</v>
      </c>
      <c r="M552" s="20">
        <v>44561</v>
      </c>
      <c r="N552" s="21">
        <v>1000</v>
      </c>
      <c r="O552" s="20">
        <v>44166</v>
      </c>
      <c r="P552" s="20">
        <v>44196</v>
      </c>
      <c r="Q552" s="19">
        <f t="shared" si="24"/>
        <v>31</v>
      </c>
      <c r="R552" s="19">
        <f t="shared" si="25"/>
        <v>31</v>
      </c>
      <c r="S552" s="19">
        <f t="shared" si="26"/>
        <v>0</v>
      </c>
      <c r="T552" s="19"/>
      <c r="U552" s="20">
        <v>43094</v>
      </c>
      <c r="V552" s="20">
        <v>43465</v>
      </c>
      <c r="W552" s="21">
        <v>1000</v>
      </c>
      <c r="X552" s="20">
        <v>43070</v>
      </c>
      <c r="Y552" s="20">
        <v>43100</v>
      </c>
    </row>
    <row r="553" spans="1:25" ht="15.75" x14ac:dyDescent="0.25">
      <c r="A553" s="17" t="s">
        <v>450</v>
      </c>
      <c r="B553" s="17" t="s">
        <v>288</v>
      </c>
      <c r="C553" s="17" t="s">
        <v>283</v>
      </c>
      <c r="D553" s="20">
        <v>44166</v>
      </c>
      <c r="E553" s="20">
        <v>44561</v>
      </c>
      <c r="F553" s="21">
        <v>3500</v>
      </c>
      <c r="G553" s="20">
        <v>44166</v>
      </c>
      <c r="H553" s="20">
        <v>44196</v>
      </c>
      <c r="I553" s="17">
        <f>IF((YEAR(H553)-YEAR(G553))=1, ((MONTH(H553)-MONTH(G553))+1)+12, (IF((YEAR(H553)-YEAR(G553))=2, ((MONTH(H553)-MONTH(G553))+1)+24, (IF((YEAR(H553)-YEAR(G553))=3, ((MONTH(H553)-MONTH(G553))+1)+36, (MONTH(H553)-MONTH(G553))+1)))))</f>
        <v>1</v>
      </c>
      <c r="J553" s="18">
        <f>F553/I553</f>
        <v>3500</v>
      </c>
      <c r="K553" s="19"/>
      <c r="L553" s="20">
        <v>44166</v>
      </c>
      <c r="M553" s="20">
        <v>44561</v>
      </c>
      <c r="N553" s="21">
        <v>3500</v>
      </c>
      <c r="O553" s="20">
        <v>44166</v>
      </c>
      <c r="P553" s="20">
        <v>44196</v>
      </c>
      <c r="Q553" s="19">
        <f t="shared" si="24"/>
        <v>31</v>
      </c>
      <c r="R553" s="19">
        <f t="shared" si="25"/>
        <v>31</v>
      </c>
      <c r="S553" s="19">
        <f t="shared" si="26"/>
        <v>0</v>
      </c>
      <c r="T553" s="19"/>
      <c r="U553" s="20">
        <v>43070</v>
      </c>
      <c r="V553" s="20">
        <v>43465</v>
      </c>
      <c r="W553" s="21">
        <v>3500</v>
      </c>
      <c r="X553" s="20">
        <v>43070</v>
      </c>
      <c r="Y553" s="20">
        <v>43100</v>
      </c>
    </row>
    <row r="554" spans="1:25" ht="15.75" x14ac:dyDescent="0.25">
      <c r="A554" s="17" t="s">
        <v>453</v>
      </c>
      <c r="B554" s="17" t="s">
        <v>282</v>
      </c>
      <c r="C554" s="17" t="s">
        <v>283</v>
      </c>
      <c r="D554" s="20">
        <v>44181</v>
      </c>
      <c r="E554" s="20">
        <v>44561</v>
      </c>
      <c r="F554" s="21">
        <v>1375</v>
      </c>
      <c r="G554" s="20">
        <v>44166</v>
      </c>
      <c r="H554" s="20">
        <v>44196</v>
      </c>
      <c r="I554" s="17">
        <f>IF((YEAR(H554)-YEAR(G554))=1, ((MONTH(H554)-MONTH(G554))+1)+12, (IF((YEAR(H554)-YEAR(G554))=2, ((MONTH(H554)-MONTH(G554))+1)+24, (IF((YEAR(H554)-YEAR(G554))=3, ((MONTH(H554)-MONTH(G554))+1)+36, (MONTH(H554)-MONTH(G554))+1)))))</f>
        <v>1</v>
      </c>
      <c r="J554" s="18">
        <f>F554/I554</f>
        <v>1375</v>
      </c>
      <c r="K554" s="19"/>
      <c r="L554" s="20">
        <v>44181</v>
      </c>
      <c r="M554" s="20">
        <v>44561</v>
      </c>
      <c r="N554" s="21">
        <v>1375</v>
      </c>
      <c r="O554" s="20">
        <v>44166</v>
      </c>
      <c r="P554" s="20">
        <v>44196</v>
      </c>
      <c r="Q554" s="19">
        <f t="shared" si="24"/>
        <v>31</v>
      </c>
      <c r="R554" s="19">
        <f t="shared" si="25"/>
        <v>31</v>
      </c>
      <c r="S554" s="19">
        <f t="shared" si="26"/>
        <v>0</v>
      </c>
      <c r="T554" s="19"/>
      <c r="U554" s="20">
        <v>43085</v>
      </c>
      <c r="V554" s="20">
        <v>43465</v>
      </c>
      <c r="W554" s="21">
        <v>1375</v>
      </c>
      <c r="X554" s="20">
        <v>43070</v>
      </c>
      <c r="Y554" s="20">
        <v>43100</v>
      </c>
    </row>
    <row r="555" spans="1:25" ht="15.75" x14ac:dyDescent="0.25">
      <c r="A555" s="17" t="s">
        <v>478</v>
      </c>
      <c r="B555" s="17" t="s">
        <v>285</v>
      </c>
      <c r="C555" s="17" t="s">
        <v>283</v>
      </c>
      <c r="D555" s="20">
        <v>44180</v>
      </c>
      <c r="E555" s="20">
        <v>44196</v>
      </c>
      <c r="F555" s="21">
        <v>1500</v>
      </c>
      <c r="G555" s="20">
        <v>44166</v>
      </c>
      <c r="H555" s="20">
        <v>44196</v>
      </c>
      <c r="I555" s="17">
        <f>IF((YEAR(H555)-YEAR(G555))=1, ((MONTH(H555)-MONTH(G555))+1)+12, (IF((YEAR(H555)-YEAR(G555))=2, ((MONTH(H555)-MONTH(G555))+1)+24, (IF((YEAR(H555)-YEAR(G555))=3, ((MONTH(H555)-MONTH(G555))+1)+36, (MONTH(H555)-MONTH(G555))+1)))))</f>
        <v>1</v>
      </c>
      <c r="J555" s="18">
        <f>F555/I555</f>
        <v>1500</v>
      </c>
      <c r="K555" s="19"/>
      <c r="L555" s="20">
        <v>44180</v>
      </c>
      <c r="M555" s="20">
        <v>44196</v>
      </c>
      <c r="N555" s="21">
        <v>1500</v>
      </c>
      <c r="O555" s="20">
        <v>44166</v>
      </c>
      <c r="P555" s="20">
        <v>44196</v>
      </c>
      <c r="Q555" s="19">
        <f t="shared" si="24"/>
        <v>31</v>
      </c>
      <c r="R555" s="19">
        <f t="shared" si="25"/>
        <v>31</v>
      </c>
      <c r="S555" s="19">
        <f t="shared" si="26"/>
        <v>0</v>
      </c>
      <c r="T555" s="19"/>
      <c r="U555" s="20">
        <v>43084</v>
      </c>
      <c r="V555" s="20">
        <v>43100</v>
      </c>
      <c r="W555" s="21">
        <v>1500</v>
      </c>
      <c r="X555" s="20">
        <v>43070</v>
      </c>
      <c r="Y555" s="20">
        <v>43100</v>
      </c>
    </row>
    <row r="556" spans="1:25" ht="15.75" x14ac:dyDescent="0.25">
      <c r="A556" s="17" t="s">
        <v>479</v>
      </c>
      <c r="B556" s="17" t="s">
        <v>288</v>
      </c>
      <c r="C556" s="17" t="s">
        <v>283</v>
      </c>
      <c r="D556" s="20">
        <v>44166</v>
      </c>
      <c r="E556" s="20">
        <v>44196</v>
      </c>
      <c r="F556" s="21">
        <v>1500</v>
      </c>
      <c r="G556" s="20">
        <v>44166</v>
      </c>
      <c r="H556" s="20">
        <v>44196</v>
      </c>
      <c r="I556" s="17">
        <f>IF((YEAR(H556)-YEAR(G556))=1, ((MONTH(H556)-MONTH(G556))+1)+12, (IF((YEAR(H556)-YEAR(G556))=2, ((MONTH(H556)-MONTH(G556))+1)+24, (IF((YEAR(H556)-YEAR(G556))=3, ((MONTH(H556)-MONTH(G556))+1)+36, (MONTH(H556)-MONTH(G556))+1)))))</f>
        <v>1</v>
      </c>
      <c r="J556" s="18">
        <f>F556/I556</f>
        <v>1500</v>
      </c>
      <c r="K556" s="19"/>
      <c r="L556" s="20">
        <v>44166</v>
      </c>
      <c r="M556" s="20">
        <v>44196</v>
      </c>
      <c r="N556" s="21">
        <v>1500</v>
      </c>
      <c r="O556" s="20">
        <v>44166</v>
      </c>
      <c r="P556" s="20">
        <v>44196</v>
      </c>
      <c r="Q556" s="19">
        <f t="shared" si="24"/>
        <v>31</v>
      </c>
      <c r="R556" s="19">
        <f t="shared" si="25"/>
        <v>31</v>
      </c>
      <c r="S556" s="19">
        <f t="shared" si="26"/>
        <v>0</v>
      </c>
      <c r="T556" s="19"/>
      <c r="U556" s="20">
        <v>43070</v>
      </c>
      <c r="V556" s="20">
        <v>43100</v>
      </c>
      <c r="W556" s="21">
        <v>1500</v>
      </c>
      <c r="X556" s="20">
        <v>43070</v>
      </c>
      <c r="Y556" s="20">
        <v>43100</v>
      </c>
    </row>
    <row r="557" spans="1:25" ht="15.75" x14ac:dyDescent="0.25">
      <c r="A557" s="17" t="s">
        <v>480</v>
      </c>
      <c r="B557" s="17" t="s">
        <v>282</v>
      </c>
      <c r="C557" s="17" t="s">
        <v>283</v>
      </c>
      <c r="D557" s="20">
        <v>44178</v>
      </c>
      <c r="E557" s="20">
        <v>44196</v>
      </c>
      <c r="F557" s="21">
        <v>500</v>
      </c>
      <c r="G557" s="20">
        <v>44166</v>
      </c>
      <c r="H557" s="20">
        <v>44196</v>
      </c>
      <c r="I557" s="17">
        <f>IF((YEAR(H557)-YEAR(G557))=1, ((MONTH(H557)-MONTH(G557))+1)+12, (IF((YEAR(H557)-YEAR(G557))=2, ((MONTH(H557)-MONTH(G557))+1)+24, (IF((YEAR(H557)-YEAR(G557))=3, ((MONTH(H557)-MONTH(G557))+1)+36, (MONTH(H557)-MONTH(G557))+1)))))</f>
        <v>1</v>
      </c>
      <c r="J557" s="18">
        <f>F557/I557</f>
        <v>500</v>
      </c>
      <c r="K557" s="19"/>
      <c r="L557" s="20">
        <v>44178</v>
      </c>
      <c r="M557" s="20">
        <v>44196</v>
      </c>
      <c r="N557" s="21">
        <v>500</v>
      </c>
      <c r="O557" s="20">
        <v>44166</v>
      </c>
      <c r="P557" s="20">
        <v>44196</v>
      </c>
      <c r="Q557" s="19">
        <f t="shared" si="24"/>
        <v>31</v>
      </c>
      <c r="R557" s="19">
        <f t="shared" si="25"/>
        <v>31</v>
      </c>
      <c r="S557" s="19">
        <f t="shared" si="26"/>
        <v>0</v>
      </c>
      <c r="T557" s="19"/>
      <c r="U557" s="20">
        <v>43082</v>
      </c>
      <c r="V557" s="20">
        <v>43100</v>
      </c>
      <c r="W557" s="21">
        <v>500</v>
      </c>
      <c r="X557" s="20">
        <v>43070</v>
      </c>
      <c r="Y557" s="20">
        <v>43100</v>
      </c>
    </row>
    <row r="558" spans="1:25" ht="15.75" x14ac:dyDescent="0.25">
      <c r="A558" s="17" t="s">
        <v>485</v>
      </c>
      <c r="B558" s="17" t="s">
        <v>282</v>
      </c>
      <c r="C558" s="17" t="s">
        <v>283</v>
      </c>
      <c r="D558" s="20">
        <v>44190</v>
      </c>
      <c r="E558" s="20">
        <v>44196</v>
      </c>
      <c r="F558" s="21">
        <v>600</v>
      </c>
      <c r="G558" s="20">
        <v>44166</v>
      </c>
      <c r="H558" s="20">
        <v>44196</v>
      </c>
      <c r="I558" s="17">
        <f>IF((YEAR(H558)-YEAR(G558))=1, ((MONTH(H558)-MONTH(G558))+1)+12, (IF((YEAR(H558)-YEAR(G558))=2, ((MONTH(H558)-MONTH(G558))+1)+24, (IF((YEAR(H558)-YEAR(G558))=3, ((MONTH(H558)-MONTH(G558))+1)+36, (MONTH(H558)-MONTH(G558))+1)))))</f>
        <v>1</v>
      </c>
      <c r="J558" s="18">
        <f>F558/I558</f>
        <v>600</v>
      </c>
      <c r="K558" s="19"/>
      <c r="L558" s="20">
        <v>44190</v>
      </c>
      <c r="M558" s="20">
        <v>44196</v>
      </c>
      <c r="N558" s="21">
        <v>600</v>
      </c>
      <c r="O558" s="20">
        <v>44166</v>
      </c>
      <c r="P558" s="20">
        <v>44196</v>
      </c>
      <c r="Q558" s="19">
        <f t="shared" si="24"/>
        <v>31</v>
      </c>
      <c r="R558" s="19">
        <f t="shared" si="25"/>
        <v>31</v>
      </c>
      <c r="S558" s="19">
        <f t="shared" si="26"/>
        <v>0</v>
      </c>
      <c r="T558" s="19"/>
      <c r="U558" s="20">
        <v>43094</v>
      </c>
      <c r="V558" s="20">
        <v>43100</v>
      </c>
      <c r="W558" s="21">
        <v>600</v>
      </c>
      <c r="X558" s="20">
        <v>43070</v>
      </c>
      <c r="Y558" s="20">
        <v>43100</v>
      </c>
    </row>
    <row r="559" spans="1:25" ht="15.75" x14ac:dyDescent="0.25">
      <c r="A559" s="17" t="s">
        <v>494</v>
      </c>
      <c r="B559" s="17" t="s">
        <v>288</v>
      </c>
      <c r="C559" s="17" t="s">
        <v>283</v>
      </c>
      <c r="D559" s="20">
        <v>44201</v>
      </c>
      <c r="E559" s="20">
        <v>44304</v>
      </c>
      <c r="F559" s="21">
        <v>5000</v>
      </c>
      <c r="G559" s="20">
        <v>44166</v>
      </c>
      <c r="H559" s="20">
        <v>44196</v>
      </c>
      <c r="I559" s="17">
        <f>IF((YEAR(H559)-YEAR(G559))=1, ((MONTH(H559)-MONTH(G559))+1)+12, (IF((YEAR(H559)-YEAR(G559))=2, ((MONTH(H559)-MONTH(G559))+1)+24, (IF((YEAR(H559)-YEAR(G559))=3, ((MONTH(H559)-MONTH(G559))+1)+36, (MONTH(H559)-MONTH(G559))+1)))))</f>
        <v>1</v>
      </c>
      <c r="J559" s="18">
        <f>F559/I559</f>
        <v>5000</v>
      </c>
      <c r="K559" s="19"/>
      <c r="L559" s="20">
        <v>44201</v>
      </c>
      <c r="M559" s="20">
        <v>44304</v>
      </c>
      <c r="N559" s="21">
        <v>5000</v>
      </c>
      <c r="O559" s="20">
        <v>44166</v>
      </c>
      <c r="P559" s="20">
        <v>44196</v>
      </c>
      <c r="Q559" s="19">
        <f t="shared" si="24"/>
        <v>18</v>
      </c>
      <c r="R559" s="19">
        <f t="shared" si="25"/>
        <v>18</v>
      </c>
      <c r="S559" s="19">
        <f t="shared" si="26"/>
        <v>0</v>
      </c>
      <c r="T559" s="19"/>
      <c r="U559" s="20">
        <v>43105</v>
      </c>
      <c r="V559" s="20">
        <v>43208</v>
      </c>
      <c r="W559" s="21">
        <v>5000</v>
      </c>
      <c r="X559" s="20">
        <v>43070</v>
      </c>
      <c r="Y559" s="20">
        <v>43100</v>
      </c>
    </row>
    <row r="560" spans="1:25" ht="15.75" x14ac:dyDescent="0.25">
      <c r="A560" s="17" t="s">
        <v>507</v>
      </c>
      <c r="B560" s="17" t="s">
        <v>285</v>
      </c>
      <c r="C560" s="17" t="s">
        <v>283</v>
      </c>
      <c r="D560" s="20">
        <v>44166</v>
      </c>
      <c r="E560" s="20">
        <v>44561</v>
      </c>
      <c r="F560" s="21">
        <v>1750</v>
      </c>
      <c r="G560" s="20">
        <v>44166</v>
      </c>
      <c r="H560" s="20">
        <v>44196</v>
      </c>
      <c r="I560" s="17">
        <f>IF((YEAR(H560)-YEAR(G560))=1, ((MONTH(H560)-MONTH(G560))+1)+12, (IF((YEAR(H560)-YEAR(G560))=2, ((MONTH(H560)-MONTH(G560))+1)+24, (IF((YEAR(H560)-YEAR(G560))=3, ((MONTH(H560)-MONTH(G560))+1)+36, (MONTH(H560)-MONTH(G560))+1)))))</f>
        <v>1</v>
      </c>
      <c r="J560" s="18">
        <f>F560/I560</f>
        <v>1750</v>
      </c>
      <c r="K560" s="19"/>
      <c r="L560" s="20">
        <v>44166</v>
      </c>
      <c r="M560" s="20">
        <v>44561</v>
      </c>
      <c r="N560" s="21">
        <v>1750</v>
      </c>
      <c r="O560" s="20">
        <v>44166</v>
      </c>
      <c r="P560" s="20">
        <v>44196</v>
      </c>
      <c r="Q560" s="19">
        <f t="shared" si="24"/>
        <v>31</v>
      </c>
      <c r="R560" s="19">
        <f t="shared" si="25"/>
        <v>31</v>
      </c>
      <c r="S560" s="19">
        <f t="shared" si="26"/>
        <v>0</v>
      </c>
      <c r="T560" s="19"/>
      <c r="U560" s="20">
        <v>43070</v>
      </c>
      <c r="V560" s="20">
        <v>43465</v>
      </c>
      <c r="W560" s="21">
        <v>1750</v>
      </c>
      <c r="X560" s="20">
        <v>43070</v>
      </c>
      <c r="Y560" s="20">
        <v>43100</v>
      </c>
    </row>
    <row r="561" spans="1:25" ht="15.75" x14ac:dyDescent="0.25">
      <c r="A561" s="17" t="s">
        <v>510</v>
      </c>
      <c r="B561" s="17" t="s">
        <v>285</v>
      </c>
      <c r="C561" s="17" t="s">
        <v>283</v>
      </c>
      <c r="D561" s="20">
        <v>44196</v>
      </c>
      <c r="E561" s="20">
        <v>44561</v>
      </c>
      <c r="F561" s="21">
        <v>1500</v>
      </c>
      <c r="G561" s="20">
        <v>44166</v>
      </c>
      <c r="H561" s="20">
        <v>44196</v>
      </c>
      <c r="I561" s="17">
        <f>IF((YEAR(H561)-YEAR(G561))=1, ((MONTH(H561)-MONTH(G561))+1)+12, (IF((YEAR(H561)-YEAR(G561))=2, ((MONTH(H561)-MONTH(G561))+1)+24, (IF((YEAR(H561)-YEAR(G561))=3, ((MONTH(H561)-MONTH(G561))+1)+36, (MONTH(H561)-MONTH(G561))+1)))))</f>
        <v>1</v>
      </c>
      <c r="J561" s="18">
        <f>F561/I561</f>
        <v>1500</v>
      </c>
      <c r="K561" s="19"/>
      <c r="L561" s="20">
        <v>44196</v>
      </c>
      <c r="M561" s="20">
        <v>44561</v>
      </c>
      <c r="N561" s="21">
        <v>1500</v>
      </c>
      <c r="O561" s="20">
        <v>44166</v>
      </c>
      <c r="P561" s="20">
        <v>44196</v>
      </c>
      <c r="Q561" s="19">
        <f t="shared" si="24"/>
        <v>31</v>
      </c>
      <c r="R561" s="19">
        <f t="shared" si="25"/>
        <v>31</v>
      </c>
      <c r="S561" s="19">
        <f t="shared" si="26"/>
        <v>0</v>
      </c>
      <c r="T561" s="19"/>
      <c r="U561" s="20">
        <v>43100</v>
      </c>
      <c r="V561" s="20">
        <v>43465</v>
      </c>
      <c r="W561" s="21">
        <v>1500</v>
      </c>
      <c r="X561" s="20">
        <v>43070</v>
      </c>
      <c r="Y561" s="20">
        <v>43100</v>
      </c>
    </row>
    <row r="562" spans="1:25" ht="15.75" x14ac:dyDescent="0.25">
      <c r="A562" s="17" t="s">
        <v>511</v>
      </c>
      <c r="B562" s="17" t="s">
        <v>292</v>
      </c>
      <c r="C562" s="17" t="s">
        <v>283</v>
      </c>
      <c r="D562" s="20">
        <v>44166</v>
      </c>
      <c r="E562" s="20">
        <v>44612</v>
      </c>
      <c r="F562" s="21">
        <v>1200</v>
      </c>
      <c r="G562" s="20">
        <v>44166</v>
      </c>
      <c r="H562" s="20">
        <v>44196</v>
      </c>
      <c r="I562" s="17">
        <f>IF((YEAR(H562)-YEAR(G562))=1, ((MONTH(H562)-MONTH(G562))+1)+12, (IF((YEAR(H562)-YEAR(G562))=2, ((MONTH(H562)-MONTH(G562))+1)+24, (IF((YEAR(H562)-YEAR(G562))=3, ((MONTH(H562)-MONTH(G562))+1)+36, (MONTH(H562)-MONTH(G562))+1)))))</f>
        <v>1</v>
      </c>
      <c r="J562" s="18">
        <f>F562/I562</f>
        <v>1200</v>
      </c>
      <c r="K562" s="19"/>
      <c r="L562" s="20">
        <v>44166</v>
      </c>
      <c r="M562" s="20">
        <v>44612</v>
      </c>
      <c r="N562" s="21">
        <v>1200</v>
      </c>
      <c r="O562" s="20">
        <v>44166</v>
      </c>
      <c r="P562" s="20">
        <v>44196</v>
      </c>
      <c r="Q562" s="19">
        <f t="shared" si="24"/>
        <v>20</v>
      </c>
      <c r="R562" s="19">
        <f t="shared" si="25"/>
        <v>20</v>
      </c>
      <c r="S562" s="19">
        <f t="shared" si="26"/>
        <v>0</v>
      </c>
      <c r="T562" s="19"/>
      <c r="U562" s="20">
        <v>43070</v>
      </c>
      <c r="V562" s="20">
        <v>43516</v>
      </c>
      <c r="W562" s="21">
        <v>1200</v>
      </c>
      <c r="X562" s="20">
        <v>43070</v>
      </c>
      <c r="Y562" s="20">
        <v>43100</v>
      </c>
    </row>
    <row r="563" spans="1:25" ht="15.75" x14ac:dyDescent="0.25">
      <c r="A563" s="17" t="s">
        <v>530</v>
      </c>
      <c r="B563" s="17" t="s">
        <v>296</v>
      </c>
      <c r="C563" s="17" t="s">
        <v>283</v>
      </c>
      <c r="D563" s="20">
        <v>44166</v>
      </c>
      <c r="E563" s="20">
        <v>44561</v>
      </c>
      <c r="F563" s="21">
        <v>5416.67</v>
      </c>
      <c r="G563" s="20">
        <v>44166</v>
      </c>
      <c r="H563" s="20">
        <v>44196</v>
      </c>
      <c r="I563" s="17">
        <f>IF((YEAR(H563)-YEAR(G563))=1, ((MONTH(H563)-MONTH(G563))+1)+12, (IF((YEAR(H563)-YEAR(G563))=2, ((MONTH(H563)-MONTH(G563))+1)+24, (IF((YEAR(H563)-YEAR(G563))=3, ((MONTH(H563)-MONTH(G563))+1)+36, (MONTH(H563)-MONTH(G563))+1)))))</f>
        <v>1</v>
      </c>
      <c r="J563" s="18">
        <f>F563/I563</f>
        <v>5416.67</v>
      </c>
      <c r="K563" s="19"/>
      <c r="L563" s="20">
        <v>44166</v>
      </c>
      <c r="M563" s="20">
        <v>44561</v>
      </c>
      <c r="N563" s="21">
        <v>5416.67</v>
      </c>
      <c r="O563" s="20">
        <v>44166</v>
      </c>
      <c r="P563" s="20">
        <v>44196</v>
      </c>
      <c r="Q563" s="19">
        <f t="shared" si="24"/>
        <v>31</v>
      </c>
      <c r="R563" s="19">
        <f t="shared" si="25"/>
        <v>31</v>
      </c>
      <c r="S563" s="19">
        <f t="shared" si="26"/>
        <v>0</v>
      </c>
      <c r="T563" s="19"/>
      <c r="U563" s="20">
        <v>43070</v>
      </c>
      <c r="V563" s="20">
        <v>43465</v>
      </c>
      <c r="W563" s="21">
        <v>5416.67</v>
      </c>
      <c r="X563" s="20">
        <v>43070</v>
      </c>
      <c r="Y563" s="20">
        <v>43100</v>
      </c>
    </row>
    <row r="564" spans="1:25" ht="15.75" x14ac:dyDescent="0.25">
      <c r="A564" s="17" t="s">
        <v>564</v>
      </c>
      <c r="B564" s="17" t="s">
        <v>282</v>
      </c>
      <c r="C564" s="17" t="s">
        <v>283</v>
      </c>
      <c r="D564" s="20">
        <v>44166</v>
      </c>
      <c r="E564" s="20">
        <v>44561</v>
      </c>
      <c r="F564" s="21">
        <v>1356.25</v>
      </c>
      <c r="G564" s="20">
        <v>44166</v>
      </c>
      <c r="H564" s="20">
        <v>44196</v>
      </c>
      <c r="I564" s="17">
        <f>IF((YEAR(H564)-YEAR(G564))=1, ((MONTH(H564)-MONTH(G564))+1)+12, (IF((YEAR(H564)-YEAR(G564))=2, ((MONTH(H564)-MONTH(G564))+1)+24, (IF((YEAR(H564)-YEAR(G564))=3, ((MONTH(H564)-MONTH(G564))+1)+36, (MONTH(H564)-MONTH(G564))+1)))))</f>
        <v>1</v>
      </c>
      <c r="J564" s="18">
        <f>F564/I564</f>
        <v>1356.25</v>
      </c>
      <c r="K564" s="19"/>
      <c r="L564" s="20">
        <v>44166</v>
      </c>
      <c r="M564" s="20">
        <v>44561</v>
      </c>
      <c r="N564" s="21">
        <v>1356.25</v>
      </c>
      <c r="O564" s="20">
        <v>44166</v>
      </c>
      <c r="P564" s="20">
        <v>44196</v>
      </c>
      <c r="Q564" s="19">
        <f t="shared" si="24"/>
        <v>31</v>
      </c>
      <c r="R564" s="19">
        <f t="shared" si="25"/>
        <v>31</v>
      </c>
      <c r="S564" s="19">
        <f t="shared" si="26"/>
        <v>0</v>
      </c>
      <c r="T564" s="19"/>
      <c r="U564" s="20">
        <v>43070</v>
      </c>
      <c r="V564" s="20">
        <v>43465</v>
      </c>
      <c r="W564" s="21">
        <v>1356.25</v>
      </c>
      <c r="X564" s="20">
        <v>43070</v>
      </c>
      <c r="Y564" s="20">
        <v>43100</v>
      </c>
    </row>
    <row r="565" spans="1:25" ht="15.75" x14ac:dyDescent="0.25">
      <c r="A565" s="17" t="s">
        <v>482</v>
      </c>
      <c r="B565" s="17" t="s">
        <v>282</v>
      </c>
      <c r="C565" s="17" t="s">
        <v>283</v>
      </c>
      <c r="D565" s="20">
        <v>43865</v>
      </c>
      <c r="E565" s="20">
        <v>44196</v>
      </c>
      <c r="F565" s="21">
        <v>32000</v>
      </c>
      <c r="G565" s="20">
        <v>43862</v>
      </c>
      <c r="H565" s="20">
        <v>44227</v>
      </c>
      <c r="I565" s="17">
        <f>IF((YEAR(H565)-YEAR(G565))=1, ((MONTH(H565)-MONTH(G565))+1)+12, (IF((YEAR(H565)-YEAR(G565))=2, ((MONTH(H565)-MONTH(G565))+1)+24, (IF((YEAR(H565)-YEAR(G565))=3, ((MONTH(H565)-MONTH(G565))+1)+36, (MONTH(H565)-MONTH(G565))+1)))))</f>
        <v>12</v>
      </c>
      <c r="J565" s="18">
        <f>F565/I565</f>
        <v>2666.6666666666665</v>
      </c>
      <c r="K565" s="19"/>
      <c r="L565" s="20">
        <v>43865</v>
      </c>
      <c r="M565" s="20">
        <v>44196</v>
      </c>
      <c r="N565" s="21">
        <v>32000</v>
      </c>
      <c r="O565" s="20">
        <v>43862</v>
      </c>
      <c r="P565" s="20">
        <v>44227</v>
      </c>
      <c r="Q565" s="19">
        <f t="shared" si="24"/>
        <v>31</v>
      </c>
      <c r="R565" s="19">
        <f t="shared" si="25"/>
        <v>31</v>
      </c>
      <c r="S565" s="19">
        <f t="shared" si="26"/>
        <v>0</v>
      </c>
      <c r="T565" s="19"/>
      <c r="U565" s="20">
        <v>42770</v>
      </c>
      <c r="V565" s="20">
        <v>43100</v>
      </c>
      <c r="W565" s="21">
        <v>32000</v>
      </c>
      <c r="X565" s="20">
        <v>42767</v>
      </c>
      <c r="Y565" s="20">
        <v>43131</v>
      </c>
    </row>
    <row r="566" spans="1:25" ht="15.75" x14ac:dyDescent="0.25">
      <c r="A566" s="17" t="s">
        <v>521</v>
      </c>
      <c r="B566" s="17" t="s">
        <v>292</v>
      </c>
      <c r="C566" s="17" t="s">
        <v>283</v>
      </c>
      <c r="D566" s="20">
        <v>43862</v>
      </c>
      <c r="E566" s="20">
        <v>44196</v>
      </c>
      <c r="F566" s="21">
        <v>66000</v>
      </c>
      <c r="G566" s="20">
        <v>43862</v>
      </c>
      <c r="H566" s="20">
        <v>44227</v>
      </c>
      <c r="I566" s="17">
        <f>IF((YEAR(H566)-YEAR(G566))=1, ((MONTH(H566)-MONTH(G566))+1)+12, (IF((YEAR(H566)-YEAR(G566))=2, ((MONTH(H566)-MONTH(G566))+1)+24, (IF((YEAR(H566)-YEAR(G566))=3, ((MONTH(H566)-MONTH(G566))+1)+36, (MONTH(H566)-MONTH(G566))+1)))))</f>
        <v>12</v>
      </c>
      <c r="J566" s="18">
        <f>F566/I566</f>
        <v>5500</v>
      </c>
      <c r="K566" s="19"/>
      <c r="L566" s="20">
        <v>43862</v>
      </c>
      <c r="M566" s="20">
        <v>44196</v>
      </c>
      <c r="N566" s="21">
        <v>66000</v>
      </c>
      <c r="O566" s="20">
        <v>43862</v>
      </c>
      <c r="P566" s="20">
        <v>44227</v>
      </c>
      <c r="Q566" s="19">
        <f t="shared" si="24"/>
        <v>31</v>
      </c>
      <c r="R566" s="19">
        <f t="shared" si="25"/>
        <v>31</v>
      </c>
      <c r="S566" s="19">
        <f t="shared" si="26"/>
        <v>0</v>
      </c>
      <c r="T566" s="19"/>
      <c r="U566" s="20">
        <v>42767</v>
      </c>
      <c r="V566" s="20">
        <v>43100</v>
      </c>
      <c r="W566" s="21">
        <v>66000</v>
      </c>
      <c r="X566" s="20">
        <v>42767</v>
      </c>
      <c r="Y566" s="20">
        <v>43131</v>
      </c>
    </row>
    <row r="567" spans="1:25" ht="15.75" x14ac:dyDescent="0.25">
      <c r="A567" s="17" t="s">
        <v>525</v>
      </c>
      <c r="B567" s="17" t="s">
        <v>292</v>
      </c>
      <c r="C567" s="17" t="s">
        <v>283</v>
      </c>
      <c r="D567" s="20">
        <v>43862</v>
      </c>
      <c r="E567" s="20">
        <v>44196</v>
      </c>
      <c r="F567" s="21">
        <v>40000</v>
      </c>
      <c r="G567" s="20">
        <v>43862</v>
      </c>
      <c r="H567" s="20">
        <v>44227</v>
      </c>
      <c r="I567" s="17">
        <f>IF((YEAR(H567)-YEAR(G567))=1, ((MONTH(H567)-MONTH(G567))+1)+12, (IF((YEAR(H567)-YEAR(G567))=2, ((MONTH(H567)-MONTH(G567))+1)+24, (IF((YEAR(H567)-YEAR(G567))=3, ((MONTH(H567)-MONTH(G567))+1)+36, (MONTH(H567)-MONTH(G567))+1)))))</f>
        <v>12</v>
      </c>
      <c r="J567" s="18">
        <f>F567/I567</f>
        <v>3333.3333333333335</v>
      </c>
      <c r="K567" s="19"/>
      <c r="L567" s="20">
        <v>43862</v>
      </c>
      <c r="M567" s="20">
        <v>44196</v>
      </c>
      <c r="N567" s="21">
        <v>40000</v>
      </c>
      <c r="O567" s="20">
        <v>43862</v>
      </c>
      <c r="P567" s="20">
        <v>44227</v>
      </c>
      <c r="Q567" s="19">
        <f t="shared" si="24"/>
        <v>31</v>
      </c>
      <c r="R567" s="19">
        <f t="shared" si="25"/>
        <v>31</v>
      </c>
      <c r="S567" s="19">
        <f t="shared" si="26"/>
        <v>0</v>
      </c>
      <c r="T567" s="19"/>
      <c r="U567" s="20">
        <v>42767</v>
      </c>
      <c r="V567" s="20">
        <v>43100</v>
      </c>
      <c r="W567" s="21">
        <v>40000</v>
      </c>
      <c r="X567" s="20">
        <v>42767</v>
      </c>
      <c r="Y567" s="20">
        <v>43131</v>
      </c>
    </row>
    <row r="568" spans="1:25" ht="15.75" x14ac:dyDescent="0.25">
      <c r="A568" s="17" t="s">
        <v>550</v>
      </c>
      <c r="B568" s="17" t="s">
        <v>296</v>
      </c>
      <c r="C568" s="17" t="s">
        <v>283</v>
      </c>
      <c r="D568" s="20">
        <v>43862</v>
      </c>
      <c r="E568" s="20">
        <v>44196</v>
      </c>
      <c r="F568" s="21">
        <v>20000</v>
      </c>
      <c r="G568" s="20">
        <v>43862</v>
      </c>
      <c r="H568" s="20">
        <v>44227</v>
      </c>
      <c r="I568" s="17">
        <f>IF((YEAR(H568)-YEAR(G568))=1, ((MONTH(H568)-MONTH(G568))+1)+12, (IF((YEAR(H568)-YEAR(G568))=2, ((MONTH(H568)-MONTH(G568))+1)+24, (IF((YEAR(H568)-YEAR(G568))=3, ((MONTH(H568)-MONTH(G568))+1)+36, (MONTH(H568)-MONTH(G568))+1)))))</f>
        <v>12</v>
      </c>
      <c r="J568" s="18">
        <f>F568/I568</f>
        <v>1666.6666666666667</v>
      </c>
      <c r="K568" s="19"/>
      <c r="L568" s="20">
        <v>43862</v>
      </c>
      <c r="M568" s="20">
        <v>44196</v>
      </c>
      <c r="N568" s="21">
        <v>20000</v>
      </c>
      <c r="O568" s="20">
        <v>43862</v>
      </c>
      <c r="P568" s="20">
        <v>44227</v>
      </c>
      <c r="Q568" s="19">
        <f t="shared" si="24"/>
        <v>31</v>
      </c>
      <c r="R568" s="19">
        <f t="shared" si="25"/>
        <v>31</v>
      </c>
      <c r="S568" s="19">
        <f t="shared" si="26"/>
        <v>0</v>
      </c>
      <c r="T568" s="19"/>
      <c r="U568" s="20">
        <v>42767</v>
      </c>
      <c r="V568" s="20">
        <v>43100</v>
      </c>
      <c r="W568" s="21">
        <v>20000</v>
      </c>
      <c r="X568" s="20">
        <v>42767</v>
      </c>
      <c r="Y568" s="20">
        <v>43131</v>
      </c>
    </row>
    <row r="569" spans="1:25" ht="15.75" x14ac:dyDescent="0.25">
      <c r="A569" s="17" t="s">
        <v>324</v>
      </c>
      <c r="B569" s="17" t="s">
        <v>296</v>
      </c>
      <c r="C569" s="17" t="s">
        <v>283</v>
      </c>
      <c r="D569" s="20">
        <v>44162</v>
      </c>
      <c r="E569" s="20">
        <v>44196</v>
      </c>
      <c r="F569" s="21">
        <v>5850</v>
      </c>
      <c r="G569" s="20">
        <v>44136</v>
      </c>
      <c r="H569" s="20">
        <v>44227</v>
      </c>
      <c r="I569" s="17">
        <f>IF((YEAR(H569)-YEAR(G569))=1, ((MONTH(H569)-MONTH(G569))+1)+12, (IF((YEAR(H569)-YEAR(G569))=2, ((MONTH(H569)-MONTH(G569))+1)+24, (IF((YEAR(H569)-YEAR(G569))=3, ((MONTH(H569)-MONTH(G569))+1)+36, (MONTH(H569)-MONTH(G569))+1)))))</f>
        <v>3</v>
      </c>
      <c r="J569" s="18">
        <f>F569/I569</f>
        <v>1950</v>
      </c>
      <c r="K569" s="19"/>
      <c r="L569" s="20">
        <v>44162</v>
      </c>
      <c r="M569" s="20">
        <v>44196</v>
      </c>
      <c r="N569" s="21">
        <v>5850</v>
      </c>
      <c r="O569" s="20">
        <v>44136</v>
      </c>
      <c r="P569" s="20">
        <v>44227</v>
      </c>
      <c r="Q569" s="19">
        <f t="shared" si="24"/>
        <v>31</v>
      </c>
      <c r="R569" s="19">
        <f t="shared" si="25"/>
        <v>31</v>
      </c>
      <c r="S569" s="19">
        <f t="shared" si="26"/>
        <v>0</v>
      </c>
      <c r="T569" s="19"/>
      <c r="U569" s="20">
        <v>43066</v>
      </c>
      <c r="V569" s="20">
        <v>43100</v>
      </c>
      <c r="W569" s="21">
        <v>5850</v>
      </c>
      <c r="X569" s="20">
        <v>43040</v>
      </c>
      <c r="Y569" s="20">
        <v>43131</v>
      </c>
    </row>
    <row r="570" spans="1:25" ht="15.75" x14ac:dyDescent="0.25">
      <c r="A570" s="17" t="s">
        <v>347</v>
      </c>
      <c r="B570" s="17" t="s">
        <v>288</v>
      </c>
      <c r="C570" s="17" t="s">
        <v>283</v>
      </c>
      <c r="D570" s="20">
        <v>44206</v>
      </c>
      <c r="E570" s="20">
        <v>44289</v>
      </c>
      <c r="F570" s="21">
        <v>6000</v>
      </c>
      <c r="G570" s="20">
        <v>44166</v>
      </c>
      <c r="H570" s="20">
        <v>44227</v>
      </c>
      <c r="I570" s="17">
        <f>IF((YEAR(H570)-YEAR(G570))=1, ((MONTH(H570)-MONTH(G570))+1)+12, (IF((YEAR(H570)-YEAR(G570))=2, ((MONTH(H570)-MONTH(G570))+1)+24, (IF((YEAR(H570)-YEAR(G570))=3, ((MONTH(H570)-MONTH(G570))+1)+36, (MONTH(H570)-MONTH(G570))+1)))))</f>
        <v>2</v>
      </c>
      <c r="J570" s="18">
        <f>F570/I570</f>
        <v>3000</v>
      </c>
      <c r="K570" s="19"/>
      <c r="L570" s="20">
        <v>44206</v>
      </c>
      <c r="M570" s="20">
        <v>44289</v>
      </c>
      <c r="N570" s="21">
        <v>6000</v>
      </c>
      <c r="O570" s="20">
        <v>44166</v>
      </c>
      <c r="P570" s="20">
        <v>44227</v>
      </c>
      <c r="Q570" s="19">
        <f t="shared" si="24"/>
        <v>3</v>
      </c>
      <c r="R570" s="19">
        <f t="shared" si="25"/>
        <v>3</v>
      </c>
      <c r="S570" s="19">
        <f t="shared" si="26"/>
        <v>0</v>
      </c>
      <c r="T570" s="19"/>
      <c r="U570" s="20">
        <v>43110</v>
      </c>
      <c r="V570" s="20">
        <v>43193</v>
      </c>
      <c r="W570" s="21">
        <v>6000</v>
      </c>
      <c r="X570" s="20">
        <v>43070</v>
      </c>
      <c r="Y570" s="20">
        <v>43131</v>
      </c>
    </row>
    <row r="571" spans="1:25" ht="15.75" x14ac:dyDescent="0.25">
      <c r="A571" s="17" t="s">
        <v>347</v>
      </c>
      <c r="B571" s="17" t="s">
        <v>288</v>
      </c>
      <c r="C571" s="17" t="s">
        <v>283</v>
      </c>
      <c r="D571" s="20">
        <v>44232</v>
      </c>
      <c r="E571" s="20">
        <v>44276</v>
      </c>
      <c r="F571" s="21">
        <v>5000</v>
      </c>
      <c r="G571" s="20">
        <v>44166</v>
      </c>
      <c r="H571" s="20">
        <v>44227</v>
      </c>
      <c r="I571" s="17">
        <f>IF((YEAR(H571)-YEAR(G571))=1, ((MONTH(H571)-MONTH(G571))+1)+12, (IF((YEAR(H571)-YEAR(G571))=2, ((MONTH(H571)-MONTH(G571))+1)+24, (IF((YEAR(H571)-YEAR(G571))=3, ((MONTH(H571)-MONTH(G571))+1)+36, (MONTH(H571)-MONTH(G571))+1)))))</f>
        <v>2</v>
      </c>
      <c r="J571" s="18">
        <f>F571/I571</f>
        <v>2500</v>
      </c>
      <c r="K571" s="19"/>
      <c r="L571" s="20">
        <v>44232</v>
      </c>
      <c r="M571" s="20">
        <v>44276</v>
      </c>
      <c r="N571" s="21">
        <v>5000</v>
      </c>
      <c r="O571" s="20">
        <v>44166</v>
      </c>
      <c r="P571" s="20">
        <v>44227</v>
      </c>
      <c r="Q571" s="19">
        <f t="shared" si="24"/>
        <v>21</v>
      </c>
      <c r="R571" s="19">
        <f t="shared" si="25"/>
        <v>21</v>
      </c>
      <c r="S571" s="19">
        <f t="shared" si="26"/>
        <v>0</v>
      </c>
      <c r="T571" s="19"/>
      <c r="U571" s="20">
        <v>43136</v>
      </c>
      <c r="V571" s="20">
        <v>43180</v>
      </c>
      <c r="W571" s="21">
        <v>5000</v>
      </c>
      <c r="X571" s="20">
        <v>43070</v>
      </c>
      <c r="Y571" s="20">
        <v>43131</v>
      </c>
    </row>
    <row r="572" spans="1:25" ht="15.75" x14ac:dyDescent="0.25">
      <c r="A572" s="17" t="s">
        <v>315</v>
      </c>
      <c r="B572" s="17" t="s">
        <v>296</v>
      </c>
      <c r="C572" s="17" t="s">
        <v>283</v>
      </c>
      <c r="D572" s="20">
        <v>44197</v>
      </c>
      <c r="E572" s="20">
        <v>44561</v>
      </c>
      <c r="F572" s="21">
        <v>1000</v>
      </c>
      <c r="G572" s="20">
        <v>44197</v>
      </c>
      <c r="H572" s="20">
        <v>44227</v>
      </c>
      <c r="I572" s="17">
        <f>IF((YEAR(H572)-YEAR(G572))=1, ((MONTH(H572)-MONTH(G572))+1)+12, (IF((YEAR(H572)-YEAR(G572))=2, ((MONTH(H572)-MONTH(G572))+1)+24, (IF((YEAR(H572)-YEAR(G572))=3, ((MONTH(H572)-MONTH(G572))+1)+36, (MONTH(H572)-MONTH(G572))+1)))))</f>
        <v>1</v>
      </c>
      <c r="J572" s="18">
        <f>F572/I572</f>
        <v>1000</v>
      </c>
      <c r="K572" s="19"/>
      <c r="L572" s="20">
        <v>44197</v>
      </c>
      <c r="M572" s="20">
        <v>44561</v>
      </c>
      <c r="N572" s="21">
        <v>1000</v>
      </c>
      <c r="O572" s="20">
        <v>44197</v>
      </c>
      <c r="P572" s="20">
        <v>44227</v>
      </c>
      <c r="Q572" s="19">
        <f t="shared" si="24"/>
        <v>31</v>
      </c>
      <c r="R572" s="19">
        <f t="shared" si="25"/>
        <v>31</v>
      </c>
      <c r="S572" s="19">
        <f t="shared" si="26"/>
        <v>0</v>
      </c>
      <c r="T572" s="19"/>
      <c r="U572" s="20">
        <v>43101</v>
      </c>
      <c r="V572" s="20">
        <v>43465</v>
      </c>
      <c r="W572" s="21">
        <v>1000</v>
      </c>
      <c r="X572" s="20">
        <v>43101</v>
      </c>
      <c r="Y572" s="20">
        <v>43131</v>
      </c>
    </row>
    <row r="573" spans="1:25" ht="15.75" x14ac:dyDescent="0.25">
      <c r="A573" s="17" t="s">
        <v>316</v>
      </c>
      <c r="B573" s="17" t="s">
        <v>296</v>
      </c>
      <c r="C573" s="17" t="s">
        <v>283</v>
      </c>
      <c r="D573" s="20">
        <v>44197</v>
      </c>
      <c r="E573" s="20">
        <v>44212</v>
      </c>
      <c r="F573" s="21">
        <v>1500</v>
      </c>
      <c r="G573" s="20">
        <v>44197</v>
      </c>
      <c r="H573" s="20">
        <v>44227</v>
      </c>
      <c r="I573" s="17">
        <f>IF((YEAR(H573)-YEAR(G573))=1, ((MONTH(H573)-MONTH(G573))+1)+12, (IF((YEAR(H573)-YEAR(G573))=2, ((MONTH(H573)-MONTH(G573))+1)+24, (IF((YEAR(H573)-YEAR(G573))=3, ((MONTH(H573)-MONTH(G573))+1)+36, (MONTH(H573)-MONTH(G573))+1)))))</f>
        <v>1</v>
      </c>
      <c r="J573" s="18">
        <f>F573/I573</f>
        <v>1500</v>
      </c>
      <c r="K573" s="19"/>
      <c r="L573" s="20">
        <v>44197</v>
      </c>
      <c r="M573" s="20">
        <v>44212</v>
      </c>
      <c r="N573" s="21">
        <v>1500</v>
      </c>
      <c r="O573" s="20">
        <v>44197</v>
      </c>
      <c r="P573" s="20">
        <v>44227</v>
      </c>
      <c r="Q573" s="19">
        <f t="shared" si="24"/>
        <v>16</v>
      </c>
      <c r="R573" s="19">
        <f t="shared" si="25"/>
        <v>16</v>
      </c>
      <c r="S573" s="19">
        <f t="shared" si="26"/>
        <v>0</v>
      </c>
      <c r="T573" s="19"/>
      <c r="U573" s="20">
        <v>43101</v>
      </c>
      <c r="V573" s="20">
        <v>43116</v>
      </c>
      <c r="W573" s="21">
        <v>1500</v>
      </c>
      <c r="X573" s="20">
        <v>43101</v>
      </c>
      <c r="Y573" s="20">
        <v>43131</v>
      </c>
    </row>
    <row r="574" spans="1:25" ht="15.75" x14ac:dyDescent="0.25">
      <c r="A574" s="17" t="s">
        <v>354</v>
      </c>
      <c r="B574" s="17" t="s">
        <v>292</v>
      </c>
      <c r="C574" s="17" t="s">
        <v>283</v>
      </c>
      <c r="D574" s="20">
        <v>44242</v>
      </c>
      <c r="E574" s="20">
        <v>44926</v>
      </c>
      <c r="F574" s="21">
        <v>3000</v>
      </c>
      <c r="G574" s="20">
        <v>44197</v>
      </c>
      <c r="H574" s="20">
        <v>44227</v>
      </c>
      <c r="I574" s="17">
        <f>IF((YEAR(H574)-YEAR(G574))=1, ((MONTH(H574)-MONTH(G574))+1)+12, (IF((YEAR(H574)-YEAR(G574))=2, ((MONTH(H574)-MONTH(G574))+1)+24, (IF((YEAR(H574)-YEAR(G574))=3, ((MONTH(H574)-MONTH(G574))+1)+36, (MONTH(H574)-MONTH(G574))+1)))))</f>
        <v>1</v>
      </c>
      <c r="J574" s="18">
        <f>F574/I574</f>
        <v>3000</v>
      </c>
      <c r="K574" s="19"/>
      <c r="L574" s="20">
        <v>44242</v>
      </c>
      <c r="M574" s="20">
        <v>44926</v>
      </c>
      <c r="N574" s="21">
        <v>3000</v>
      </c>
      <c r="O574" s="20">
        <v>44197</v>
      </c>
      <c r="P574" s="20">
        <v>44227</v>
      </c>
      <c r="Q574" s="19">
        <f t="shared" si="24"/>
        <v>31</v>
      </c>
      <c r="R574" s="19">
        <f t="shared" si="25"/>
        <v>31</v>
      </c>
      <c r="S574" s="19">
        <f t="shared" si="26"/>
        <v>0</v>
      </c>
      <c r="T574" s="19"/>
      <c r="U574" s="20">
        <v>43146</v>
      </c>
      <c r="V574" s="20">
        <v>43830</v>
      </c>
      <c r="W574" s="21">
        <v>3000</v>
      </c>
      <c r="X574" s="20">
        <v>43101</v>
      </c>
      <c r="Y574" s="20">
        <v>43131</v>
      </c>
    </row>
    <row r="575" spans="1:25" ht="15.75" x14ac:dyDescent="0.25">
      <c r="A575" s="17" t="s">
        <v>355</v>
      </c>
      <c r="B575" s="17" t="s">
        <v>296</v>
      </c>
      <c r="C575" s="17" t="s">
        <v>283</v>
      </c>
      <c r="D575" s="20">
        <v>44211</v>
      </c>
      <c r="E575" s="20">
        <v>44285</v>
      </c>
      <c r="F575" s="21">
        <v>1500</v>
      </c>
      <c r="G575" s="20">
        <v>44197</v>
      </c>
      <c r="H575" s="20">
        <v>44227</v>
      </c>
      <c r="I575" s="17">
        <f>IF((YEAR(H575)-YEAR(G575))=1, ((MONTH(H575)-MONTH(G575))+1)+12, (IF((YEAR(H575)-YEAR(G575))=2, ((MONTH(H575)-MONTH(G575))+1)+24, (IF((YEAR(H575)-YEAR(G575))=3, ((MONTH(H575)-MONTH(G575))+1)+36, (MONTH(H575)-MONTH(G575))+1)))))</f>
        <v>1</v>
      </c>
      <c r="J575" s="18">
        <f>F575/I575</f>
        <v>1500</v>
      </c>
      <c r="K575" s="19"/>
      <c r="L575" s="20">
        <v>44211</v>
      </c>
      <c r="M575" s="20">
        <v>44285</v>
      </c>
      <c r="N575" s="21">
        <v>1500</v>
      </c>
      <c r="O575" s="20">
        <v>44197</v>
      </c>
      <c r="P575" s="20">
        <v>44227</v>
      </c>
      <c r="Q575" s="19">
        <f t="shared" si="24"/>
        <v>30</v>
      </c>
      <c r="R575" s="19">
        <f t="shared" si="25"/>
        <v>30</v>
      </c>
      <c r="S575" s="19">
        <f t="shared" si="26"/>
        <v>0</v>
      </c>
      <c r="T575" s="19"/>
      <c r="U575" s="20">
        <v>43115</v>
      </c>
      <c r="V575" s="20">
        <v>43189</v>
      </c>
      <c r="W575" s="21">
        <v>1500</v>
      </c>
      <c r="X575" s="20">
        <v>43101</v>
      </c>
      <c r="Y575" s="20">
        <v>43131</v>
      </c>
    </row>
    <row r="576" spans="1:25" ht="15.75" x14ac:dyDescent="0.25">
      <c r="A576" s="17" t="s">
        <v>365</v>
      </c>
      <c r="B576" s="17" t="s">
        <v>288</v>
      </c>
      <c r="C576" s="17" t="s">
        <v>283</v>
      </c>
      <c r="D576" s="20">
        <v>44197</v>
      </c>
      <c r="E576" s="20">
        <v>44284</v>
      </c>
      <c r="F576" s="21">
        <v>5000</v>
      </c>
      <c r="G576" s="20">
        <v>44197</v>
      </c>
      <c r="H576" s="20">
        <v>44227</v>
      </c>
      <c r="I576" s="17">
        <f>IF((YEAR(H576)-YEAR(G576))=1, ((MONTH(H576)-MONTH(G576))+1)+12, (IF((YEAR(H576)-YEAR(G576))=2, ((MONTH(H576)-MONTH(G576))+1)+24, (IF((YEAR(H576)-YEAR(G576))=3, ((MONTH(H576)-MONTH(G576))+1)+36, (MONTH(H576)-MONTH(G576))+1)))))</f>
        <v>1</v>
      </c>
      <c r="J576" s="18">
        <f>F576/I576</f>
        <v>5000</v>
      </c>
      <c r="K576" s="19"/>
      <c r="L576" s="20">
        <v>44197</v>
      </c>
      <c r="M576" s="20">
        <v>44284</v>
      </c>
      <c r="N576" s="21">
        <v>5000</v>
      </c>
      <c r="O576" s="20">
        <v>44197</v>
      </c>
      <c r="P576" s="20">
        <v>44227</v>
      </c>
      <c r="Q576" s="19">
        <f t="shared" si="24"/>
        <v>29</v>
      </c>
      <c r="R576" s="19">
        <f t="shared" si="25"/>
        <v>29</v>
      </c>
      <c r="S576" s="19">
        <f t="shared" si="26"/>
        <v>0</v>
      </c>
      <c r="T576" s="19"/>
      <c r="U576" s="20">
        <v>43101</v>
      </c>
      <c r="V576" s="20">
        <v>43188</v>
      </c>
      <c r="W576" s="21">
        <v>5000</v>
      </c>
      <c r="X576" s="20">
        <v>43101</v>
      </c>
      <c r="Y576" s="20">
        <v>43131</v>
      </c>
    </row>
    <row r="577" spans="1:25" ht="15.75" x14ac:dyDescent="0.25">
      <c r="A577" s="17" t="s">
        <v>375</v>
      </c>
      <c r="B577" s="17" t="s">
        <v>288</v>
      </c>
      <c r="C577" s="17" t="s">
        <v>283</v>
      </c>
      <c r="D577" s="20">
        <v>44197</v>
      </c>
      <c r="E577" s="20">
        <v>44243</v>
      </c>
      <c r="F577" s="21">
        <v>3300</v>
      </c>
      <c r="G577" s="20">
        <v>44197</v>
      </c>
      <c r="H577" s="20">
        <v>44227</v>
      </c>
      <c r="I577" s="17">
        <f>IF((YEAR(H577)-YEAR(G577))=1, ((MONTH(H577)-MONTH(G577))+1)+12, (IF((YEAR(H577)-YEAR(G577))=2, ((MONTH(H577)-MONTH(G577))+1)+24, (IF((YEAR(H577)-YEAR(G577))=3, ((MONTH(H577)-MONTH(G577))+1)+36, (MONTH(H577)-MONTH(G577))+1)))))</f>
        <v>1</v>
      </c>
      <c r="J577" s="18">
        <f>F577/I577</f>
        <v>3300</v>
      </c>
      <c r="K577" s="19"/>
      <c r="L577" s="20">
        <v>44197</v>
      </c>
      <c r="M577" s="20">
        <v>44243</v>
      </c>
      <c r="N577" s="21">
        <v>3300</v>
      </c>
      <c r="O577" s="20">
        <v>44197</v>
      </c>
      <c r="P577" s="20">
        <v>44227</v>
      </c>
      <c r="Q577" s="19">
        <f t="shared" si="24"/>
        <v>16</v>
      </c>
      <c r="R577" s="19">
        <f t="shared" si="25"/>
        <v>16</v>
      </c>
      <c r="S577" s="19">
        <f t="shared" si="26"/>
        <v>0</v>
      </c>
      <c r="T577" s="19"/>
      <c r="U577" s="20">
        <v>43101</v>
      </c>
      <c r="V577" s="20">
        <v>43147</v>
      </c>
      <c r="W577" s="21">
        <v>3300</v>
      </c>
      <c r="X577" s="20">
        <v>43101</v>
      </c>
      <c r="Y577" s="20">
        <v>43131</v>
      </c>
    </row>
    <row r="578" spans="1:25" ht="15.75" x14ac:dyDescent="0.25">
      <c r="A578" s="17" t="s">
        <v>376</v>
      </c>
      <c r="B578" s="17" t="s">
        <v>292</v>
      </c>
      <c r="C578" s="17" t="s">
        <v>283</v>
      </c>
      <c r="D578" s="20">
        <v>44197</v>
      </c>
      <c r="E578" s="20">
        <v>44228</v>
      </c>
      <c r="F578" s="21">
        <v>2500</v>
      </c>
      <c r="G578" s="20">
        <v>44197</v>
      </c>
      <c r="H578" s="20">
        <v>44227</v>
      </c>
      <c r="I578" s="17">
        <f>IF((YEAR(H578)-YEAR(G578))=1, ((MONTH(H578)-MONTH(G578))+1)+12, (IF((YEAR(H578)-YEAR(G578))=2, ((MONTH(H578)-MONTH(G578))+1)+24, (IF((YEAR(H578)-YEAR(G578))=3, ((MONTH(H578)-MONTH(G578))+1)+36, (MONTH(H578)-MONTH(G578))+1)))))</f>
        <v>1</v>
      </c>
      <c r="J578" s="18">
        <f>F578/I578</f>
        <v>2500</v>
      </c>
      <c r="K578" s="19"/>
      <c r="L578" s="20">
        <v>44197</v>
      </c>
      <c r="M578" s="20">
        <v>44228</v>
      </c>
      <c r="N578" s="21">
        <v>2500</v>
      </c>
      <c r="O578" s="20">
        <v>44197</v>
      </c>
      <c r="P578" s="20">
        <v>44227</v>
      </c>
      <c r="Q578" s="19">
        <f t="shared" si="24"/>
        <v>1</v>
      </c>
      <c r="R578" s="19">
        <f t="shared" si="25"/>
        <v>1</v>
      </c>
      <c r="S578" s="19">
        <f t="shared" si="26"/>
        <v>0</v>
      </c>
      <c r="T578" s="19"/>
      <c r="U578" s="20">
        <v>43101</v>
      </c>
      <c r="V578" s="20">
        <v>43132</v>
      </c>
      <c r="W578" s="21">
        <v>2500</v>
      </c>
      <c r="X578" s="20">
        <v>43101</v>
      </c>
      <c r="Y578" s="20">
        <v>43131</v>
      </c>
    </row>
    <row r="579" spans="1:25" ht="15.75" x14ac:dyDescent="0.25">
      <c r="A579" s="17" t="s">
        <v>378</v>
      </c>
      <c r="B579" s="17" t="s">
        <v>296</v>
      </c>
      <c r="C579" s="17" t="s">
        <v>283</v>
      </c>
      <c r="D579" s="20">
        <v>44221</v>
      </c>
      <c r="E579" s="20">
        <v>44243</v>
      </c>
      <c r="F579" s="21">
        <v>709.52</v>
      </c>
      <c r="G579" s="20">
        <v>44197</v>
      </c>
      <c r="H579" s="20">
        <v>44227</v>
      </c>
      <c r="I579" s="17">
        <f>IF((YEAR(H579)-YEAR(G579))=1, ((MONTH(H579)-MONTH(G579))+1)+12, (IF((YEAR(H579)-YEAR(G579))=2, ((MONTH(H579)-MONTH(G579))+1)+24, (IF((YEAR(H579)-YEAR(G579))=3, ((MONTH(H579)-MONTH(G579))+1)+36, (MONTH(H579)-MONTH(G579))+1)))))</f>
        <v>1</v>
      </c>
      <c r="J579" s="18">
        <f>F579/I579</f>
        <v>709.52</v>
      </c>
      <c r="K579" s="19"/>
      <c r="L579" s="20">
        <v>44221</v>
      </c>
      <c r="M579" s="20">
        <v>44243</v>
      </c>
      <c r="N579" s="21">
        <v>709.52</v>
      </c>
      <c r="O579" s="20">
        <v>44197</v>
      </c>
      <c r="P579" s="20">
        <v>44227</v>
      </c>
      <c r="Q579" s="19">
        <f t="shared" si="24"/>
        <v>16</v>
      </c>
      <c r="R579" s="19">
        <f t="shared" si="25"/>
        <v>16</v>
      </c>
      <c r="S579" s="19">
        <f t="shared" si="26"/>
        <v>0</v>
      </c>
      <c r="T579" s="19"/>
      <c r="U579" s="20">
        <v>43125</v>
      </c>
      <c r="V579" s="20">
        <v>43147</v>
      </c>
      <c r="W579" s="21">
        <v>709.52</v>
      </c>
      <c r="X579" s="20">
        <v>43101</v>
      </c>
      <c r="Y579" s="20">
        <v>43131</v>
      </c>
    </row>
    <row r="580" spans="1:25" ht="15.75" x14ac:dyDescent="0.25">
      <c r="A580" s="17" t="s">
        <v>401</v>
      </c>
      <c r="B580" s="17" t="s">
        <v>285</v>
      </c>
      <c r="C580" s="17" t="s">
        <v>283</v>
      </c>
      <c r="D580" s="20">
        <v>44197</v>
      </c>
      <c r="E580" s="20">
        <v>44226</v>
      </c>
      <c r="F580" s="21">
        <v>2000</v>
      </c>
      <c r="G580" s="20">
        <v>44197</v>
      </c>
      <c r="H580" s="20">
        <v>44227</v>
      </c>
      <c r="I580" s="17">
        <f>IF((YEAR(H580)-YEAR(G580))=1, ((MONTH(H580)-MONTH(G580))+1)+12, (IF((YEAR(H580)-YEAR(G580))=2, ((MONTH(H580)-MONTH(G580))+1)+24, (IF((YEAR(H580)-YEAR(G580))=3, ((MONTH(H580)-MONTH(G580))+1)+36, (MONTH(H580)-MONTH(G580))+1)))))</f>
        <v>1</v>
      </c>
      <c r="J580" s="18">
        <f>F580/I580</f>
        <v>2000</v>
      </c>
      <c r="K580" s="19"/>
      <c r="L580" s="20">
        <v>44197</v>
      </c>
      <c r="M580" s="20">
        <v>44226</v>
      </c>
      <c r="N580" s="21">
        <v>2000</v>
      </c>
      <c r="O580" s="20">
        <v>44197</v>
      </c>
      <c r="P580" s="20">
        <v>44227</v>
      </c>
      <c r="Q580" s="19">
        <f t="shared" ref="Q580:Q643" si="27">DAY(E580)</f>
        <v>30</v>
      </c>
      <c r="R580" s="19">
        <f t="shared" ref="R580:R643" si="28">DAY(M580)</f>
        <v>30</v>
      </c>
      <c r="S580" s="19">
        <f t="shared" ref="S580:S643" si="29">Q580-R580</f>
        <v>0</v>
      </c>
      <c r="T580" s="19"/>
      <c r="U580" s="20">
        <v>43101</v>
      </c>
      <c r="V580" s="20">
        <v>43130</v>
      </c>
      <c r="W580" s="21">
        <v>2000</v>
      </c>
      <c r="X580" s="20">
        <v>43101</v>
      </c>
      <c r="Y580" s="20">
        <v>43131</v>
      </c>
    </row>
    <row r="581" spans="1:25" ht="15.75" x14ac:dyDescent="0.25">
      <c r="A581" s="17" t="s">
        <v>420</v>
      </c>
      <c r="B581" s="17" t="s">
        <v>285</v>
      </c>
      <c r="C581" s="17" t="s">
        <v>283</v>
      </c>
      <c r="D581" s="20">
        <v>44197</v>
      </c>
      <c r="E581" s="20">
        <v>44926</v>
      </c>
      <c r="F581" s="21">
        <v>1750</v>
      </c>
      <c r="G581" s="20">
        <v>44197</v>
      </c>
      <c r="H581" s="20">
        <v>44227</v>
      </c>
      <c r="I581" s="17">
        <f>IF((YEAR(H581)-YEAR(G581))=1, ((MONTH(H581)-MONTH(G581))+1)+12, (IF((YEAR(H581)-YEAR(G581))=2, ((MONTH(H581)-MONTH(G581))+1)+24, (IF((YEAR(H581)-YEAR(G581))=3, ((MONTH(H581)-MONTH(G581))+1)+36, (MONTH(H581)-MONTH(G581))+1)))))</f>
        <v>1</v>
      </c>
      <c r="J581" s="18">
        <f>F581/I581</f>
        <v>1750</v>
      </c>
      <c r="K581" s="19"/>
      <c r="L581" s="20">
        <v>44197</v>
      </c>
      <c r="M581" s="20">
        <v>44926</v>
      </c>
      <c r="N581" s="21">
        <v>1750</v>
      </c>
      <c r="O581" s="20">
        <v>44197</v>
      </c>
      <c r="P581" s="20">
        <v>44227</v>
      </c>
      <c r="Q581" s="19">
        <f t="shared" si="27"/>
        <v>31</v>
      </c>
      <c r="R581" s="19">
        <f t="shared" si="28"/>
        <v>31</v>
      </c>
      <c r="S581" s="19">
        <f t="shared" si="29"/>
        <v>0</v>
      </c>
      <c r="T581" s="19"/>
      <c r="U581" s="20">
        <v>43101</v>
      </c>
      <c r="V581" s="20">
        <v>43830</v>
      </c>
      <c r="W581" s="21">
        <v>1750</v>
      </c>
      <c r="X581" s="20">
        <v>43101</v>
      </c>
      <c r="Y581" s="20">
        <v>43131</v>
      </c>
    </row>
    <row r="582" spans="1:25" ht="15.75" x14ac:dyDescent="0.25">
      <c r="A582" s="17" t="s">
        <v>426</v>
      </c>
      <c r="B582" s="17" t="s">
        <v>282</v>
      </c>
      <c r="C582" s="17" t="s">
        <v>283</v>
      </c>
      <c r="D582" s="20">
        <v>44197</v>
      </c>
      <c r="E582" s="20">
        <v>44199</v>
      </c>
      <c r="F582" s="21">
        <v>700</v>
      </c>
      <c r="G582" s="20">
        <v>44197</v>
      </c>
      <c r="H582" s="20">
        <v>44227</v>
      </c>
      <c r="I582" s="17">
        <f>IF((YEAR(H582)-YEAR(G582))=1, ((MONTH(H582)-MONTH(G582))+1)+12, (IF((YEAR(H582)-YEAR(G582))=2, ((MONTH(H582)-MONTH(G582))+1)+24, (IF((YEAR(H582)-YEAR(G582))=3, ((MONTH(H582)-MONTH(G582))+1)+36, (MONTH(H582)-MONTH(G582))+1)))))</f>
        <v>1</v>
      </c>
      <c r="J582" s="18">
        <f>F582/I582</f>
        <v>700</v>
      </c>
      <c r="K582" s="19"/>
      <c r="L582" s="20">
        <v>44197</v>
      </c>
      <c r="M582" s="20">
        <v>44199</v>
      </c>
      <c r="N582" s="21">
        <v>700</v>
      </c>
      <c r="O582" s="20">
        <v>44197</v>
      </c>
      <c r="P582" s="20">
        <v>44227</v>
      </c>
      <c r="Q582" s="19">
        <f t="shared" si="27"/>
        <v>3</v>
      </c>
      <c r="R582" s="19">
        <f t="shared" si="28"/>
        <v>3</v>
      </c>
      <c r="S582" s="19">
        <f t="shared" si="29"/>
        <v>0</v>
      </c>
      <c r="T582" s="19"/>
      <c r="U582" s="20">
        <v>43101</v>
      </c>
      <c r="V582" s="20">
        <v>43103</v>
      </c>
      <c r="W582" s="21">
        <v>700</v>
      </c>
      <c r="X582" s="20">
        <v>43101</v>
      </c>
      <c r="Y582" s="20">
        <v>43131</v>
      </c>
    </row>
    <row r="583" spans="1:25" ht="15.75" x14ac:dyDescent="0.25">
      <c r="A583" s="17" t="s">
        <v>443</v>
      </c>
      <c r="B583" s="17" t="s">
        <v>296</v>
      </c>
      <c r="C583" s="17" t="s">
        <v>283</v>
      </c>
      <c r="D583" s="20">
        <v>44218</v>
      </c>
      <c r="E583" s="20">
        <v>44283</v>
      </c>
      <c r="F583" s="21">
        <v>1000</v>
      </c>
      <c r="G583" s="20">
        <v>44197</v>
      </c>
      <c r="H583" s="20">
        <v>44227</v>
      </c>
      <c r="I583" s="17">
        <f>IF((YEAR(H583)-YEAR(G583))=1, ((MONTH(H583)-MONTH(G583))+1)+12, (IF((YEAR(H583)-YEAR(G583))=2, ((MONTH(H583)-MONTH(G583))+1)+24, (IF((YEAR(H583)-YEAR(G583))=3, ((MONTH(H583)-MONTH(G583))+1)+36, (MONTH(H583)-MONTH(G583))+1)))))</f>
        <v>1</v>
      </c>
      <c r="J583" s="18">
        <f>F583/I583</f>
        <v>1000</v>
      </c>
      <c r="K583" s="19"/>
      <c r="L583" s="20">
        <v>44218</v>
      </c>
      <c r="M583" s="20">
        <v>44283</v>
      </c>
      <c r="N583" s="21">
        <v>1000</v>
      </c>
      <c r="O583" s="20">
        <v>44197</v>
      </c>
      <c r="P583" s="20">
        <v>44227</v>
      </c>
      <c r="Q583" s="19">
        <f t="shared" si="27"/>
        <v>28</v>
      </c>
      <c r="R583" s="19">
        <f t="shared" si="28"/>
        <v>28</v>
      </c>
      <c r="S583" s="19">
        <f t="shared" si="29"/>
        <v>0</v>
      </c>
      <c r="T583" s="19"/>
      <c r="U583" s="20">
        <v>43122</v>
      </c>
      <c r="V583" s="20">
        <v>43187</v>
      </c>
      <c r="W583" s="21">
        <v>1000</v>
      </c>
      <c r="X583" s="20">
        <v>43101</v>
      </c>
      <c r="Y583" s="20">
        <v>43131</v>
      </c>
    </row>
    <row r="584" spans="1:25" ht="15.75" x14ac:dyDescent="0.25">
      <c r="A584" s="17" t="s">
        <v>450</v>
      </c>
      <c r="B584" s="17" t="s">
        <v>288</v>
      </c>
      <c r="C584" s="17" t="s">
        <v>283</v>
      </c>
      <c r="D584" s="20">
        <v>44197</v>
      </c>
      <c r="E584" s="20">
        <v>44260</v>
      </c>
      <c r="F584" s="21">
        <v>3500</v>
      </c>
      <c r="G584" s="20">
        <v>44197</v>
      </c>
      <c r="H584" s="20">
        <v>44227</v>
      </c>
      <c r="I584" s="17">
        <f>IF((YEAR(H584)-YEAR(G584))=1, ((MONTH(H584)-MONTH(G584))+1)+12, (IF((YEAR(H584)-YEAR(G584))=2, ((MONTH(H584)-MONTH(G584))+1)+24, (IF((YEAR(H584)-YEAR(G584))=3, ((MONTH(H584)-MONTH(G584))+1)+36, (MONTH(H584)-MONTH(G584))+1)))))</f>
        <v>1</v>
      </c>
      <c r="J584" s="18">
        <f>F584/I584</f>
        <v>3500</v>
      </c>
      <c r="K584" s="19"/>
      <c r="L584" s="20">
        <v>44197</v>
      </c>
      <c r="M584" s="20">
        <v>44260</v>
      </c>
      <c r="N584" s="21">
        <v>3500</v>
      </c>
      <c r="O584" s="20">
        <v>44197</v>
      </c>
      <c r="P584" s="20">
        <v>44227</v>
      </c>
      <c r="Q584" s="19">
        <f t="shared" si="27"/>
        <v>5</v>
      </c>
      <c r="R584" s="19">
        <f t="shared" si="28"/>
        <v>5</v>
      </c>
      <c r="S584" s="19">
        <f t="shared" si="29"/>
        <v>0</v>
      </c>
      <c r="T584" s="19"/>
      <c r="U584" s="20">
        <v>43101</v>
      </c>
      <c r="V584" s="20">
        <v>43164</v>
      </c>
      <c r="W584" s="21">
        <v>3500</v>
      </c>
      <c r="X584" s="20">
        <v>43101</v>
      </c>
      <c r="Y584" s="20">
        <v>43131</v>
      </c>
    </row>
    <row r="585" spans="1:25" ht="15.75" x14ac:dyDescent="0.25">
      <c r="A585" s="17" t="s">
        <v>453</v>
      </c>
      <c r="B585" s="17" t="s">
        <v>282</v>
      </c>
      <c r="C585" s="17" t="s">
        <v>283</v>
      </c>
      <c r="D585" s="20">
        <v>44212</v>
      </c>
      <c r="E585" s="20">
        <v>44274</v>
      </c>
      <c r="F585" s="21">
        <v>1375</v>
      </c>
      <c r="G585" s="20">
        <v>44197</v>
      </c>
      <c r="H585" s="20">
        <v>44227</v>
      </c>
      <c r="I585" s="17">
        <f>IF((YEAR(H585)-YEAR(G585))=1, ((MONTH(H585)-MONTH(G585))+1)+12, (IF((YEAR(H585)-YEAR(G585))=2, ((MONTH(H585)-MONTH(G585))+1)+24, (IF((YEAR(H585)-YEAR(G585))=3, ((MONTH(H585)-MONTH(G585))+1)+36, (MONTH(H585)-MONTH(G585))+1)))))</f>
        <v>1</v>
      </c>
      <c r="J585" s="18">
        <f>F585/I585</f>
        <v>1375</v>
      </c>
      <c r="K585" s="19"/>
      <c r="L585" s="20">
        <v>44212</v>
      </c>
      <c r="M585" s="20">
        <v>44274</v>
      </c>
      <c r="N585" s="21">
        <v>1375</v>
      </c>
      <c r="O585" s="20">
        <v>44197</v>
      </c>
      <c r="P585" s="20">
        <v>44227</v>
      </c>
      <c r="Q585" s="19">
        <f t="shared" si="27"/>
        <v>19</v>
      </c>
      <c r="R585" s="19">
        <f t="shared" si="28"/>
        <v>19</v>
      </c>
      <c r="S585" s="19">
        <f t="shared" si="29"/>
        <v>0</v>
      </c>
      <c r="T585" s="19"/>
      <c r="U585" s="20">
        <v>43116</v>
      </c>
      <c r="V585" s="20">
        <v>43178</v>
      </c>
      <c r="W585" s="21">
        <v>1375</v>
      </c>
      <c r="X585" s="20">
        <v>43101</v>
      </c>
      <c r="Y585" s="20">
        <v>43131</v>
      </c>
    </row>
    <row r="586" spans="1:25" ht="15.75" x14ac:dyDescent="0.25">
      <c r="A586" s="17" t="s">
        <v>456</v>
      </c>
      <c r="B586" s="17" t="s">
        <v>292</v>
      </c>
      <c r="C586" s="17" t="s">
        <v>283</v>
      </c>
      <c r="D586" s="20">
        <v>44227</v>
      </c>
      <c r="E586" s="20">
        <v>44232</v>
      </c>
      <c r="F586" s="21">
        <v>3750</v>
      </c>
      <c r="G586" s="20">
        <v>44197</v>
      </c>
      <c r="H586" s="20">
        <v>44227</v>
      </c>
      <c r="I586" s="17">
        <f>IF((YEAR(H586)-YEAR(G586))=1, ((MONTH(H586)-MONTH(G586))+1)+12, (IF((YEAR(H586)-YEAR(G586))=2, ((MONTH(H586)-MONTH(G586))+1)+24, (IF((YEAR(H586)-YEAR(G586))=3, ((MONTH(H586)-MONTH(G586))+1)+36, (MONTH(H586)-MONTH(G586))+1)))))</f>
        <v>1</v>
      </c>
      <c r="J586" s="18">
        <f>F586/I586</f>
        <v>3750</v>
      </c>
      <c r="K586" s="19"/>
      <c r="L586" s="20">
        <v>44227</v>
      </c>
      <c r="M586" s="20">
        <v>44232</v>
      </c>
      <c r="N586" s="21">
        <v>3750</v>
      </c>
      <c r="O586" s="20">
        <v>44197</v>
      </c>
      <c r="P586" s="20">
        <v>44227</v>
      </c>
      <c r="Q586" s="19">
        <f t="shared" si="27"/>
        <v>5</v>
      </c>
      <c r="R586" s="19">
        <f t="shared" si="28"/>
        <v>5</v>
      </c>
      <c r="S586" s="19">
        <f t="shared" si="29"/>
        <v>0</v>
      </c>
      <c r="T586" s="19"/>
      <c r="U586" s="20">
        <v>43131</v>
      </c>
      <c r="V586" s="20">
        <v>43136</v>
      </c>
      <c r="W586" s="21">
        <v>3750</v>
      </c>
      <c r="X586" s="20">
        <v>43101</v>
      </c>
      <c r="Y586" s="20">
        <v>43131</v>
      </c>
    </row>
    <row r="587" spans="1:25" ht="15.75" x14ac:dyDescent="0.25">
      <c r="A587" s="17" t="s">
        <v>478</v>
      </c>
      <c r="B587" s="17" t="s">
        <v>285</v>
      </c>
      <c r="C587" s="17" t="s">
        <v>283</v>
      </c>
      <c r="D587" s="20">
        <v>44211</v>
      </c>
      <c r="E587" s="20">
        <v>44226</v>
      </c>
      <c r="F587" s="21">
        <v>1500</v>
      </c>
      <c r="G587" s="20">
        <v>44197</v>
      </c>
      <c r="H587" s="20">
        <v>44227</v>
      </c>
      <c r="I587" s="17">
        <f>IF((YEAR(H587)-YEAR(G587))=1, ((MONTH(H587)-MONTH(G587))+1)+12, (IF((YEAR(H587)-YEAR(G587))=2, ((MONTH(H587)-MONTH(G587))+1)+24, (IF((YEAR(H587)-YEAR(G587))=3, ((MONTH(H587)-MONTH(G587))+1)+36, (MONTH(H587)-MONTH(G587))+1)))))</f>
        <v>1</v>
      </c>
      <c r="J587" s="18">
        <f>F587/I587</f>
        <v>1500</v>
      </c>
      <c r="K587" s="19"/>
      <c r="L587" s="20">
        <v>44211</v>
      </c>
      <c r="M587" s="20">
        <v>44226</v>
      </c>
      <c r="N587" s="21">
        <v>1500</v>
      </c>
      <c r="O587" s="20">
        <v>44197</v>
      </c>
      <c r="P587" s="20">
        <v>44227</v>
      </c>
      <c r="Q587" s="19">
        <f t="shared" si="27"/>
        <v>30</v>
      </c>
      <c r="R587" s="19">
        <f t="shared" si="28"/>
        <v>30</v>
      </c>
      <c r="S587" s="19">
        <f t="shared" si="29"/>
        <v>0</v>
      </c>
      <c r="T587" s="19"/>
      <c r="U587" s="20">
        <v>43115</v>
      </c>
      <c r="V587" s="20">
        <v>43130</v>
      </c>
      <c r="W587" s="21">
        <v>1500</v>
      </c>
      <c r="X587" s="20">
        <v>43101</v>
      </c>
      <c r="Y587" s="20">
        <v>43131</v>
      </c>
    </row>
    <row r="588" spans="1:25" ht="15.75" x14ac:dyDescent="0.25">
      <c r="A588" s="17" t="s">
        <v>479</v>
      </c>
      <c r="B588" s="17" t="s">
        <v>288</v>
      </c>
      <c r="C588" s="17" t="s">
        <v>283</v>
      </c>
      <c r="D588" s="20">
        <v>44197</v>
      </c>
      <c r="E588" s="20">
        <v>44220</v>
      </c>
      <c r="F588" s="21">
        <v>1500</v>
      </c>
      <c r="G588" s="20">
        <v>44197</v>
      </c>
      <c r="H588" s="20">
        <v>44227</v>
      </c>
      <c r="I588" s="17">
        <f>IF((YEAR(H588)-YEAR(G588))=1, ((MONTH(H588)-MONTH(G588))+1)+12, (IF((YEAR(H588)-YEAR(G588))=2, ((MONTH(H588)-MONTH(G588))+1)+24, (IF((YEAR(H588)-YEAR(G588))=3, ((MONTH(H588)-MONTH(G588))+1)+36, (MONTH(H588)-MONTH(G588))+1)))))</f>
        <v>1</v>
      </c>
      <c r="J588" s="18">
        <f>F588/I588</f>
        <v>1500</v>
      </c>
      <c r="K588" s="19"/>
      <c r="L588" s="20">
        <v>44197</v>
      </c>
      <c r="M588" s="20">
        <v>44220</v>
      </c>
      <c r="N588" s="21">
        <v>1500</v>
      </c>
      <c r="O588" s="20">
        <v>44197</v>
      </c>
      <c r="P588" s="20">
        <v>44227</v>
      </c>
      <c r="Q588" s="19">
        <f t="shared" si="27"/>
        <v>24</v>
      </c>
      <c r="R588" s="19">
        <f t="shared" si="28"/>
        <v>24</v>
      </c>
      <c r="S588" s="19">
        <f t="shared" si="29"/>
        <v>0</v>
      </c>
      <c r="T588" s="19"/>
      <c r="U588" s="20">
        <v>43101</v>
      </c>
      <c r="V588" s="20">
        <v>43124</v>
      </c>
      <c r="W588" s="21">
        <v>1500</v>
      </c>
      <c r="X588" s="20">
        <v>43101</v>
      </c>
      <c r="Y588" s="20">
        <v>43131</v>
      </c>
    </row>
    <row r="589" spans="1:25" ht="15.75" x14ac:dyDescent="0.25">
      <c r="A589" s="17" t="s">
        <v>480</v>
      </c>
      <c r="B589" s="17" t="s">
        <v>282</v>
      </c>
      <c r="C589" s="17" t="s">
        <v>283</v>
      </c>
      <c r="D589" s="20">
        <v>44209</v>
      </c>
      <c r="E589" s="20">
        <v>44222</v>
      </c>
      <c r="F589" s="21">
        <v>500</v>
      </c>
      <c r="G589" s="20">
        <v>44197</v>
      </c>
      <c r="H589" s="20">
        <v>44227</v>
      </c>
      <c r="I589" s="17">
        <f>IF((YEAR(H589)-YEAR(G589))=1, ((MONTH(H589)-MONTH(G589))+1)+12, (IF((YEAR(H589)-YEAR(G589))=2, ((MONTH(H589)-MONTH(G589))+1)+24, (IF((YEAR(H589)-YEAR(G589))=3, ((MONTH(H589)-MONTH(G589))+1)+36, (MONTH(H589)-MONTH(G589))+1)))))</f>
        <v>1</v>
      </c>
      <c r="J589" s="18">
        <f>F589/I589</f>
        <v>500</v>
      </c>
      <c r="K589" s="19"/>
      <c r="L589" s="20">
        <v>44209</v>
      </c>
      <c r="M589" s="20">
        <v>44222</v>
      </c>
      <c r="N589" s="21">
        <v>500</v>
      </c>
      <c r="O589" s="20">
        <v>44197</v>
      </c>
      <c r="P589" s="20">
        <v>44227</v>
      </c>
      <c r="Q589" s="19">
        <f t="shared" si="27"/>
        <v>26</v>
      </c>
      <c r="R589" s="19">
        <f t="shared" si="28"/>
        <v>26</v>
      </c>
      <c r="S589" s="19">
        <f t="shared" si="29"/>
        <v>0</v>
      </c>
      <c r="T589" s="19"/>
      <c r="U589" s="20">
        <v>43113</v>
      </c>
      <c r="V589" s="20">
        <v>43126</v>
      </c>
      <c r="W589" s="21">
        <v>500</v>
      </c>
      <c r="X589" s="20">
        <v>43101</v>
      </c>
      <c r="Y589" s="20">
        <v>43131</v>
      </c>
    </row>
    <row r="590" spans="1:25" ht="15.75" x14ac:dyDescent="0.25">
      <c r="A590" s="17" t="s">
        <v>485</v>
      </c>
      <c r="B590" s="17" t="s">
        <v>282</v>
      </c>
      <c r="C590" s="17" t="s">
        <v>283</v>
      </c>
      <c r="D590" s="20">
        <v>44221</v>
      </c>
      <c r="E590" s="20">
        <v>44233</v>
      </c>
      <c r="F590" s="21">
        <v>600</v>
      </c>
      <c r="G590" s="20">
        <v>44197</v>
      </c>
      <c r="H590" s="20">
        <v>44227</v>
      </c>
      <c r="I590" s="17">
        <f>IF((YEAR(H590)-YEAR(G590))=1, ((MONTH(H590)-MONTH(G590))+1)+12, (IF((YEAR(H590)-YEAR(G590))=2, ((MONTH(H590)-MONTH(G590))+1)+24, (IF((YEAR(H590)-YEAR(G590))=3, ((MONTH(H590)-MONTH(G590))+1)+36, (MONTH(H590)-MONTH(G590))+1)))))</f>
        <v>1</v>
      </c>
      <c r="J590" s="18">
        <f>F590/I590</f>
        <v>600</v>
      </c>
      <c r="K590" s="19"/>
      <c r="L590" s="20">
        <v>44221</v>
      </c>
      <c r="M590" s="20">
        <v>44233</v>
      </c>
      <c r="N590" s="21">
        <v>600</v>
      </c>
      <c r="O590" s="20">
        <v>44197</v>
      </c>
      <c r="P590" s="20">
        <v>44227</v>
      </c>
      <c r="Q590" s="19">
        <f t="shared" si="27"/>
        <v>6</v>
      </c>
      <c r="R590" s="19">
        <f t="shared" si="28"/>
        <v>6</v>
      </c>
      <c r="S590" s="19">
        <f t="shared" si="29"/>
        <v>0</v>
      </c>
      <c r="T590" s="19"/>
      <c r="U590" s="20">
        <v>43125</v>
      </c>
      <c r="V590" s="20">
        <v>43137</v>
      </c>
      <c r="W590" s="21">
        <v>600</v>
      </c>
      <c r="X590" s="20">
        <v>43101</v>
      </c>
      <c r="Y590" s="20">
        <v>43131</v>
      </c>
    </row>
    <row r="591" spans="1:25" ht="15.75" x14ac:dyDescent="0.25">
      <c r="A591" s="17" t="s">
        <v>489</v>
      </c>
      <c r="B591" s="17" t="s">
        <v>285</v>
      </c>
      <c r="C591" s="17" t="s">
        <v>283</v>
      </c>
      <c r="D591" s="20">
        <v>44224</v>
      </c>
      <c r="E591" s="20">
        <v>44288</v>
      </c>
      <c r="F591" s="21">
        <v>7083.33</v>
      </c>
      <c r="G591" s="20">
        <v>44197</v>
      </c>
      <c r="H591" s="20">
        <v>44227</v>
      </c>
      <c r="I591" s="17">
        <f>IF((YEAR(H591)-YEAR(G591))=1, ((MONTH(H591)-MONTH(G591))+1)+12, (IF((YEAR(H591)-YEAR(G591))=2, ((MONTH(H591)-MONTH(G591))+1)+24, (IF((YEAR(H591)-YEAR(G591))=3, ((MONTH(H591)-MONTH(G591))+1)+36, (MONTH(H591)-MONTH(G591))+1)))))</f>
        <v>1</v>
      </c>
      <c r="J591" s="18">
        <f>F591/I591</f>
        <v>7083.33</v>
      </c>
      <c r="K591" s="19"/>
      <c r="L591" s="20">
        <v>44224</v>
      </c>
      <c r="M591" s="20">
        <v>44288</v>
      </c>
      <c r="N591" s="21">
        <v>7083.33</v>
      </c>
      <c r="O591" s="20">
        <v>44197</v>
      </c>
      <c r="P591" s="20">
        <v>44227</v>
      </c>
      <c r="Q591" s="19">
        <f t="shared" si="27"/>
        <v>2</v>
      </c>
      <c r="R591" s="19">
        <f t="shared" si="28"/>
        <v>2</v>
      </c>
      <c r="S591" s="19">
        <f t="shared" si="29"/>
        <v>0</v>
      </c>
      <c r="T591" s="19"/>
      <c r="U591" s="20">
        <v>43128</v>
      </c>
      <c r="V591" s="20">
        <v>43192</v>
      </c>
      <c r="W591" s="21">
        <v>7083.33</v>
      </c>
      <c r="X591" s="20">
        <v>43101</v>
      </c>
      <c r="Y591" s="20">
        <v>43131</v>
      </c>
    </row>
    <row r="592" spans="1:25" ht="15.75" x14ac:dyDescent="0.25">
      <c r="A592" s="17" t="s">
        <v>507</v>
      </c>
      <c r="B592" s="17" t="s">
        <v>285</v>
      </c>
      <c r="C592" s="17" t="s">
        <v>283</v>
      </c>
      <c r="D592" s="20">
        <v>44197</v>
      </c>
      <c r="E592" s="20">
        <v>44229</v>
      </c>
      <c r="F592" s="21">
        <v>1750</v>
      </c>
      <c r="G592" s="20">
        <v>44197</v>
      </c>
      <c r="H592" s="20">
        <v>44227</v>
      </c>
      <c r="I592" s="17">
        <f>IF((YEAR(H592)-YEAR(G592))=1, ((MONTH(H592)-MONTH(G592))+1)+12, (IF((YEAR(H592)-YEAR(G592))=2, ((MONTH(H592)-MONTH(G592))+1)+24, (IF((YEAR(H592)-YEAR(G592))=3, ((MONTH(H592)-MONTH(G592))+1)+36, (MONTH(H592)-MONTH(G592))+1)))))</f>
        <v>1</v>
      </c>
      <c r="J592" s="18">
        <f>F592/I592</f>
        <v>1750</v>
      </c>
      <c r="K592" s="19"/>
      <c r="L592" s="20">
        <v>44197</v>
      </c>
      <c r="M592" s="20">
        <v>44229</v>
      </c>
      <c r="N592" s="21">
        <v>1750</v>
      </c>
      <c r="O592" s="20">
        <v>44197</v>
      </c>
      <c r="P592" s="20">
        <v>44227</v>
      </c>
      <c r="Q592" s="19">
        <f t="shared" si="27"/>
        <v>2</v>
      </c>
      <c r="R592" s="19">
        <f t="shared" si="28"/>
        <v>2</v>
      </c>
      <c r="S592" s="19">
        <f t="shared" si="29"/>
        <v>0</v>
      </c>
      <c r="T592" s="19"/>
      <c r="U592" s="20">
        <v>43101</v>
      </c>
      <c r="V592" s="20">
        <v>43133</v>
      </c>
      <c r="W592" s="21">
        <v>1750</v>
      </c>
      <c r="X592" s="20">
        <v>43101</v>
      </c>
      <c r="Y592" s="20">
        <v>43131</v>
      </c>
    </row>
    <row r="593" spans="1:25" ht="15.75" x14ac:dyDescent="0.25">
      <c r="A593" s="17" t="s">
        <v>510</v>
      </c>
      <c r="B593" s="17" t="s">
        <v>285</v>
      </c>
      <c r="C593" s="17" t="s">
        <v>283</v>
      </c>
      <c r="D593" s="20">
        <v>44227</v>
      </c>
      <c r="E593" s="20">
        <v>44256</v>
      </c>
      <c r="F593" s="21">
        <v>1500</v>
      </c>
      <c r="G593" s="20">
        <v>44197</v>
      </c>
      <c r="H593" s="20">
        <v>44227</v>
      </c>
      <c r="I593" s="17">
        <f>IF((YEAR(H593)-YEAR(G593))=1, ((MONTH(H593)-MONTH(G593))+1)+12, (IF((YEAR(H593)-YEAR(G593))=2, ((MONTH(H593)-MONTH(G593))+1)+24, (IF((YEAR(H593)-YEAR(G593))=3, ((MONTH(H593)-MONTH(G593))+1)+36, (MONTH(H593)-MONTH(G593))+1)))))</f>
        <v>1</v>
      </c>
      <c r="J593" s="18">
        <f>F593/I593</f>
        <v>1500</v>
      </c>
      <c r="K593" s="19"/>
      <c r="L593" s="20">
        <v>44227</v>
      </c>
      <c r="M593" s="20">
        <v>44256</v>
      </c>
      <c r="N593" s="21">
        <v>1500</v>
      </c>
      <c r="O593" s="20">
        <v>44197</v>
      </c>
      <c r="P593" s="20">
        <v>44227</v>
      </c>
      <c r="Q593" s="19">
        <f t="shared" si="27"/>
        <v>1</v>
      </c>
      <c r="R593" s="19">
        <f t="shared" si="28"/>
        <v>1</v>
      </c>
      <c r="S593" s="19">
        <f t="shared" si="29"/>
        <v>0</v>
      </c>
      <c r="T593" s="19"/>
      <c r="U593" s="20">
        <v>43131</v>
      </c>
      <c r="V593" s="20">
        <v>43160</v>
      </c>
      <c r="W593" s="21">
        <v>1500</v>
      </c>
      <c r="X593" s="20">
        <v>43101</v>
      </c>
      <c r="Y593" s="20">
        <v>43131</v>
      </c>
    </row>
    <row r="594" spans="1:25" ht="15.75" x14ac:dyDescent="0.25">
      <c r="A594" s="17" t="s">
        <v>511</v>
      </c>
      <c r="B594" s="17" t="s">
        <v>292</v>
      </c>
      <c r="C594" s="17" t="s">
        <v>283</v>
      </c>
      <c r="D594" s="20">
        <v>44197</v>
      </c>
      <c r="E594" s="20">
        <v>44612</v>
      </c>
      <c r="F594" s="21">
        <v>1200</v>
      </c>
      <c r="G594" s="20">
        <v>44197</v>
      </c>
      <c r="H594" s="20">
        <v>44227</v>
      </c>
      <c r="I594" s="17">
        <f>IF((YEAR(H594)-YEAR(G594))=1, ((MONTH(H594)-MONTH(G594))+1)+12, (IF((YEAR(H594)-YEAR(G594))=2, ((MONTH(H594)-MONTH(G594))+1)+24, (IF((YEAR(H594)-YEAR(G594))=3, ((MONTH(H594)-MONTH(G594))+1)+36, (MONTH(H594)-MONTH(G594))+1)))))</f>
        <v>1</v>
      </c>
      <c r="J594" s="18">
        <f>F594/I594</f>
        <v>1200</v>
      </c>
      <c r="K594" s="19"/>
      <c r="L594" s="20">
        <v>44197</v>
      </c>
      <c r="M594" s="20">
        <v>44612</v>
      </c>
      <c r="N594" s="21">
        <v>1200</v>
      </c>
      <c r="O594" s="20">
        <v>44197</v>
      </c>
      <c r="P594" s="20">
        <v>44227</v>
      </c>
      <c r="Q594" s="19">
        <f t="shared" si="27"/>
        <v>20</v>
      </c>
      <c r="R594" s="19">
        <f t="shared" si="28"/>
        <v>20</v>
      </c>
      <c r="S594" s="19">
        <f t="shared" si="29"/>
        <v>0</v>
      </c>
      <c r="T594" s="19"/>
      <c r="U594" s="20">
        <v>43101</v>
      </c>
      <c r="V594" s="20">
        <v>43516</v>
      </c>
      <c r="W594" s="21">
        <v>1200</v>
      </c>
      <c r="X594" s="20">
        <v>43101</v>
      </c>
      <c r="Y594" s="20">
        <v>43131</v>
      </c>
    </row>
    <row r="595" spans="1:25" ht="15.75" x14ac:dyDescent="0.25">
      <c r="A595" s="17" t="s">
        <v>530</v>
      </c>
      <c r="B595" s="17" t="s">
        <v>296</v>
      </c>
      <c r="C595" s="17" t="s">
        <v>283</v>
      </c>
      <c r="D595" s="20">
        <v>44197</v>
      </c>
      <c r="E595" s="20">
        <v>44267</v>
      </c>
      <c r="F595" s="21">
        <v>5416.67</v>
      </c>
      <c r="G595" s="20">
        <v>44197</v>
      </c>
      <c r="H595" s="20">
        <v>44227</v>
      </c>
      <c r="I595" s="17">
        <f>IF((YEAR(H595)-YEAR(G595))=1, ((MONTH(H595)-MONTH(G595))+1)+12, (IF((YEAR(H595)-YEAR(G595))=2, ((MONTH(H595)-MONTH(G595))+1)+24, (IF((YEAR(H595)-YEAR(G595))=3, ((MONTH(H595)-MONTH(G595))+1)+36, (MONTH(H595)-MONTH(G595))+1)))))</f>
        <v>1</v>
      </c>
      <c r="J595" s="18">
        <f>F595/I595</f>
        <v>5416.67</v>
      </c>
      <c r="K595" s="19"/>
      <c r="L595" s="20">
        <v>44197</v>
      </c>
      <c r="M595" s="20">
        <v>44267</v>
      </c>
      <c r="N595" s="21">
        <v>5416.67</v>
      </c>
      <c r="O595" s="20">
        <v>44197</v>
      </c>
      <c r="P595" s="20">
        <v>44227</v>
      </c>
      <c r="Q595" s="19">
        <f t="shared" si="27"/>
        <v>12</v>
      </c>
      <c r="R595" s="19">
        <f t="shared" si="28"/>
        <v>12</v>
      </c>
      <c r="S595" s="19">
        <f t="shared" si="29"/>
        <v>0</v>
      </c>
      <c r="T595" s="19"/>
      <c r="U595" s="20">
        <v>43101</v>
      </c>
      <c r="V595" s="20">
        <v>43171</v>
      </c>
      <c r="W595" s="21">
        <v>5416.67</v>
      </c>
      <c r="X595" s="20">
        <v>43101</v>
      </c>
      <c r="Y595" s="20">
        <v>43131</v>
      </c>
    </row>
    <row r="596" spans="1:25" ht="15.75" x14ac:dyDescent="0.25">
      <c r="A596" s="17" t="s">
        <v>534</v>
      </c>
      <c r="B596" s="17" t="s">
        <v>292</v>
      </c>
      <c r="C596" s="17" t="s">
        <v>283</v>
      </c>
      <c r="D596" s="20">
        <v>44211</v>
      </c>
      <c r="E596" s="20">
        <v>44347</v>
      </c>
      <c r="F596" s="21">
        <v>1650</v>
      </c>
      <c r="G596" s="20">
        <v>44197</v>
      </c>
      <c r="H596" s="20">
        <v>44227</v>
      </c>
      <c r="I596" s="17">
        <f>IF((YEAR(H596)-YEAR(G596))=1, ((MONTH(H596)-MONTH(G596))+1)+12, (IF((YEAR(H596)-YEAR(G596))=2, ((MONTH(H596)-MONTH(G596))+1)+24, (IF((YEAR(H596)-YEAR(G596))=3, ((MONTH(H596)-MONTH(G596))+1)+36, (MONTH(H596)-MONTH(G596))+1)))))</f>
        <v>1</v>
      </c>
      <c r="J596" s="18">
        <f>F596/I596</f>
        <v>1650</v>
      </c>
      <c r="K596" s="19"/>
      <c r="L596" s="20">
        <v>44211</v>
      </c>
      <c r="M596" s="20">
        <v>44347</v>
      </c>
      <c r="N596" s="21">
        <v>1650</v>
      </c>
      <c r="O596" s="20">
        <v>44197</v>
      </c>
      <c r="P596" s="20">
        <v>44227</v>
      </c>
      <c r="Q596" s="19">
        <f t="shared" si="27"/>
        <v>31</v>
      </c>
      <c r="R596" s="19">
        <f t="shared" si="28"/>
        <v>31</v>
      </c>
      <c r="S596" s="19">
        <f t="shared" si="29"/>
        <v>0</v>
      </c>
      <c r="T596" s="19"/>
      <c r="U596" s="20">
        <v>43115</v>
      </c>
      <c r="V596" s="20">
        <v>43251</v>
      </c>
      <c r="W596" s="21">
        <v>1650</v>
      </c>
      <c r="X596" s="20">
        <v>43101</v>
      </c>
      <c r="Y596" s="20">
        <v>43131</v>
      </c>
    </row>
    <row r="597" spans="1:25" ht="15.75" x14ac:dyDescent="0.25">
      <c r="A597" s="17" t="s">
        <v>564</v>
      </c>
      <c r="B597" s="17" t="s">
        <v>282</v>
      </c>
      <c r="C597" s="17" t="s">
        <v>283</v>
      </c>
      <c r="D597" s="20">
        <v>44197</v>
      </c>
      <c r="E597" s="20">
        <v>44227</v>
      </c>
      <c r="F597" s="21">
        <v>1356.25</v>
      </c>
      <c r="G597" s="20">
        <v>44197</v>
      </c>
      <c r="H597" s="20">
        <v>44227</v>
      </c>
      <c r="I597" s="17">
        <f>IF((YEAR(H597)-YEAR(G597))=1, ((MONTH(H597)-MONTH(G597))+1)+12, (IF((YEAR(H597)-YEAR(G597))=2, ((MONTH(H597)-MONTH(G597))+1)+24, (IF((YEAR(H597)-YEAR(G597))=3, ((MONTH(H597)-MONTH(G597))+1)+36, (MONTH(H597)-MONTH(G597))+1)))))</f>
        <v>1</v>
      </c>
      <c r="J597" s="18">
        <f>F597/I597</f>
        <v>1356.25</v>
      </c>
      <c r="K597" s="19"/>
      <c r="L597" s="20">
        <v>44197</v>
      </c>
      <c r="M597" s="20">
        <v>44227</v>
      </c>
      <c r="N597" s="21">
        <v>1356.25</v>
      </c>
      <c r="O597" s="20">
        <v>44197</v>
      </c>
      <c r="P597" s="20">
        <v>44227</v>
      </c>
      <c r="Q597" s="19">
        <f t="shared" si="27"/>
        <v>31</v>
      </c>
      <c r="R597" s="19">
        <f t="shared" si="28"/>
        <v>31</v>
      </c>
      <c r="S597" s="19">
        <f t="shared" si="29"/>
        <v>0</v>
      </c>
      <c r="T597" s="19"/>
      <c r="U597" s="20">
        <v>43101</v>
      </c>
      <c r="V597" s="20">
        <v>43131</v>
      </c>
      <c r="W597" s="21">
        <v>1356.25</v>
      </c>
      <c r="X597" s="20">
        <v>43101</v>
      </c>
      <c r="Y597" s="20">
        <v>43131</v>
      </c>
    </row>
    <row r="598" spans="1:25" ht="15.75" x14ac:dyDescent="0.25">
      <c r="A598" s="17" t="s">
        <v>510</v>
      </c>
      <c r="B598" s="17" t="s">
        <v>285</v>
      </c>
      <c r="C598" s="17" t="s">
        <v>283</v>
      </c>
      <c r="D598" s="20">
        <v>43721</v>
      </c>
      <c r="E598" s="20">
        <v>43830</v>
      </c>
      <c r="F598" s="21">
        <v>14000</v>
      </c>
      <c r="G598" s="20">
        <v>43678</v>
      </c>
      <c r="H598" s="20">
        <v>44255</v>
      </c>
      <c r="I598" s="17">
        <f>IF((YEAR(H598)-YEAR(G598))=1, ((MONTH(H598)-MONTH(G598))+1)+12, (IF((YEAR(H598)-YEAR(G598))=2, ((MONTH(H598)-MONTH(G598))+1)+24, (IF((YEAR(H598)-YEAR(G598))=3, ((MONTH(H598)-MONTH(G598))+1)+36, (MONTH(H598)-MONTH(G598))+1)))))</f>
        <v>19</v>
      </c>
      <c r="J598" s="18">
        <f>F598/I598</f>
        <v>736.84210526315792</v>
      </c>
      <c r="K598" s="19"/>
      <c r="L598" s="20">
        <v>43721</v>
      </c>
      <c r="M598" s="20">
        <v>43830</v>
      </c>
      <c r="N598" s="21">
        <v>14000</v>
      </c>
      <c r="O598" s="20">
        <v>43678</v>
      </c>
      <c r="P598" s="20">
        <v>44255</v>
      </c>
      <c r="Q598" s="19">
        <f t="shared" si="27"/>
        <v>31</v>
      </c>
      <c r="R598" s="19">
        <f t="shared" si="28"/>
        <v>31</v>
      </c>
      <c r="S598" s="19">
        <f t="shared" si="29"/>
        <v>0</v>
      </c>
      <c r="T598" s="19"/>
      <c r="U598" s="20">
        <v>42626</v>
      </c>
      <c r="V598" s="20">
        <v>42735</v>
      </c>
      <c r="W598" s="21">
        <v>14000</v>
      </c>
      <c r="X598" s="20">
        <v>42583</v>
      </c>
      <c r="Y598" s="20">
        <v>43159</v>
      </c>
    </row>
    <row r="599" spans="1:25" ht="15.75" x14ac:dyDescent="0.25">
      <c r="A599" s="17" t="s">
        <v>510</v>
      </c>
      <c r="B599" s="17" t="s">
        <v>285</v>
      </c>
      <c r="C599" s="17" t="s">
        <v>283</v>
      </c>
      <c r="D599" s="20">
        <v>43983</v>
      </c>
      <c r="E599" s="20">
        <v>44196</v>
      </c>
      <c r="F599" s="21">
        <v>24960</v>
      </c>
      <c r="G599" s="20">
        <v>43678</v>
      </c>
      <c r="H599" s="20">
        <v>44255</v>
      </c>
      <c r="I599" s="17">
        <f>IF((YEAR(H599)-YEAR(G599))=1, ((MONTH(H599)-MONTH(G599))+1)+12, (IF((YEAR(H599)-YEAR(G599))=2, ((MONTH(H599)-MONTH(G599))+1)+24, (IF((YEAR(H599)-YEAR(G599))=3, ((MONTH(H599)-MONTH(G599))+1)+36, (MONTH(H599)-MONTH(G599))+1)))))</f>
        <v>19</v>
      </c>
      <c r="J599" s="18">
        <f>F599/I599</f>
        <v>1313.6842105263158</v>
      </c>
      <c r="K599" s="19"/>
      <c r="L599" s="20">
        <v>43983</v>
      </c>
      <c r="M599" s="20">
        <v>44196</v>
      </c>
      <c r="N599" s="21">
        <v>24960</v>
      </c>
      <c r="O599" s="20">
        <v>43678</v>
      </c>
      <c r="P599" s="20">
        <v>44255</v>
      </c>
      <c r="Q599" s="19">
        <f t="shared" si="27"/>
        <v>31</v>
      </c>
      <c r="R599" s="19">
        <f t="shared" si="28"/>
        <v>31</v>
      </c>
      <c r="S599" s="19">
        <f t="shared" si="29"/>
        <v>0</v>
      </c>
      <c r="T599" s="19"/>
      <c r="U599" s="20">
        <v>42887</v>
      </c>
      <c r="V599" s="20">
        <v>43100</v>
      </c>
      <c r="W599" s="21">
        <v>24960</v>
      </c>
      <c r="X599" s="20">
        <v>42583</v>
      </c>
      <c r="Y599" s="20">
        <v>43159</v>
      </c>
    </row>
    <row r="600" spans="1:25" ht="15.75" x14ac:dyDescent="0.25">
      <c r="A600" s="17" t="s">
        <v>284</v>
      </c>
      <c r="B600" s="17" t="s">
        <v>285</v>
      </c>
      <c r="C600" s="17" t="s">
        <v>283</v>
      </c>
      <c r="D600" s="20">
        <v>43878</v>
      </c>
      <c r="E600" s="20">
        <v>44936</v>
      </c>
      <c r="F600" s="21">
        <v>50000</v>
      </c>
      <c r="G600" s="20">
        <v>43891</v>
      </c>
      <c r="H600" s="20">
        <v>44255</v>
      </c>
      <c r="I600" s="17">
        <f>IF((YEAR(H600)-YEAR(G600))=1, ((MONTH(H600)-MONTH(G600))+1)+12, (IF((YEAR(H600)-YEAR(G600))=2, ((MONTH(H600)-MONTH(G600))+1)+24, (IF((YEAR(H600)-YEAR(G600))=3, ((MONTH(H600)-MONTH(G600))+1)+36, (MONTH(H600)-MONTH(G600))+1)))))</f>
        <v>12</v>
      </c>
      <c r="J600" s="18">
        <f>F600/I600</f>
        <v>4166.666666666667</v>
      </c>
      <c r="K600" s="19"/>
      <c r="L600" s="20">
        <v>43878</v>
      </c>
      <c r="M600" s="20">
        <v>44936</v>
      </c>
      <c r="N600" s="21">
        <v>50000</v>
      </c>
      <c r="O600" s="20">
        <v>43891</v>
      </c>
      <c r="P600" s="20">
        <v>44255</v>
      </c>
      <c r="Q600" s="19">
        <f t="shared" si="27"/>
        <v>10</v>
      </c>
      <c r="R600" s="19">
        <f t="shared" si="28"/>
        <v>10</v>
      </c>
      <c r="S600" s="19">
        <f t="shared" si="29"/>
        <v>0</v>
      </c>
      <c r="T600" s="19"/>
      <c r="U600" s="20">
        <v>42783</v>
      </c>
      <c r="V600" s="20">
        <v>43840</v>
      </c>
      <c r="W600" s="21">
        <v>50000</v>
      </c>
      <c r="X600" s="20">
        <v>42795</v>
      </c>
      <c r="Y600" s="20">
        <v>43159</v>
      </c>
    </row>
    <row r="601" spans="1:25" ht="15.75" x14ac:dyDescent="0.25">
      <c r="A601" s="17" t="s">
        <v>357</v>
      </c>
      <c r="B601" s="17" t="s">
        <v>288</v>
      </c>
      <c r="C601" s="17" t="s">
        <v>283</v>
      </c>
      <c r="D601" s="20">
        <v>43997</v>
      </c>
      <c r="E601" s="20">
        <v>44196</v>
      </c>
      <c r="F601" s="21">
        <v>51305</v>
      </c>
      <c r="G601" s="20">
        <v>43891</v>
      </c>
      <c r="H601" s="20">
        <v>44255</v>
      </c>
      <c r="I601" s="17">
        <f>IF((YEAR(H601)-YEAR(G601))=1, ((MONTH(H601)-MONTH(G601))+1)+12, (IF((YEAR(H601)-YEAR(G601))=2, ((MONTH(H601)-MONTH(G601))+1)+24, (IF((YEAR(H601)-YEAR(G601))=3, ((MONTH(H601)-MONTH(G601))+1)+36, (MONTH(H601)-MONTH(G601))+1)))))</f>
        <v>12</v>
      </c>
      <c r="J601" s="18">
        <f>F601/I601</f>
        <v>4275.416666666667</v>
      </c>
      <c r="K601" s="19"/>
      <c r="L601" s="20">
        <v>43997</v>
      </c>
      <c r="M601" s="20">
        <v>44196</v>
      </c>
      <c r="N601" s="21">
        <v>51305</v>
      </c>
      <c r="O601" s="20">
        <v>43891</v>
      </c>
      <c r="P601" s="20">
        <v>44255</v>
      </c>
      <c r="Q601" s="19">
        <f t="shared" si="27"/>
        <v>31</v>
      </c>
      <c r="R601" s="19">
        <f t="shared" si="28"/>
        <v>31</v>
      </c>
      <c r="S601" s="19">
        <f t="shared" si="29"/>
        <v>0</v>
      </c>
      <c r="T601" s="19"/>
      <c r="U601" s="20">
        <v>42901</v>
      </c>
      <c r="V601" s="20">
        <v>43100</v>
      </c>
      <c r="W601" s="21">
        <v>51305</v>
      </c>
      <c r="X601" s="20">
        <v>42795</v>
      </c>
      <c r="Y601" s="20">
        <v>43159</v>
      </c>
    </row>
    <row r="602" spans="1:25" ht="15.75" x14ac:dyDescent="0.25">
      <c r="A602" s="17" t="s">
        <v>382</v>
      </c>
      <c r="B602" s="17" t="s">
        <v>282</v>
      </c>
      <c r="C602" s="17" t="s">
        <v>283</v>
      </c>
      <c r="D602" s="20">
        <v>43891</v>
      </c>
      <c r="E602" s="20">
        <v>44196</v>
      </c>
      <c r="F602" s="21">
        <v>45000</v>
      </c>
      <c r="G602" s="20">
        <v>43891</v>
      </c>
      <c r="H602" s="20">
        <v>44255</v>
      </c>
      <c r="I602" s="17">
        <f>IF((YEAR(H602)-YEAR(G602))=1, ((MONTH(H602)-MONTH(G602))+1)+12, (IF((YEAR(H602)-YEAR(G602))=2, ((MONTH(H602)-MONTH(G602))+1)+24, (IF((YEAR(H602)-YEAR(G602))=3, ((MONTH(H602)-MONTH(G602))+1)+36, (MONTH(H602)-MONTH(G602))+1)))))</f>
        <v>12</v>
      </c>
      <c r="J602" s="18">
        <f>F602/I602</f>
        <v>3750</v>
      </c>
      <c r="K602" s="19"/>
      <c r="L602" s="20">
        <v>43891</v>
      </c>
      <c r="M602" s="20">
        <v>44196</v>
      </c>
      <c r="N602" s="21">
        <v>45000</v>
      </c>
      <c r="O602" s="20">
        <v>43891</v>
      </c>
      <c r="P602" s="20">
        <v>44255</v>
      </c>
      <c r="Q602" s="19">
        <f t="shared" si="27"/>
        <v>31</v>
      </c>
      <c r="R602" s="19">
        <f t="shared" si="28"/>
        <v>31</v>
      </c>
      <c r="S602" s="19">
        <f t="shared" si="29"/>
        <v>0</v>
      </c>
      <c r="T602" s="19"/>
      <c r="U602" s="20">
        <v>42795</v>
      </c>
      <c r="V602" s="20">
        <v>43100</v>
      </c>
      <c r="W602" s="21">
        <v>45000</v>
      </c>
      <c r="X602" s="20">
        <v>42795</v>
      </c>
      <c r="Y602" s="20">
        <v>43159</v>
      </c>
    </row>
    <row r="603" spans="1:25" ht="15.75" x14ac:dyDescent="0.25">
      <c r="A603" s="17" t="s">
        <v>485</v>
      </c>
      <c r="B603" s="17" t="s">
        <v>282</v>
      </c>
      <c r="C603" s="17" t="s">
        <v>283</v>
      </c>
      <c r="D603" s="20">
        <v>43921</v>
      </c>
      <c r="E603" s="20">
        <v>44196</v>
      </c>
      <c r="F603" s="21">
        <v>198000</v>
      </c>
      <c r="G603" s="20">
        <v>43891</v>
      </c>
      <c r="H603" s="20">
        <v>44255</v>
      </c>
      <c r="I603" s="17">
        <f>IF((YEAR(H603)-YEAR(G603))=1, ((MONTH(H603)-MONTH(G603))+1)+12, (IF((YEAR(H603)-YEAR(G603))=2, ((MONTH(H603)-MONTH(G603))+1)+24, (IF((YEAR(H603)-YEAR(G603))=3, ((MONTH(H603)-MONTH(G603))+1)+36, (MONTH(H603)-MONTH(G603))+1)))))</f>
        <v>12</v>
      </c>
      <c r="J603" s="18">
        <f>F603/I603</f>
        <v>16500</v>
      </c>
      <c r="K603" s="19"/>
      <c r="L603" s="20">
        <v>43921</v>
      </c>
      <c r="M603" s="20">
        <v>44196</v>
      </c>
      <c r="N603" s="21">
        <v>198000</v>
      </c>
      <c r="O603" s="20">
        <v>43891</v>
      </c>
      <c r="P603" s="20">
        <v>44255</v>
      </c>
      <c r="Q603" s="19">
        <f t="shared" si="27"/>
        <v>31</v>
      </c>
      <c r="R603" s="19">
        <f t="shared" si="28"/>
        <v>31</v>
      </c>
      <c r="S603" s="19">
        <f t="shared" si="29"/>
        <v>0</v>
      </c>
      <c r="T603" s="19"/>
      <c r="U603" s="20">
        <v>42825</v>
      </c>
      <c r="V603" s="20">
        <v>43100</v>
      </c>
      <c r="W603" s="21">
        <v>198000</v>
      </c>
      <c r="X603" s="20">
        <v>42795</v>
      </c>
      <c r="Y603" s="20">
        <v>43159</v>
      </c>
    </row>
    <row r="604" spans="1:25" ht="15.75" x14ac:dyDescent="0.25">
      <c r="A604" s="17" t="s">
        <v>501</v>
      </c>
      <c r="B604" s="17" t="s">
        <v>288</v>
      </c>
      <c r="C604" s="17" t="s">
        <v>283</v>
      </c>
      <c r="D604" s="20">
        <v>43951</v>
      </c>
      <c r="E604" s="20">
        <v>44196</v>
      </c>
      <c r="F604" s="21">
        <v>100000</v>
      </c>
      <c r="G604" s="20">
        <v>43891</v>
      </c>
      <c r="H604" s="20">
        <v>44255</v>
      </c>
      <c r="I604" s="17">
        <f>IF((YEAR(H604)-YEAR(G604))=1, ((MONTH(H604)-MONTH(G604))+1)+12, (IF((YEAR(H604)-YEAR(G604))=2, ((MONTH(H604)-MONTH(G604))+1)+24, (IF((YEAR(H604)-YEAR(G604))=3, ((MONTH(H604)-MONTH(G604))+1)+36, (MONTH(H604)-MONTH(G604))+1)))))</f>
        <v>12</v>
      </c>
      <c r="J604" s="18">
        <f>F604/I604</f>
        <v>8333.3333333333339</v>
      </c>
      <c r="K604" s="19"/>
      <c r="L604" s="20">
        <v>43951</v>
      </c>
      <c r="M604" s="20">
        <v>44196</v>
      </c>
      <c r="N604" s="21">
        <v>100000</v>
      </c>
      <c r="O604" s="20">
        <v>43891</v>
      </c>
      <c r="P604" s="20">
        <v>44255</v>
      </c>
      <c r="Q604" s="19">
        <f t="shared" si="27"/>
        <v>31</v>
      </c>
      <c r="R604" s="19">
        <f t="shared" si="28"/>
        <v>31</v>
      </c>
      <c r="S604" s="19">
        <f t="shared" si="29"/>
        <v>0</v>
      </c>
      <c r="T604" s="19"/>
      <c r="U604" s="20">
        <v>42855</v>
      </c>
      <c r="V604" s="20">
        <v>43100</v>
      </c>
      <c r="W604" s="21">
        <v>100000</v>
      </c>
      <c r="X604" s="20">
        <v>42795</v>
      </c>
      <c r="Y604" s="20">
        <v>43159</v>
      </c>
    </row>
    <row r="605" spans="1:25" ht="15.75" x14ac:dyDescent="0.25">
      <c r="A605" s="17" t="s">
        <v>518</v>
      </c>
      <c r="B605" s="17" t="s">
        <v>292</v>
      </c>
      <c r="C605" s="17" t="s">
        <v>283</v>
      </c>
      <c r="D605" s="20">
        <v>43922</v>
      </c>
      <c r="E605" s="20">
        <v>44196</v>
      </c>
      <c r="F605" s="21">
        <v>40000</v>
      </c>
      <c r="G605" s="20">
        <v>43891</v>
      </c>
      <c r="H605" s="20">
        <v>44255</v>
      </c>
      <c r="I605" s="17">
        <f>IF((YEAR(H605)-YEAR(G605))=1, ((MONTH(H605)-MONTH(G605))+1)+12, (IF((YEAR(H605)-YEAR(G605))=2, ((MONTH(H605)-MONTH(G605))+1)+24, (IF((YEAR(H605)-YEAR(G605))=3, ((MONTH(H605)-MONTH(G605))+1)+36, (MONTH(H605)-MONTH(G605))+1)))))</f>
        <v>12</v>
      </c>
      <c r="J605" s="18">
        <f>F605/I605</f>
        <v>3333.3333333333335</v>
      </c>
      <c r="K605" s="19"/>
      <c r="L605" s="20">
        <v>43922</v>
      </c>
      <c r="M605" s="20">
        <v>44196</v>
      </c>
      <c r="N605" s="21">
        <v>40000</v>
      </c>
      <c r="O605" s="20">
        <v>43891</v>
      </c>
      <c r="P605" s="20">
        <v>44255</v>
      </c>
      <c r="Q605" s="19">
        <f t="shared" si="27"/>
        <v>31</v>
      </c>
      <c r="R605" s="19">
        <f t="shared" si="28"/>
        <v>31</v>
      </c>
      <c r="S605" s="19">
        <f t="shared" si="29"/>
        <v>0</v>
      </c>
      <c r="T605" s="19"/>
      <c r="U605" s="20">
        <v>42826</v>
      </c>
      <c r="V605" s="20">
        <v>43100</v>
      </c>
      <c r="W605" s="21">
        <v>40000</v>
      </c>
      <c r="X605" s="20">
        <v>42795</v>
      </c>
      <c r="Y605" s="20">
        <v>43159</v>
      </c>
    </row>
    <row r="606" spans="1:25" ht="15.75" x14ac:dyDescent="0.25">
      <c r="A606" s="17" t="s">
        <v>524</v>
      </c>
      <c r="B606" s="17" t="s">
        <v>288</v>
      </c>
      <c r="C606" s="17" t="s">
        <v>283</v>
      </c>
      <c r="D606" s="20">
        <v>44101</v>
      </c>
      <c r="E606" s="20">
        <v>44196</v>
      </c>
      <c r="F606" s="21">
        <v>14000</v>
      </c>
      <c r="G606" s="20">
        <v>44075</v>
      </c>
      <c r="H606" s="20">
        <v>44255</v>
      </c>
      <c r="I606" s="17">
        <f>IF((YEAR(H606)-YEAR(G606))=1, ((MONTH(H606)-MONTH(G606))+1)+12, (IF((YEAR(H606)-YEAR(G606))=2, ((MONTH(H606)-MONTH(G606))+1)+24, (IF((YEAR(H606)-YEAR(G606))=3, ((MONTH(H606)-MONTH(G606))+1)+36, (MONTH(H606)-MONTH(G606))+1)))))</f>
        <v>6</v>
      </c>
      <c r="J606" s="18">
        <f>F606/I606</f>
        <v>2333.3333333333335</v>
      </c>
      <c r="K606" s="19"/>
      <c r="L606" s="20">
        <v>44101</v>
      </c>
      <c r="M606" s="20">
        <v>44196</v>
      </c>
      <c r="N606" s="21">
        <v>14000</v>
      </c>
      <c r="O606" s="20">
        <v>44075</v>
      </c>
      <c r="P606" s="20">
        <v>44255</v>
      </c>
      <c r="Q606" s="19">
        <f t="shared" si="27"/>
        <v>31</v>
      </c>
      <c r="R606" s="19">
        <f t="shared" si="28"/>
        <v>31</v>
      </c>
      <c r="S606" s="19">
        <f t="shared" si="29"/>
        <v>0</v>
      </c>
      <c r="T606" s="19"/>
      <c r="U606" s="20">
        <v>43005</v>
      </c>
      <c r="V606" s="20">
        <v>43100</v>
      </c>
      <c r="W606" s="21">
        <v>14000</v>
      </c>
      <c r="X606" s="20">
        <v>42979</v>
      </c>
      <c r="Y606" s="20">
        <v>43159</v>
      </c>
    </row>
    <row r="607" spans="1:25" ht="15.75" x14ac:dyDescent="0.25">
      <c r="A607" s="17" t="s">
        <v>561</v>
      </c>
      <c r="B607" s="17" t="s">
        <v>282</v>
      </c>
      <c r="C607" s="17" t="s">
        <v>283</v>
      </c>
      <c r="D607" s="20">
        <v>44187</v>
      </c>
      <c r="E607" s="20">
        <v>44926</v>
      </c>
      <c r="F607" s="21">
        <v>6000</v>
      </c>
      <c r="G607" s="20">
        <v>44136</v>
      </c>
      <c r="H607" s="20">
        <v>44255</v>
      </c>
      <c r="I607" s="17">
        <f>IF((YEAR(H607)-YEAR(G607))=1, ((MONTH(H607)-MONTH(G607))+1)+12, (IF((YEAR(H607)-YEAR(G607))=2, ((MONTH(H607)-MONTH(G607))+1)+24, (IF((YEAR(H607)-YEAR(G607))=3, ((MONTH(H607)-MONTH(G607))+1)+36, (MONTH(H607)-MONTH(G607))+1)))))</f>
        <v>4</v>
      </c>
      <c r="J607" s="18">
        <f>F607/I607</f>
        <v>1500</v>
      </c>
      <c r="K607" s="19"/>
      <c r="L607" s="20">
        <v>44187</v>
      </c>
      <c r="M607" s="20">
        <v>44926</v>
      </c>
      <c r="N607" s="21">
        <v>6000</v>
      </c>
      <c r="O607" s="20">
        <v>44136</v>
      </c>
      <c r="P607" s="20">
        <v>44255</v>
      </c>
      <c r="Q607" s="19">
        <f t="shared" si="27"/>
        <v>31</v>
      </c>
      <c r="R607" s="19">
        <f t="shared" si="28"/>
        <v>31</v>
      </c>
      <c r="S607" s="19">
        <f t="shared" si="29"/>
        <v>0</v>
      </c>
      <c r="T607" s="19"/>
      <c r="U607" s="20">
        <v>43091</v>
      </c>
      <c r="V607" s="20">
        <v>43830</v>
      </c>
      <c r="W607" s="21">
        <v>6000</v>
      </c>
      <c r="X607" s="20">
        <v>43040</v>
      </c>
      <c r="Y607" s="20">
        <v>43159</v>
      </c>
    </row>
    <row r="608" spans="1:25" ht="15.75" x14ac:dyDescent="0.25">
      <c r="A608" s="17" t="s">
        <v>563</v>
      </c>
      <c r="B608" s="17" t="s">
        <v>288</v>
      </c>
      <c r="C608" s="17" t="s">
        <v>283</v>
      </c>
      <c r="D608" s="20">
        <v>44164</v>
      </c>
      <c r="E608" s="20">
        <v>44561</v>
      </c>
      <c r="F608" s="21">
        <v>7500</v>
      </c>
      <c r="G608" s="20">
        <v>44136</v>
      </c>
      <c r="H608" s="20">
        <v>44255</v>
      </c>
      <c r="I608" s="17">
        <f>IF((YEAR(H608)-YEAR(G608))=1, ((MONTH(H608)-MONTH(G608))+1)+12, (IF((YEAR(H608)-YEAR(G608))=2, ((MONTH(H608)-MONTH(G608))+1)+24, (IF((YEAR(H608)-YEAR(G608))=3, ((MONTH(H608)-MONTH(G608))+1)+36, (MONTH(H608)-MONTH(G608))+1)))))</f>
        <v>4</v>
      </c>
      <c r="J608" s="18">
        <f>F608/I608</f>
        <v>1875</v>
      </c>
      <c r="K608" s="19"/>
      <c r="L608" s="20">
        <v>44164</v>
      </c>
      <c r="M608" s="20">
        <v>44561</v>
      </c>
      <c r="N608" s="21">
        <v>7500</v>
      </c>
      <c r="O608" s="20">
        <v>44136</v>
      </c>
      <c r="P608" s="20">
        <v>44255</v>
      </c>
      <c r="Q608" s="19">
        <f t="shared" si="27"/>
        <v>31</v>
      </c>
      <c r="R608" s="19">
        <f t="shared" si="28"/>
        <v>31</v>
      </c>
      <c r="S608" s="19">
        <f t="shared" si="29"/>
        <v>0</v>
      </c>
      <c r="T608" s="19"/>
      <c r="U608" s="20">
        <v>43068</v>
      </c>
      <c r="V608" s="20">
        <v>43465</v>
      </c>
      <c r="W608" s="21">
        <v>7500</v>
      </c>
      <c r="X608" s="20">
        <v>43040</v>
      </c>
      <c r="Y608" s="20">
        <v>43159</v>
      </c>
    </row>
    <row r="609" spans="1:25" ht="15.75" x14ac:dyDescent="0.25">
      <c r="A609" s="17" t="s">
        <v>359</v>
      </c>
      <c r="B609" s="17" t="s">
        <v>288</v>
      </c>
      <c r="C609" s="17" t="s">
        <v>283</v>
      </c>
      <c r="D609" s="20">
        <v>44166</v>
      </c>
      <c r="E609" s="20">
        <v>44561</v>
      </c>
      <c r="F609" s="21">
        <v>11830.24</v>
      </c>
      <c r="G609" s="20">
        <v>44166</v>
      </c>
      <c r="H609" s="20">
        <v>44255</v>
      </c>
      <c r="I609" s="17">
        <f>IF((YEAR(H609)-YEAR(G609))=1, ((MONTH(H609)-MONTH(G609))+1)+12, (IF((YEAR(H609)-YEAR(G609))=2, ((MONTH(H609)-MONTH(G609))+1)+24, (IF((YEAR(H609)-YEAR(G609))=3, ((MONTH(H609)-MONTH(G609))+1)+36, (MONTH(H609)-MONTH(G609))+1)))))</f>
        <v>3</v>
      </c>
      <c r="J609" s="18">
        <f>F609/I609</f>
        <v>3943.4133333333334</v>
      </c>
      <c r="K609" s="19"/>
      <c r="L609" s="20">
        <v>44166</v>
      </c>
      <c r="M609" s="20">
        <v>44561</v>
      </c>
      <c r="N609" s="21">
        <v>11830.24</v>
      </c>
      <c r="O609" s="20">
        <v>44166</v>
      </c>
      <c r="P609" s="20">
        <v>44255</v>
      </c>
      <c r="Q609" s="19">
        <f t="shared" si="27"/>
        <v>31</v>
      </c>
      <c r="R609" s="19">
        <f t="shared" si="28"/>
        <v>31</v>
      </c>
      <c r="S609" s="19">
        <f t="shared" si="29"/>
        <v>0</v>
      </c>
      <c r="T609" s="19"/>
      <c r="U609" s="20">
        <v>43070</v>
      </c>
      <c r="V609" s="20">
        <v>43465</v>
      </c>
      <c r="W609" s="21">
        <v>11830.24</v>
      </c>
      <c r="X609" s="20">
        <v>43070</v>
      </c>
      <c r="Y609" s="20">
        <v>43159</v>
      </c>
    </row>
    <row r="610" spans="1:25" ht="15.75" x14ac:dyDescent="0.25">
      <c r="A610" s="17" t="s">
        <v>370</v>
      </c>
      <c r="B610" s="17" t="s">
        <v>282</v>
      </c>
      <c r="C610" s="17" t="s">
        <v>283</v>
      </c>
      <c r="D610" s="20">
        <v>44166</v>
      </c>
      <c r="E610" s="20">
        <v>44561</v>
      </c>
      <c r="F610" s="21">
        <v>12500</v>
      </c>
      <c r="G610" s="20">
        <v>44166</v>
      </c>
      <c r="H610" s="20">
        <v>44255</v>
      </c>
      <c r="I610" s="17">
        <f>IF((YEAR(H610)-YEAR(G610))=1, ((MONTH(H610)-MONTH(G610))+1)+12, (IF((YEAR(H610)-YEAR(G610))=2, ((MONTH(H610)-MONTH(G610))+1)+24, (IF((YEAR(H610)-YEAR(G610))=3, ((MONTH(H610)-MONTH(G610))+1)+36, (MONTH(H610)-MONTH(G610))+1)))))</f>
        <v>3</v>
      </c>
      <c r="J610" s="18">
        <f>F610/I610</f>
        <v>4166.666666666667</v>
      </c>
      <c r="K610" s="19"/>
      <c r="L610" s="20">
        <v>44166</v>
      </c>
      <c r="M610" s="20">
        <v>44561</v>
      </c>
      <c r="N610" s="21">
        <v>12500</v>
      </c>
      <c r="O610" s="20">
        <v>44166</v>
      </c>
      <c r="P610" s="20">
        <v>44255</v>
      </c>
      <c r="Q610" s="19">
        <f t="shared" si="27"/>
        <v>31</v>
      </c>
      <c r="R610" s="19">
        <f t="shared" si="28"/>
        <v>31</v>
      </c>
      <c r="S610" s="19">
        <f t="shared" si="29"/>
        <v>0</v>
      </c>
      <c r="T610" s="19"/>
      <c r="U610" s="20">
        <v>43070</v>
      </c>
      <c r="V610" s="20">
        <v>43465</v>
      </c>
      <c r="W610" s="21">
        <v>12500</v>
      </c>
      <c r="X610" s="20">
        <v>43070</v>
      </c>
      <c r="Y610" s="20">
        <v>43159</v>
      </c>
    </row>
    <row r="611" spans="1:25" ht="15.75" x14ac:dyDescent="0.25">
      <c r="A611" s="17" t="s">
        <v>470</v>
      </c>
      <c r="B611" s="17" t="s">
        <v>288</v>
      </c>
      <c r="C611" s="17" t="s">
        <v>283</v>
      </c>
      <c r="D611" s="20">
        <v>44186</v>
      </c>
      <c r="E611" s="20">
        <v>44561</v>
      </c>
      <c r="F611" s="21">
        <v>3000</v>
      </c>
      <c r="G611" s="20">
        <v>44166</v>
      </c>
      <c r="H611" s="20">
        <v>44255</v>
      </c>
      <c r="I611" s="17">
        <f>IF((YEAR(H611)-YEAR(G611))=1, ((MONTH(H611)-MONTH(G611))+1)+12, (IF((YEAR(H611)-YEAR(G611))=2, ((MONTH(H611)-MONTH(G611))+1)+24, (IF((YEAR(H611)-YEAR(G611))=3, ((MONTH(H611)-MONTH(G611))+1)+36, (MONTH(H611)-MONTH(G611))+1)))))</f>
        <v>3</v>
      </c>
      <c r="J611" s="18">
        <f>F611/I611</f>
        <v>1000</v>
      </c>
      <c r="K611" s="19"/>
      <c r="L611" s="20">
        <v>44186</v>
      </c>
      <c r="M611" s="20">
        <v>44561</v>
      </c>
      <c r="N611" s="21">
        <v>3000</v>
      </c>
      <c r="O611" s="20">
        <v>44166</v>
      </c>
      <c r="P611" s="20">
        <v>44255</v>
      </c>
      <c r="Q611" s="19">
        <f t="shared" si="27"/>
        <v>31</v>
      </c>
      <c r="R611" s="19">
        <f t="shared" si="28"/>
        <v>31</v>
      </c>
      <c r="S611" s="19">
        <f t="shared" si="29"/>
        <v>0</v>
      </c>
      <c r="T611" s="19"/>
      <c r="U611" s="20">
        <v>43090</v>
      </c>
      <c r="V611" s="20">
        <v>43465</v>
      </c>
      <c r="W611" s="21">
        <v>3000</v>
      </c>
      <c r="X611" s="20">
        <v>43070</v>
      </c>
      <c r="Y611" s="20">
        <v>43159</v>
      </c>
    </row>
    <row r="612" spans="1:25" ht="15.75" x14ac:dyDescent="0.25">
      <c r="A612" s="17" t="s">
        <v>483</v>
      </c>
      <c r="B612" s="17" t="s">
        <v>288</v>
      </c>
      <c r="C612" s="17" t="s">
        <v>283</v>
      </c>
      <c r="D612" s="20">
        <v>44196</v>
      </c>
      <c r="E612" s="20">
        <v>44561</v>
      </c>
      <c r="F612" s="21">
        <v>27500</v>
      </c>
      <c r="G612" s="20">
        <v>44166</v>
      </c>
      <c r="H612" s="20">
        <v>44255</v>
      </c>
      <c r="I612" s="17">
        <f>IF((YEAR(H612)-YEAR(G612))=1, ((MONTH(H612)-MONTH(G612))+1)+12, (IF((YEAR(H612)-YEAR(G612))=2, ((MONTH(H612)-MONTH(G612))+1)+24, (IF((YEAR(H612)-YEAR(G612))=3, ((MONTH(H612)-MONTH(G612))+1)+36, (MONTH(H612)-MONTH(G612))+1)))))</f>
        <v>3</v>
      </c>
      <c r="J612" s="18">
        <f>F612/I612</f>
        <v>9166.6666666666661</v>
      </c>
      <c r="K612" s="19"/>
      <c r="L612" s="20">
        <v>44196</v>
      </c>
      <c r="M612" s="20">
        <v>44561</v>
      </c>
      <c r="N612" s="21">
        <v>27500</v>
      </c>
      <c r="O612" s="20">
        <v>44166</v>
      </c>
      <c r="P612" s="20">
        <v>44255</v>
      </c>
      <c r="Q612" s="19">
        <f t="shared" si="27"/>
        <v>31</v>
      </c>
      <c r="R612" s="19">
        <f t="shared" si="28"/>
        <v>31</v>
      </c>
      <c r="S612" s="19">
        <f t="shared" si="29"/>
        <v>0</v>
      </c>
      <c r="T612" s="19"/>
      <c r="U612" s="20">
        <v>43100</v>
      </c>
      <c r="V612" s="20">
        <v>43465</v>
      </c>
      <c r="W612" s="21">
        <v>27500</v>
      </c>
      <c r="X612" s="20">
        <v>43070</v>
      </c>
      <c r="Y612" s="20">
        <v>43159</v>
      </c>
    </row>
    <row r="613" spans="1:25" ht="15.75" x14ac:dyDescent="0.25">
      <c r="A613" s="17" t="s">
        <v>494</v>
      </c>
      <c r="B613" s="17" t="s">
        <v>288</v>
      </c>
      <c r="C613" s="17" t="s">
        <v>283</v>
      </c>
      <c r="D613" s="20">
        <v>44197</v>
      </c>
      <c r="E613" s="20">
        <v>44221</v>
      </c>
      <c r="F613" s="21">
        <v>4875</v>
      </c>
      <c r="G613" s="20">
        <v>44166</v>
      </c>
      <c r="H613" s="20">
        <v>44255</v>
      </c>
      <c r="I613" s="17">
        <f>IF((YEAR(H613)-YEAR(G613))=1, ((MONTH(H613)-MONTH(G613))+1)+12, (IF((YEAR(H613)-YEAR(G613))=2, ((MONTH(H613)-MONTH(G613))+1)+24, (IF((YEAR(H613)-YEAR(G613))=3, ((MONTH(H613)-MONTH(G613))+1)+36, (MONTH(H613)-MONTH(G613))+1)))))</f>
        <v>3</v>
      </c>
      <c r="J613" s="18">
        <f>F613/I613</f>
        <v>1625</v>
      </c>
      <c r="K613" s="19"/>
      <c r="L613" s="20">
        <v>44197</v>
      </c>
      <c r="M613" s="20">
        <v>44221</v>
      </c>
      <c r="N613" s="21">
        <v>4875</v>
      </c>
      <c r="O613" s="20">
        <v>44166</v>
      </c>
      <c r="P613" s="20">
        <v>44255</v>
      </c>
      <c r="Q613" s="19">
        <f t="shared" si="27"/>
        <v>25</v>
      </c>
      <c r="R613" s="19">
        <f t="shared" si="28"/>
        <v>25</v>
      </c>
      <c r="S613" s="19">
        <f t="shared" si="29"/>
        <v>0</v>
      </c>
      <c r="T613" s="19"/>
      <c r="U613" s="20">
        <v>43101</v>
      </c>
      <c r="V613" s="20">
        <v>43125</v>
      </c>
      <c r="W613" s="21">
        <v>4875</v>
      </c>
      <c r="X613" s="20">
        <v>43070</v>
      </c>
      <c r="Y613" s="20">
        <v>43159</v>
      </c>
    </row>
    <row r="614" spans="1:25" ht="15.75" x14ac:dyDescent="0.25">
      <c r="A614" s="17" t="s">
        <v>498</v>
      </c>
      <c r="B614" s="17" t="s">
        <v>288</v>
      </c>
      <c r="C614" s="17" t="s">
        <v>283</v>
      </c>
      <c r="D614" s="20">
        <v>44196</v>
      </c>
      <c r="E614" s="20">
        <v>44561</v>
      </c>
      <c r="F614" s="21">
        <v>9250</v>
      </c>
      <c r="G614" s="20">
        <v>44166</v>
      </c>
      <c r="H614" s="20">
        <v>44255</v>
      </c>
      <c r="I614" s="17">
        <f>IF((YEAR(H614)-YEAR(G614))=1, ((MONTH(H614)-MONTH(G614))+1)+12, (IF((YEAR(H614)-YEAR(G614))=2, ((MONTH(H614)-MONTH(G614))+1)+24, (IF((YEAR(H614)-YEAR(G614))=3, ((MONTH(H614)-MONTH(G614))+1)+36, (MONTH(H614)-MONTH(G614))+1)))))</f>
        <v>3</v>
      </c>
      <c r="J614" s="18">
        <f>F614/I614</f>
        <v>3083.3333333333335</v>
      </c>
      <c r="K614" s="19"/>
      <c r="L614" s="20">
        <v>44196</v>
      </c>
      <c r="M614" s="20">
        <v>44561</v>
      </c>
      <c r="N614" s="21">
        <v>9250</v>
      </c>
      <c r="O614" s="20">
        <v>44166</v>
      </c>
      <c r="P614" s="20">
        <v>44255</v>
      </c>
      <c r="Q614" s="19">
        <f t="shared" si="27"/>
        <v>31</v>
      </c>
      <c r="R614" s="19">
        <f t="shared" si="28"/>
        <v>31</v>
      </c>
      <c r="S614" s="19">
        <f t="shared" si="29"/>
        <v>0</v>
      </c>
      <c r="T614" s="19"/>
      <c r="U614" s="20">
        <v>43100</v>
      </c>
      <c r="V614" s="20">
        <v>43465</v>
      </c>
      <c r="W614" s="21">
        <v>9250</v>
      </c>
      <c r="X614" s="20">
        <v>43070</v>
      </c>
      <c r="Y614" s="20">
        <v>43159</v>
      </c>
    </row>
    <row r="615" spans="1:25" ht="15.75" x14ac:dyDescent="0.25">
      <c r="A615" s="17" t="s">
        <v>557</v>
      </c>
      <c r="B615" s="17" t="s">
        <v>288</v>
      </c>
      <c r="C615" s="17" t="s">
        <v>283</v>
      </c>
      <c r="D615" s="20">
        <v>44255</v>
      </c>
      <c r="E615" s="20">
        <v>44288</v>
      </c>
      <c r="F615" s="21">
        <v>15033.5</v>
      </c>
      <c r="G615" s="20">
        <v>44166</v>
      </c>
      <c r="H615" s="20">
        <v>44255</v>
      </c>
      <c r="I615" s="17">
        <f>IF((YEAR(H615)-YEAR(G615))=1, ((MONTH(H615)-MONTH(G615))+1)+12, (IF((YEAR(H615)-YEAR(G615))=2, ((MONTH(H615)-MONTH(G615))+1)+24, (IF((YEAR(H615)-YEAR(G615))=3, ((MONTH(H615)-MONTH(G615))+1)+36, (MONTH(H615)-MONTH(G615))+1)))))</f>
        <v>3</v>
      </c>
      <c r="J615" s="18">
        <f>F615/I615</f>
        <v>5011.166666666667</v>
      </c>
      <c r="K615" s="19"/>
      <c r="L615" s="20">
        <v>44255</v>
      </c>
      <c r="M615" s="20">
        <v>44288</v>
      </c>
      <c r="N615" s="21">
        <v>15033.5</v>
      </c>
      <c r="O615" s="20">
        <v>44166</v>
      </c>
      <c r="P615" s="20">
        <v>44255</v>
      </c>
      <c r="Q615" s="19">
        <f t="shared" si="27"/>
        <v>2</v>
      </c>
      <c r="R615" s="19">
        <f t="shared" si="28"/>
        <v>2</v>
      </c>
      <c r="S615" s="19">
        <f t="shared" si="29"/>
        <v>0</v>
      </c>
      <c r="T615" s="19"/>
      <c r="U615" s="20">
        <v>43159</v>
      </c>
      <c r="V615" s="20">
        <v>43192</v>
      </c>
      <c r="W615" s="21">
        <v>15033.5</v>
      </c>
      <c r="X615" s="20">
        <v>43070</v>
      </c>
      <c r="Y615" s="20">
        <v>43159</v>
      </c>
    </row>
    <row r="616" spans="1:25" ht="15.75" x14ac:dyDescent="0.25">
      <c r="A616" s="17" t="s">
        <v>565</v>
      </c>
      <c r="B616" s="17" t="s">
        <v>282</v>
      </c>
      <c r="C616" s="17" t="s">
        <v>283</v>
      </c>
      <c r="D616" s="20">
        <v>44186</v>
      </c>
      <c r="E616" s="20">
        <v>44561</v>
      </c>
      <c r="F616" s="21">
        <v>7000</v>
      </c>
      <c r="G616" s="20">
        <v>44166</v>
      </c>
      <c r="H616" s="20">
        <v>44255</v>
      </c>
      <c r="I616" s="17">
        <f>IF((YEAR(H616)-YEAR(G616))=1, ((MONTH(H616)-MONTH(G616))+1)+12, (IF((YEAR(H616)-YEAR(G616))=2, ((MONTH(H616)-MONTH(G616))+1)+24, (IF((YEAR(H616)-YEAR(G616))=3, ((MONTH(H616)-MONTH(G616))+1)+36, (MONTH(H616)-MONTH(G616))+1)))))</f>
        <v>3</v>
      </c>
      <c r="J616" s="18">
        <f>F616/I616</f>
        <v>2333.3333333333335</v>
      </c>
      <c r="K616" s="19"/>
      <c r="L616" s="20">
        <v>44186</v>
      </c>
      <c r="M616" s="20">
        <v>44561</v>
      </c>
      <c r="N616" s="21">
        <v>7000</v>
      </c>
      <c r="O616" s="20">
        <v>44166</v>
      </c>
      <c r="P616" s="20">
        <v>44255</v>
      </c>
      <c r="Q616" s="19">
        <f t="shared" si="27"/>
        <v>31</v>
      </c>
      <c r="R616" s="19">
        <f t="shared" si="28"/>
        <v>31</v>
      </c>
      <c r="S616" s="19">
        <f t="shared" si="29"/>
        <v>0</v>
      </c>
      <c r="T616" s="19"/>
      <c r="U616" s="20">
        <v>43090</v>
      </c>
      <c r="V616" s="20">
        <v>43465</v>
      </c>
      <c r="W616" s="21">
        <v>7000</v>
      </c>
      <c r="X616" s="20">
        <v>43070</v>
      </c>
      <c r="Y616" s="20">
        <v>43159</v>
      </c>
    </row>
    <row r="617" spans="1:25" ht="15.75" x14ac:dyDescent="0.25">
      <c r="A617" s="17" t="s">
        <v>474</v>
      </c>
      <c r="B617" s="17" t="s">
        <v>285</v>
      </c>
      <c r="C617" s="17" t="s">
        <v>283</v>
      </c>
      <c r="D617" s="20">
        <v>44075</v>
      </c>
      <c r="E617" s="20">
        <v>44196</v>
      </c>
      <c r="F617" s="21">
        <v>1250</v>
      </c>
      <c r="G617" s="20">
        <v>44197</v>
      </c>
      <c r="H617" s="20">
        <v>44255</v>
      </c>
      <c r="I617" s="17">
        <f>IF((YEAR(H617)-YEAR(G617))=1, ((MONTH(H617)-MONTH(G617))+1)+12, (IF((YEAR(H617)-YEAR(G617))=2, ((MONTH(H617)-MONTH(G617))+1)+24, (IF((YEAR(H617)-YEAR(G617))=3, ((MONTH(H617)-MONTH(G617))+1)+36, (MONTH(H617)-MONTH(G617))+1)))))</f>
        <v>2</v>
      </c>
      <c r="J617" s="18">
        <f>F617/I617</f>
        <v>625</v>
      </c>
      <c r="K617" s="19"/>
      <c r="L617" s="20">
        <v>44075</v>
      </c>
      <c r="M617" s="20">
        <v>44196</v>
      </c>
      <c r="N617" s="21">
        <v>1250</v>
      </c>
      <c r="O617" s="20">
        <v>44197</v>
      </c>
      <c r="P617" s="20">
        <v>44255</v>
      </c>
      <c r="Q617" s="19">
        <f t="shared" si="27"/>
        <v>31</v>
      </c>
      <c r="R617" s="19">
        <f t="shared" si="28"/>
        <v>31</v>
      </c>
      <c r="S617" s="19">
        <f t="shared" si="29"/>
        <v>0</v>
      </c>
      <c r="T617" s="19"/>
      <c r="U617" s="20">
        <v>42979</v>
      </c>
      <c r="V617" s="20">
        <v>43100</v>
      </c>
      <c r="W617" s="21">
        <v>1250</v>
      </c>
      <c r="X617" s="20">
        <v>43101</v>
      </c>
      <c r="Y617" s="20">
        <v>43159</v>
      </c>
    </row>
    <row r="618" spans="1:25" ht="15.75" x14ac:dyDescent="0.25">
      <c r="A618" s="17" t="s">
        <v>316</v>
      </c>
      <c r="B618" s="17" t="s">
        <v>296</v>
      </c>
      <c r="C618" s="17" t="s">
        <v>283</v>
      </c>
      <c r="D618" s="20">
        <v>44228</v>
      </c>
      <c r="E618" s="20">
        <v>44239</v>
      </c>
      <c r="F618" s="21">
        <v>1500</v>
      </c>
      <c r="G618" s="20">
        <v>44228</v>
      </c>
      <c r="H618" s="20">
        <v>44255</v>
      </c>
      <c r="I618" s="17">
        <f>IF((YEAR(H618)-YEAR(G618))=1, ((MONTH(H618)-MONTH(G618))+1)+12, (IF((YEAR(H618)-YEAR(G618))=2, ((MONTH(H618)-MONTH(G618))+1)+24, (IF((YEAR(H618)-YEAR(G618))=3, ((MONTH(H618)-MONTH(G618))+1)+36, (MONTH(H618)-MONTH(G618))+1)))))</f>
        <v>1</v>
      </c>
      <c r="J618" s="18">
        <f>F618/I618</f>
        <v>1500</v>
      </c>
      <c r="K618" s="19"/>
      <c r="L618" s="20">
        <v>44228</v>
      </c>
      <c r="M618" s="20">
        <v>44239</v>
      </c>
      <c r="N618" s="21">
        <v>1500</v>
      </c>
      <c r="O618" s="20">
        <v>44228</v>
      </c>
      <c r="P618" s="20">
        <v>44255</v>
      </c>
      <c r="Q618" s="19">
        <f t="shared" si="27"/>
        <v>12</v>
      </c>
      <c r="R618" s="19">
        <f t="shared" si="28"/>
        <v>12</v>
      </c>
      <c r="S618" s="19">
        <f t="shared" si="29"/>
        <v>0</v>
      </c>
      <c r="T618" s="19"/>
      <c r="U618" s="20">
        <v>43132</v>
      </c>
      <c r="V618" s="20">
        <v>43143</v>
      </c>
      <c r="W618" s="21">
        <v>1500</v>
      </c>
      <c r="X618" s="20">
        <v>43132</v>
      </c>
      <c r="Y618" s="20">
        <v>43159</v>
      </c>
    </row>
    <row r="619" spans="1:25" ht="15.75" x14ac:dyDescent="0.25">
      <c r="A619" s="17" t="s">
        <v>354</v>
      </c>
      <c r="B619" s="17" t="s">
        <v>292</v>
      </c>
      <c r="C619" s="17" t="s">
        <v>283</v>
      </c>
      <c r="D619" s="20">
        <v>44255</v>
      </c>
      <c r="E619" s="20">
        <v>44926</v>
      </c>
      <c r="F619" s="21">
        <v>3000</v>
      </c>
      <c r="G619" s="20">
        <v>44228</v>
      </c>
      <c r="H619" s="20">
        <v>44255</v>
      </c>
      <c r="I619" s="17">
        <f>IF((YEAR(H619)-YEAR(G619))=1, ((MONTH(H619)-MONTH(G619))+1)+12, (IF((YEAR(H619)-YEAR(G619))=2, ((MONTH(H619)-MONTH(G619))+1)+24, (IF((YEAR(H619)-YEAR(G619))=3, ((MONTH(H619)-MONTH(G619))+1)+36, (MONTH(H619)-MONTH(G619))+1)))))</f>
        <v>1</v>
      </c>
      <c r="J619" s="18">
        <f>F619/I619</f>
        <v>3000</v>
      </c>
      <c r="K619" s="19"/>
      <c r="L619" s="20">
        <v>44255</v>
      </c>
      <c r="M619" s="20">
        <v>44926</v>
      </c>
      <c r="N619" s="21">
        <v>3000</v>
      </c>
      <c r="O619" s="20">
        <v>44228</v>
      </c>
      <c r="P619" s="20">
        <v>44255</v>
      </c>
      <c r="Q619" s="19">
        <f t="shared" si="27"/>
        <v>31</v>
      </c>
      <c r="R619" s="19">
        <f t="shared" si="28"/>
        <v>31</v>
      </c>
      <c r="S619" s="19">
        <f t="shared" si="29"/>
        <v>0</v>
      </c>
      <c r="T619" s="19"/>
      <c r="U619" s="20">
        <v>43159</v>
      </c>
      <c r="V619" s="20">
        <v>43830</v>
      </c>
      <c r="W619" s="21">
        <v>3000</v>
      </c>
      <c r="X619" s="20">
        <v>43132</v>
      </c>
      <c r="Y619" s="20">
        <v>43159</v>
      </c>
    </row>
    <row r="620" spans="1:25" ht="15.75" x14ac:dyDescent="0.25">
      <c r="A620" s="17" t="s">
        <v>355</v>
      </c>
      <c r="B620" s="17" t="s">
        <v>296</v>
      </c>
      <c r="C620" s="17" t="s">
        <v>283</v>
      </c>
      <c r="D620" s="20">
        <v>44242</v>
      </c>
      <c r="E620" s="20">
        <v>44323</v>
      </c>
      <c r="F620" s="21">
        <v>1500</v>
      </c>
      <c r="G620" s="20">
        <v>44228</v>
      </c>
      <c r="H620" s="20">
        <v>44255</v>
      </c>
      <c r="I620" s="17">
        <f>IF((YEAR(H620)-YEAR(G620))=1, ((MONTH(H620)-MONTH(G620))+1)+12, (IF((YEAR(H620)-YEAR(G620))=2, ((MONTH(H620)-MONTH(G620))+1)+24, (IF((YEAR(H620)-YEAR(G620))=3, ((MONTH(H620)-MONTH(G620))+1)+36, (MONTH(H620)-MONTH(G620))+1)))))</f>
        <v>1</v>
      </c>
      <c r="J620" s="18">
        <f>F620/I620</f>
        <v>1500</v>
      </c>
      <c r="K620" s="19"/>
      <c r="L620" s="20">
        <v>44242</v>
      </c>
      <c r="M620" s="20">
        <v>44323</v>
      </c>
      <c r="N620" s="21">
        <v>1500</v>
      </c>
      <c r="O620" s="20">
        <v>44228</v>
      </c>
      <c r="P620" s="20">
        <v>44255</v>
      </c>
      <c r="Q620" s="19">
        <f t="shared" si="27"/>
        <v>7</v>
      </c>
      <c r="R620" s="19">
        <f t="shared" si="28"/>
        <v>7</v>
      </c>
      <c r="S620" s="19">
        <f t="shared" si="29"/>
        <v>0</v>
      </c>
      <c r="T620" s="19"/>
      <c r="U620" s="20">
        <v>43146</v>
      </c>
      <c r="V620" s="20">
        <v>43227</v>
      </c>
      <c r="W620" s="21">
        <v>1500</v>
      </c>
      <c r="X620" s="20">
        <v>43132</v>
      </c>
      <c r="Y620" s="20">
        <v>43159</v>
      </c>
    </row>
    <row r="621" spans="1:25" ht="15.75" x14ac:dyDescent="0.25">
      <c r="A621" s="17" t="s">
        <v>365</v>
      </c>
      <c r="B621" s="17" t="s">
        <v>288</v>
      </c>
      <c r="C621" s="17" t="s">
        <v>283</v>
      </c>
      <c r="D621" s="20">
        <v>44228</v>
      </c>
      <c r="E621" s="20">
        <v>44284</v>
      </c>
      <c r="F621" s="21">
        <v>5000</v>
      </c>
      <c r="G621" s="20">
        <v>44228</v>
      </c>
      <c r="H621" s="20">
        <v>44255</v>
      </c>
      <c r="I621" s="17">
        <f>IF((YEAR(H621)-YEAR(G621))=1, ((MONTH(H621)-MONTH(G621))+1)+12, (IF((YEAR(H621)-YEAR(G621))=2, ((MONTH(H621)-MONTH(G621))+1)+24, (IF((YEAR(H621)-YEAR(G621))=3, ((MONTH(H621)-MONTH(G621))+1)+36, (MONTH(H621)-MONTH(G621))+1)))))</f>
        <v>1</v>
      </c>
      <c r="J621" s="18">
        <f>F621/I621</f>
        <v>5000</v>
      </c>
      <c r="K621" s="19"/>
      <c r="L621" s="20">
        <v>44228</v>
      </c>
      <c r="M621" s="20">
        <v>44284</v>
      </c>
      <c r="N621" s="21">
        <v>5000</v>
      </c>
      <c r="O621" s="20">
        <v>44228</v>
      </c>
      <c r="P621" s="20">
        <v>44255</v>
      </c>
      <c r="Q621" s="19">
        <f t="shared" si="27"/>
        <v>29</v>
      </c>
      <c r="R621" s="19">
        <f t="shared" si="28"/>
        <v>29</v>
      </c>
      <c r="S621" s="19">
        <f t="shared" si="29"/>
        <v>0</v>
      </c>
      <c r="T621" s="19"/>
      <c r="U621" s="20">
        <v>43132</v>
      </c>
      <c r="V621" s="20">
        <v>43188</v>
      </c>
      <c r="W621" s="21">
        <v>5000</v>
      </c>
      <c r="X621" s="20">
        <v>43132</v>
      </c>
      <c r="Y621" s="20">
        <v>43159</v>
      </c>
    </row>
    <row r="622" spans="1:25" ht="15.75" x14ac:dyDescent="0.25">
      <c r="A622" s="17" t="s">
        <v>375</v>
      </c>
      <c r="B622" s="17" t="s">
        <v>288</v>
      </c>
      <c r="C622" s="17" t="s">
        <v>283</v>
      </c>
      <c r="D622" s="20">
        <v>44228</v>
      </c>
      <c r="E622" s="20">
        <v>44274</v>
      </c>
      <c r="F622" s="21">
        <v>3300</v>
      </c>
      <c r="G622" s="20">
        <v>44228</v>
      </c>
      <c r="H622" s="20">
        <v>44255</v>
      </c>
      <c r="I622" s="17">
        <f>IF((YEAR(H622)-YEAR(G622))=1, ((MONTH(H622)-MONTH(G622))+1)+12, (IF((YEAR(H622)-YEAR(G622))=2, ((MONTH(H622)-MONTH(G622))+1)+24, (IF((YEAR(H622)-YEAR(G622))=3, ((MONTH(H622)-MONTH(G622))+1)+36, (MONTH(H622)-MONTH(G622))+1)))))</f>
        <v>1</v>
      </c>
      <c r="J622" s="18">
        <f>F622/I622</f>
        <v>3300</v>
      </c>
      <c r="K622" s="19"/>
      <c r="L622" s="20">
        <v>44228</v>
      </c>
      <c r="M622" s="20">
        <v>44274</v>
      </c>
      <c r="N622" s="21">
        <v>3300</v>
      </c>
      <c r="O622" s="20">
        <v>44228</v>
      </c>
      <c r="P622" s="20">
        <v>44255</v>
      </c>
      <c r="Q622" s="19">
        <f t="shared" si="27"/>
        <v>19</v>
      </c>
      <c r="R622" s="19">
        <f t="shared" si="28"/>
        <v>19</v>
      </c>
      <c r="S622" s="19">
        <f t="shared" si="29"/>
        <v>0</v>
      </c>
      <c r="T622" s="19"/>
      <c r="U622" s="20">
        <v>43132</v>
      </c>
      <c r="V622" s="20">
        <v>43178</v>
      </c>
      <c r="W622" s="21">
        <v>3300</v>
      </c>
      <c r="X622" s="20">
        <v>43132</v>
      </c>
      <c r="Y622" s="20">
        <v>43159</v>
      </c>
    </row>
    <row r="623" spans="1:25" ht="15.75" x14ac:dyDescent="0.25">
      <c r="A623" s="17" t="s">
        <v>376</v>
      </c>
      <c r="B623" s="17" t="s">
        <v>292</v>
      </c>
      <c r="C623" s="17" t="s">
        <v>283</v>
      </c>
      <c r="D623" s="20">
        <v>44228</v>
      </c>
      <c r="E623" s="20">
        <v>44278</v>
      </c>
      <c r="F623" s="21">
        <v>2500</v>
      </c>
      <c r="G623" s="20">
        <v>44228</v>
      </c>
      <c r="H623" s="20">
        <v>44255</v>
      </c>
      <c r="I623" s="17">
        <f>IF((YEAR(H623)-YEAR(G623))=1, ((MONTH(H623)-MONTH(G623))+1)+12, (IF((YEAR(H623)-YEAR(G623))=2, ((MONTH(H623)-MONTH(G623))+1)+24, (IF((YEAR(H623)-YEAR(G623))=3, ((MONTH(H623)-MONTH(G623))+1)+36, (MONTH(H623)-MONTH(G623))+1)))))</f>
        <v>1</v>
      </c>
      <c r="J623" s="18">
        <f>F623/I623</f>
        <v>2500</v>
      </c>
      <c r="K623" s="19"/>
      <c r="L623" s="20">
        <v>44228</v>
      </c>
      <c r="M623" s="20">
        <v>44278</v>
      </c>
      <c r="N623" s="21">
        <v>2500</v>
      </c>
      <c r="O623" s="20">
        <v>44228</v>
      </c>
      <c r="P623" s="20">
        <v>44255</v>
      </c>
      <c r="Q623" s="19">
        <f t="shared" si="27"/>
        <v>23</v>
      </c>
      <c r="R623" s="19">
        <f t="shared" si="28"/>
        <v>23</v>
      </c>
      <c r="S623" s="19">
        <f t="shared" si="29"/>
        <v>0</v>
      </c>
      <c r="T623" s="19"/>
      <c r="U623" s="20">
        <v>43132</v>
      </c>
      <c r="V623" s="20">
        <v>43182</v>
      </c>
      <c r="W623" s="21">
        <v>2500</v>
      </c>
      <c r="X623" s="20">
        <v>43132</v>
      </c>
      <c r="Y623" s="20">
        <v>43159</v>
      </c>
    </row>
    <row r="624" spans="1:25" ht="15.75" x14ac:dyDescent="0.25">
      <c r="A624" s="17" t="s">
        <v>401</v>
      </c>
      <c r="B624" s="17" t="s">
        <v>285</v>
      </c>
      <c r="C624" s="17" t="s">
        <v>283</v>
      </c>
      <c r="D624" s="20">
        <v>44228</v>
      </c>
      <c r="E624" s="20">
        <v>44236</v>
      </c>
      <c r="F624" s="21">
        <v>2000</v>
      </c>
      <c r="G624" s="20">
        <v>44228</v>
      </c>
      <c r="H624" s="20">
        <v>44255</v>
      </c>
      <c r="I624" s="17">
        <f>IF((YEAR(H624)-YEAR(G624))=1, ((MONTH(H624)-MONTH(G624))+1)+12, (IF((YEAR(H624)-YEAR(G624))=2, ((MONTH(H624)-MONTH(G624))+1)+24, (IF((YEAR(H624)-YEAR(G624))=3, ((MONTH(H624)-MONTH(G624))+1)+36, (MONTH(H624)-MONTH(G624))+1)))))</f>
        <v>1</v>
      </c>
      <c r="J624" s="18">
        <f>F624/I624</f>
        <v>2000</v>
      </c>
      <c r="K624" s="19"/>
      <c r="L624" s="20">
        <v>44228</v>
      </c>
      <c r="M624" s="20">
        <v>44236</v>
      </c>
      <c r="N624" s="21">
        <v>2000</v>
      </c>
      <c r="O624" s="20">
        <v>44228</v>
      </c>
      <c r="P624" s="20">
        <v>44255</v>
      </c>
      <c r="Q624" s="19">
        <f t="shared" si="27"/>
        <v>9</v>
      </c>
      <c r="R624" s="19">
        <f t="shared" si="28"/>
        <v>9</v>
      </c>
      <c r="S624" s="19">
        <f t="shared" si="29"/>
        <v>0</v>
      </c>
      <c r="T624" s="19"/>
      <c r="U624" s="20">
        <v>43132</v>
      </c>
      <c r="V624" s="20">
        <v>43140</v>
      </c>
      <c r="W624" s="21">
        <v>2000</v>
      </c>
      <c r="X624" s="20">
        <v>43132</v>
      </c>
      <c r="Y624" s="20">
        <v>43159</v>
      </c>
    </row>
    <row r="625" spans="1:25" ht="15.75" x14ac:dyDescent="0.25">
      <c r="A625" s="17" t="s">
        <v>420</v>
      </c>
      <c r="B625" s="17" t="s">
        <v>285</v>
      </c>
      <c r="C625" s="17" t="s">
        <v>283</v>
      </c>
      <c r="D625" s="20">
        <v>44228</v>
      </c>
      <c r="E625" s="20">
        <v>44926</v>
      </c>
      <c r="F625" s="21">
        <v>1750</v>
      </c>
      <c r="G625" s="20">
        <v>44228</v>
      </c>
      <c r="H625" s="20">
        <v>44255</v>
      </c>
      <c r="I625" s="17">
        <f>IF((YEAR(H625)-YEAR(G625))=1, ((MONTH(H625)-MONTH(G625))+1)+12, (IF((YEAR(H625)-YEAR(G625))=2, ((MONTH(H625)-MONTH(G625))+1)+24, (IF((YEAR(H625)-YEAR(G625))=3, ((MONTH(H625)-MONTH(G625))+1)+36, (MONTH(H625)-MONTH(G625))+1)))))</f>
        <v>1</v>
      </c>
      <c r="J625" s="18">
        <f>F625/I625</f>
        <v>1750</v>
      </c>
      <c r="K625" s="19"/>
      <c r="L625" s="20">
        <v>44228</v>
      </c>
      <c r="M625" s="20">
        <v>44926</v>
      </c>
      <c r="N625" s="21">
        <v>1750</v>
      </c>
      <c r="O625" s="20">
        <v>44228</v>
      </c>
      <c r="P625" s="20">
        <v>44255</v>
      </c>
      <c r="Q625" s="19">
        <f t="shared" si="27"/>
        <v>31</v>
      </c>
      <c r="R625" s="19">
        <f t="shared" si="28"/>
        <v>31</v>
      </c>
      <c r="S625" s="19">
        <f t="shared" si="29"/>
        <v>0</v>
      </c>
      <c r="T625" s="19"/>
      <c r="U625" s="20">
        <v>43132</v>
      </c>
      <c r="V625" s="20">
        <v>43830</v>
      </c>
      <c r="W625" s="21">
        <v>1750</v>
      </c>
      <c r="X625" s="20">
        <v>43132</v>
      </c>
      <c r="Y625" s="20">
        <v>43159</v>
      </c>
    </row>
    <row r="626" spans="1:25" ht="15.75" x14ac:dyDescent="0.25">
      <c r="A626" s="17" t="s">
        <v>426</v>
      </c>
      <c r="B626" s="17" t="s">
        <v>282</v>
      </c>
      <c r="C626" s="17" t="s">
        <v>283</v>
      </c>
      <c r="D626" s="20">
        <v>44228</v>
      </c>
      <c r="E626" s="20">
        <v>44228</v>
      </c>
      <c r="F626" s="21">
        <v>700</v>
      </c>
      <c r="G626" s="20">
        <v>44228</v>
      </c>
      <c r="H626" s="20">
        <v>44255</v>
      </c>
      <c r="I626" s="17">
        <f>IF((YEAR(H626)-YEAR(G626))=1, ((MONTH(H626)-MONTH(G626))+1)+12, (IF((YEAR(H626)-YEAR(G626))=2, ((MONTH(H626)-MONTH(G626))+1)+24, (IF((YEAR(H626)-YEAR(G626))=3, ((MONTH(H626)-MONTH(G626))+1)+36, (MONTH(H626)-MONTH(G626))+1)))))</f>
        <v>1</v>
      </c>
      <c r="J626" s="18">
        <f>F626/I626</f>
        <v>700</v>
      </c>
      <c r="K626" s="19"/>
      <c r="L626" s="20">
        <v>44228</v>
      </c>
      <c r="M626" s="20">
        <v>44228</v>
      </c>
      <c r="N626" s="21">
        <v>700</v>
      </c>
      <c r="O626" s="20">
        <v>44228</v>
      </c>
      <c r="P626" s="20">
        <v>44255</v>
      </c>
      <c r="Q626" s="19">
        <f t="shared" si="27"/>
        <v>1</v>
      </c>
      <c r="R626" s="19">
        <f t="shared" si="28"/>
        <v>1</v>
      </c>
      <c r="S626" s="19">
        <f t="shared" si="29"/>
        <v>0</v>
      </c>
      <c r="T626" s="19"/>
      <c r="U626" s="20">
        <v>43132</v>
      </c>
      <c r="V626" s="20">
        <v>43132</v>
      </c>
      <c r="W626" s="21">
        <v>700</v>
      </c>
      <c r="X626" s="20">
        <v>43132</v>
      </c>
      <c r="Y626" s="20">
        <v>43159</v>
      </c>
    </row>
    <row r="627" spans="1:25" ht="15.75" x14ac:dyDescent="0.25">
      <c r="A627" s="17" t="s">
        <v>443</v>
      </c>
      <c r="B627" s="17" t="s">
        <v>296</v>
      </c>
      <c r="C627" s="17" t="s">
        <v>283</v>
      </c>
      <c r="D627" s="20">
        <v>44228</v>
      </c>
      <c r="E627" s="20">
        <v>44283</v>
      </c>
      <c r="F627" s="21">
        <v>1000</v>
      </c>
      <c r="G627" s="20">
        <v>44228</v>
      </c>
      <c r="H627" s="20">
        <v>44255</v>
      </c>
      <c r="I627" s="17">
        <f>IF((YEAR(H627)-YEAR(G627))=1, ((MONTH(H627)-MONTH(G627))+1)+12, (IF((YEAR(H627)-YEAR(G627))=2, ((MONTH(H627)-MONTH(G627))+1)+24, (IF((YEAR(H627)-YEAR(G627))=3, ((MONTH(H627)-MONTH(G627))+1)+36, (MONTH(H627)-MONTH(G627))+1)))))</f>
        <v>1</v>
      </c>
      <c r="J627" s="18">
        <f>F627/I627</f>
        <v>1000</v>
      </c>
      <c r="K627" s="19"/>
      <c r="L627" s="20">
        <v>44228</v>
      </c>
      <c r="M627" s="20">
        <v>44283</v>
      </c>
      <c r="N627" s="21">
        <v>1000</v>
      </c>
      <c r="O627" s="20">
        <v>44228</v>
      </c>
      <c r="P627" s="20">
        <v>44255</v>
      </c>
      <c r="Q627" s="19">
        <f t="shared" si="27"/>
        <v>28</v>
      </c>
      <c r="R627" s="19">
        <f t="shared" si="28"/>
        <v>28</v>
      </c>
      <c r="S627" s="19">
        <f t="shared" si="29"/>
        <v>0</v>
      </c>
      <c r="T627" s="19"/>
      <c r="U627" s="20">
        <v>43132</v>
      </c>
      <c r="V627" s="20">
        <v>43187</v>
      </c>
      <c r="W627" s="21">
        <v>1000</v>
      </c>
      <c r="X627" s="20">
        <v>43132</v>
      </c>
      <c r="Y627" s="20">
        <v>43159</v>
      </c>
    </row>
    <row r="628" spans="1:25" ht="15.75" x14ac:dyDescent="0.25">
      <c r="A628" s="17" t="s">
        <v>450</v>
      </c>
      <c r="B628" s="17" t="s">
        <v>288</v>
      </c>
      <c r="C628" s="17" t="s">
        <v>283</v>
      </c>
      <c r="D628" s="20">
        <v>44228</v>
      </c>
      <c r="E628" s="20">
        <v>44288</v>
      </c>
      <c r="F628" s="21">
        <v>3500</v>
      </c>
      <c r="G628" s="20">
        <v>44228</v>
      </c>
      <c r="H628" s="20">
        <v>44255</v>
      </c>
      <c r="I628" s="17">
        <f>IF((YEAR(H628)-YEAR(G628))=1, ((MONTH(H628)-MONTH(G628))+1)+12, (IF((YEAR(H628)-YEAR(G628))=2, ((MONTH(H628)-MONTH(G628))+1)+24, (IF((YEAR(H628)-YEAR(G628))=3, ((MONTH(H628)-MONTH(G628))+1)+36, (MONTH(H628)-MONTH(G628))+1)))))</f>
        <v>1</v>
      </c>
      <c r="J628" s="18">
        <f>F628/I628</f>
        <v>3500</v>
      </c>
      <c r="K628" s="19"/>
      <c r="L628" s="20">
        <v>44228</v>
      </c>
      <c r="M628" s="20">
        <v>44288</v>
      </c>
      <c r="N628" s="21">
        <v>3500</v>
      </c>
      <c r="O628" s="20">
        <v>44228</v>
      </c>
      <c r="P628" s="20">
        <v>44255</v>
      </c>
      <c r="Q628" s="19">
        <f t="shared" si="27"/>
        <v>2</v>
      </c>
      <c r="R628" s="19">
        <f t="shared" si="28"/>
        <v>2</v>
      </c>
      <c r="S628" s="19">
        <f t="shared" si="29"/>
        <v>0</v>
      </c>
      <c r="T628" s="19"/>
      <c r="U628" s="20">
        <v>43132</v>
      </c>
      <c r="V628" s="20">
        <v>43192</v>
      </c>
      <c r="W628" s="21">
        <v>3500</v>
      </c>
      <c r="X628" s="20">
        <v>43132</v>
      </c>
      <c r="Y628" s="20">
        <v>43159</v>
      </c>
    </row>
    <row r="629" spans="1:25" ht="15.75" x14ac:dyDescent="0.25">
      <c r="A629" s="17" t="s">
        <v>453</v>
      </c>
      <c r="B629" s="17" t="s">
        <v>282</v>
      </c>
      <c r="C629" s="17" t="s">
        <v>283</v>
      </c>
      <c r="D629" s="20">
        <v>44243</v>
      </c>
      <c r="E629" s="20">
        <v>44305</v>
      </c>
      <c r="F629" s="21">
        <v>1375</v>
      </c>
      <c r="G629" s="20">
        <v>44228</v>
      </c>
      <c r="H629" s="20">
        <v>44255</v>
      </c>
      <c r="I629" s="17">
        <f>IF((YEAR(H629)-YEAR(G629))=1, ((MONTH(H629)-MONTH(G629))+1)+12, (IF((YEAR(H629)-YEAR(G629))=2, ((MONTH(H629)-MONTH(G629))+1)+24, (IF((YEAR(H629)-YEAR(G629))=3, ((MONTH(H629)-MONTH(G629))+1)+36, (MONTH(H629)-MONTH(G629))+1)))))</f>
        <v>1</v>
      </c>
      <c r="J629" s="18">
        <f>F629/I629</f>
        <v>1375</v>
      </c>
      <c r="K629" s="19"/>
      <c r="L629" s="20">
        <v>44243</v>
      </c>
      <c r="M629" s="20">
        <v>44305</v>
      </c>
      <c r="N629" s="21">
        <v>1375</v>
      </c>
      <c r="O629" s="20">
        <v>44228</v>
      </c>
      <c r="P629" s="20">
        <v>44255</v>
      </c>
      <c r="Q629" s="19">
        <f t="shared" si="27"/>
        <v>19</v>
      </c>
      <c r="R629" s="19">
        <f t="shared" si="28"/>
        <v>19</v>
      </c>
      <c r="S629" s="19">
        <f t="shared" si="29"/>
        <v>0</v>
      </c>
      <c r="T629" s="19"/>
      <c r="U629" s="20">
        <v>43147</v>
      </c>
      <c r="V629" s="20">
        <v>43209</v>
      </c>
      <c r="W629" s="21">
        <v>1375</v>
      </c>
      <c r="X629" s="20">
        <v>43132</v>
      </c>
      <c r="Y629" s="20">
        <v>43159</v>
      </c>
    </row>
    <row r="630" spans="1:25" ht="15.75" x14ac:dyDescent="0.25">
      <c r="A630" s="17" t="s">
        <v>478</v>
      </c>
      <c r="B630" s="17" t="s">
        <v>285</v>
      </c>
      <c r="C630" s="17" t="s">
        <v>283</v>
      </c>
      <c r="D630" s="20">
        <v>44242</v>
      </c>
      <c r="E630" s="20">
        <v>44253</v>
      </c>
      <c r="F630" s="21">
        <v>1500</v>
      </c>
      <c r="G630" s="20">
        <v>44228</v>
      </c>
      <c r="H630" s="20">
        <v>44255</v>
      </c>
      <c r="I630" s="17">
        <f>IF((YEAR(H630)-YEAR(G630))=1, ((MONTH(H630)-MONTH(G630))+1)+12, (IF((YEAR(H630)-YEAR(G630))=2, ((MONTH(H630)-MONTH(G630))+1)+24, (IF((YEAR(H630)-YEAR(G630))=3, ((MONTH(H630)-MONTH(G630))+1)+36, (MONTH(H630)-MONTH(G630))+1)))))</f>
        <v>1</v>
      </c>
      <c r="J630" s="18">
        <f>F630/I630</f>
        <v>1500</v>
      </c>
      <c r="K630" s="19"/>
      <c r="L630" s="20">
        <v>44242</v>
      </c>
      <c r="M630" s="20">
        <v>44253</v>
      </c>
      <c r="N630" s="21">
        <v>1500</v>
      </c>
      <c r="O630" s="20">
        <v>44228</v>
      </c>
      <c r="P630" s="20">
        <v>44255</v>
      </c>
      <c r="Q630" s="19">
        <f t="shared" si="27"/>
        <v>26</v>
      </c>
      <c r="R630" s="19">
        <f t="shared" si="28"/>
        <v>26</v>
      </c>
      <c r="S630" s="19">
        <f t="shared" si="29"/>
        <v>0</v>
      </c>
      <c r="T630" s="19"/>
      <c r="U630" s="20">
        <v>43146</v>
      </c>
      <c r="V630" s="20">
        <v>43157</v>
      </c>
      <c r="W630" s="21">
        <v>1500</v>
      </c>
      <c r="X630" s="20">
        <v>43132</v>
      </c>
      <c r="Y630" s="20">
        <v>43159</v>
      </c>
    </row>
    <row r="631" spans="1:25" ht="15.75" x14ac:dyDescent="0.25">
      <c r="A631" s="17" t="s">
        <v>479</v>
      </c>
      <c r="B631" s="17" t="s">
        <v>288</v>
      </c>
      <c r="C631" s="17" t="s">
        <v>283</v>
      </c>
      <c r="D631" s="20">
        <v>44228</v>
      </c>
      <c r="E631" s="20">
        <v>44255</v>
      </c>
      <c r="F631" s="21">
        <v>1500</v>
      </c>
      <c r="G631" s="20">
        <v>44228</v>
      </c>
      <c r="H631" s="20">
        <v>44255</v>
      </c>
      <c r="I631" s="17">
        <f>IF((YEAR(H631)-YEAR(G631))=1, ((MONTH(H631)-MONTH(G631))+1)+12, (IF((YEAR(H631)-YEAR(G631))=2, ((MONTH(H631)-MONTH(G631))+1)+24, (IF((YEAR(H631)-YEAR(G631))=3, ((MONTH(H631)-MONTH(G631))+1)+36, (MONTH(H631)-MONTH(G631))+1)))))</f>
        <v>1</v>
      </c>
      <c r="J631" s="18">
        <f>F631/I631</f>
        <v>1500</v>
      </c>
      <c r="K631" s="19"/>
      <c r="L631" s="20">
        <v>44228</v>
      </c>
      <c r="M631" s="20">
        <v>44255</v>
      </c>
      <c r="N631" s="21">
        <v>1500</v>
      </c>
      <c r="O631" s="20">
        <v>44228</v>
      </c>
      <c r="P631" s="20">
        <v>44255</v>
      </c>
      <c r="Q631" s="19">
        <f t="shared" si="27"/>
        <v>28</v>
      </c>
      <c r="R631" s="19">
        <f t="shared" si="28"/>
        <v>28</v>
      </c>
      <c r="S631" s="19">
        <f t="shared" si="29"/>
        <v>0</v>
      </c>
      <c r="T631" s="19"/>
      <c r="U631" s="20">
        <v>43132</v>
      </c>
      <c r="V631" s="20">
        <v>43159</v>
      </c>
      <c r="W631" s="21">
        <v>1500</v>
      </c>
      <c r="X631" s="20">
        <v>43132</v>
      </c>
      <c r="Y631" s="20">
        <v>43159</v>
      </c>
    </row>
    <row r="632" spans="1:25" ht="15.75" x14ac:dyDescent="0.25">
      <c r="A632" s="17" t="s">
        <v>480</v>
      </c>
      <c r="B632" s="17" t="s">
        <v>282</v>
      </c>
      <c r="C632" s="17" t="s">
        <v>283</v>
      </c>
      <c r="D632" s="20">
        <v>44233</v>
      </c>
      <c r="E632" s="20">
        <v>44257</v>
      </c>
      <c r="F632" s="21">
        <v>500</v>
      </c>
      <c r="G632" s="20">
        <v>44228</v>
      </c>
      <c r="H632" s="20">
        <v>44255</v>
      </c>
      <c r="I632" s="17">
        <f>IF((YEAR(H632)-YEAR(G632))=1, ((MONTH(H632)-MONTH(G632))+1)+12, (IF((YEAR(H632)-YEAR(G632))=2, ((MONTH(H632)-MONTH(G632))+1)+24, (IF((YEAR(H632)-YEAR(G632))=3, ((MONTH(H632)-MONTH(G632))+1)+36, (MONTH(H632)-MONTH(G632))+1)))))</f>
        <v>1</v>
      </c>
      <c r="J632" s="18">
        <f>F632/I632</f>
        <v>500</v>
      </c>
      <c r="K632" s="19"/>
      <c r="L632" s="20">
        <v>44233</v>
      </c>
      <c r="M632" s="20">
        <v>44257</v>
      </c>
      <c r="N632" s="21">
        <v>500</v>
      </c>
      <c r="O632" s="20">
        <v>44228</v>
      </c>
      <c r="P632" s="20">
        <v>44255</v>
      </c>
      <c r="Q632" s="19">
        <f t="shared" si="27"/>
        <v>2</v>
      </c>
      <c r="R632" s="19">
        <f t="shared" si="28"/>
        <v>2</v>
      </c>
      <c r="S632" s="19">
        <f t="shared" si="29"/>
        <v>0</v>
      </c>
      <c r="T632" s="19"/>
      <c r="U632" s="20">
        <v>43137</v>
      </c>
      <c r="V632" s="20">
        <v>43161</v>
      </c>
      <c r="W632" s="21">
        <v>500</v>
      </c>
      <c r="X632" s="20">
        <v>43132</v>
      </c>
      <c r="Y632" s="20">
        <v>43159</v>
      </c>
    </row>
    <row r="633" spans="1:25" ht="15.75" x14ac:dyDescent="0.25">
      <c r="A633" s="17" t="s">
        <v>485</v>
      </c>
      <c r="B633" s="17" t="s">
        <v>282</v>
      </c>
      <c r="C633" s="17" t="s">
        <v>283</v>
      </c>
      <c r="D633" s="20">
        <v>44252</v>
      </c>
      <c r="E633" s="20">
        <v>44267</v>
      </c>
      <c r="F633" s="21">
        <v>600</v>
      </c>
      <c r="G633" s="20">
        <v>44228</v>
      </c>
      <c r="H633" s="20">
        <v>44255</v>
      </c>
      <c r="I633" s="17">
        <f>IF((YEAR(H633)-YEAR(G633))=1, ((MONTH(H633)-MONTH(G633))+1)+12, (IF((YEAR(H633)-YEAR(G633))=2, ((MONTH(H633)-MONTH(G633))+1)+24, (IF((YEAR(H633)-YEAR(G633))=3, ((MONTH(H633)-MONTH(G633))+1)+36, (MONTH(H633)-MONTH(G633))+1)))))</f>
        <v>1</v>
      </c>
      <c r="J633" s="18">
        <f>F633/I633</f>
        <v>600</v>
      </c>
      <c r="K633" s="19"/>
      <c r="L633" s="20">
        <v>44252</v>
      </c>
      <c r="M633" s="20">
        <v>44267</v>
      </c>
      <c r="N633" s="21">
        <v>600</v>
      </c>
      <c r="O633" s="20">
        <v>44228</v>
      </c>
      <c r="P633" s="20">
        <v>44255</v>
      </c>
      <c r="Q633" s="19">
        <f t="shared" si="27"/>
        <v>12</v>
      </c>
      <c r="R633" s="19">
        <f t="shared" si="28"/>
        <v>12</v>
      </c>
      <c r="S633" s="19">
        <f t="shared" si="29"/>
        <v>0</v>
      </c>
      <c r="T633" s="19"/>
      <c r="U633" s="20">
        <v>43156</v>
      </c>
      <c r="V633" s="20">
        <v>43171</v>
      </c>
      <c r="W633" s="21">
        <v>600</v>
      </c>
      <c r="X633" s="20">
        <v>43132</v>
      </c>
      <c r="Y633" s="20">
        <v>43159</v>
      </c>
    </row>
    <row r="634" spans="1:25" ht="15.75" x14ac:dyDescent="0.25">
      <c r="A634" s="17" t="s">
        <v>489</v>
      </c>
      <c r="B634" s="17" t="s">
        <v>285</v>
      </c>
      <c r="C634" s="17" t="s">
        <v>283</v>
      </c>
      <c r="D634" s="20">
        <v>44255</v>
      </c>
      <c r="E634" s="20">
        <v>44257</v>
      </c>
      <c r="F634" s="21">
        <v>7083.33</v>
      </c>
      <c r="G634" s="20">
        <v>44228</v>
      </c>
      <c r="H634" s="20">
        <v>44255</v>
      </c>
      <c r="I634" s="17">
        <f>IF((YEAR(H634)-YEAR(G634))=1, ((MONTH(H634)-MONTH(G634))+1)+12, (IF((YEAR(H634)-YEAR(G634))=2, ((MONTH(H634)-MONTH(G634))+1)+24, (IF((YEAR(H634)-YEAR(G634))=3, ((MONTH(H634)-MONTH(G634))+1)+36, (MONTH(H634)-MONTH(G634))+1)))))</f>
        <v>1</v>
      </c>
      <c r="J634" s="18">
        <f>F634/I634</f>
        <v>7083.33</v>
      </c>
      <c r="K634" s="19"/>
      <c r="L634" s="20">
        <v>44255</v>
      </c>
      <c r="M634" s="20">
        <v>44257</v>
      </c>
      <c r="N634" s="21">
        <v>7083.33</v>
      </c>
      <c r="O634" s="20">
        <v>44228</v>
      </c>
      <c r="P634" s="20">
        <v>44255</v>
      </c>
      <c r="Q634" s="19">
        <f t="shared" si="27"/>
        <v>2</v>
      </c>
      <c r="R634" s="19">
        <f t="shared" si="28"/>
        <v>2</v>
      </c>
      <c r="S634" s="19">
        <f t="shared" si="29"/>
        <v>0</v>
      </c>
      <c r="T634" s="19"/>
      <c r="U634" s="20">
        <v>43159</v>
      </c>
      <c r="V634" s="20">
        <v>43161</v>
      </c>
      <c r="W634" s="21">
        <v>7083.33</v>
      </c>
      <c r="X634" s="20">
        <v>43132</v>
      </c>
      <c r="Y634" s="20">
        <v>43159</v>
      </c>
    </row>
    <row r="635" spans="1:25" ht="15.75" x14ac:dyDescent="0.25">
      <c r="A635" s="17" t="s">
        <v>507</v>
      </c>
      <c r="B635" s="17" t="s">
        <v>285</v>
      </c>
      <c r="C635" s="17" t="s">
        <v>283</v>
      </c>
      <c r="D635" s="20">
        <v>44228</v>
      </c>
      <c r="E635" s="20">
        <v>44260</v>
      </c>
      <c r="F635" s="21">
        <v>1750</v>
      </c>
      <c r="G635" s="20">
        <v>44228</v>
      </c>
      <c r="H635" s="20">
        <v>44255</v>
      </c>
      <c r="I635" s="17">
        <f>IF((YEAR(H635)-YEAR(G635))=1, ((MONTH(H635)-MONTH(G635))+1)+12, (IF((YEAR(H635)-YEAR(G635))=2, ((MONTH(H635)-MONTH(G635))+1)+24, (IF((YEAR(H635)-YEAR(G635))=3, ((MONTH(H635)-MONTH(G635))+1)+36, (MONTH(H635)-MONTH(G635))+1)))))</f>
        <v>1</v>
      </c>
      <c r="J635" s="18">
        <f>F635/I635</f>
        <v>1750</v>
      </c>
      <c r="K635" s="19"/>
      <c r="L635" s="20">
        <v>44228</v>
      </c>
      <c r="M635" s="20">
        <v>44260</v>
      </c>
      <c r="N635" s="21">
        <v>1750</v>
      </c>
      <c r="O635" s="20">
        <v>44228</v>
      </c>
      <c r="P635" s="20">
        <v>44255</v>
      </c>
      <c r="Q635" s="19">
        <f t="shared" si="27"/>
        <v>5</v>
      </c>
      <c r="R635" s="19">
        <f t="shared" si="28"/>
        <v>5</v>
      </c>
      <c r="S635" s="19">
        <f t="shared" si="29"/>
        <v>0</v>
      </c>
      <c r="T635" s="19"/>
      <c r="U635" s="20">
        <v>43132</v>
      </c>
      <c r="V635" s="20">
        <v>43164</v>
      </c>
      <c r="W635" s="21">
        <v>1750</v>
      </c>
      <c r="X635" s="20">
        <v>43132</v>
      </c>
      <c r="Y635" s="20">
        <v>43159</v>
      </c>
    </row>
    <row r="636" spans="1:25" ht="15.75" x14ac:dyDescent="0.25">
      <c r="A636" s="17" t="s">
        <v>510</v>
      </c>
      <c r="B636" s="17" t="s">
        <v>285</v>
      </c>
      <c r="C636" s="17" t="s">
        <v>283</v>
      </c>
      <c r="D636" s="20">
        <v>44255</v>
      </c>
      <c r="E636" s="20">
        <v>44281</v>
      </c>
      <c r="F636" s="21">
        <v>1500</v>
      </c>
      <c r="G636" s="20">
        <v>44228</v>
      </c>
      <c r="H636" s="20">
        <v>44255</v>
      </c>
      <c r="I636" s="17">
        <f>IF((YEAR(H636)-YEAR(G636))=1, ((MONTH(H636)-MONTH(G636))+1)+12, (IF((YEAR(H636)-YEAR(G636))=2, ((MONTH(H636)-MONTH(G636))+1)+24, (IF((YEAR(H636)-YEAR(G636))=3, ((MONTH(H636)-MONTH(G636))+1)+36, (MONTH(H636)-MONTH(G636))+1)))))</f>
        <v>1</v>
      </c>
      <c r="J636" s="18">
        <f>F636/I636</f>
        <v>1500</v>
      </c>
      <c r="K636" s="19"/>
      <c r="L636" s="20">
        <v>44255</v>
      </c>
      <c r="M636" s="20">
        <v>44281</v>
      </c>
      <c r="N636" s="21">
        <v>1500</v>
      </c>
      <c r="O636" s="20">
        <v>44228</v>
      </c>
      <c r="P636" s="20">
        <v>44255</v>
      </c>
      <c r="Q636" s="19">
        <f t="shared" si="27"/>
        <v>26</v>
      </c>
      <c r="R636" s="19">
        <f t="shared" si="28"/>
        <v>26</v>
      </c>
      <c r="S636" s="19">
        <f t="shared" si="29"/>
        <v>0</v>
      </c>
      <c r="T636" s="19"/>
      <c r="U636" s="20">
        <v>43159</v>
      </c>
      <c r="V636" s="20">
        <v>43185</v>
      </c>
      <c r="W636" s="21">
        <v>1500</v>
      </c>
      <c r="X636" s="20">
        <v>43132</v>
      </c>
      <c r="Y636" s="20">
        <v>43159</v>
      </c>
    </row>
    <row r="637" spans="1:25" ht="15.75" x14ac:dyDescent="0.25">
      <c r="A637" s="17" t="s">
        <v>511</v>
      </c>
      <c r="B637" s="17" t="s">
        <v>292</v>
      </c>
      <c r="C637" s="17" t="s">
        <v>283</v>
      </c>
      <c r="D637" s="20">
        <v>44228</v>
      </c>
      <c r="E637" s="20">
        <v>44612</v>
      </c>
      <c r="F637" s="21">
        <v>1200</v>
      </c>
      <c r="G637" s="20">
        <v>44228</v>
      </c>
      <c r="H637" s="20">
        <v>44255</v>
      </c>
      <c r="I637" s="17">
        <f>IF((YEAR(H637)-YEAR(G637))=1, ((MONTH(H637)-MONTH(G637))+1)+12, (IF((YEAR(H637)-YEAR(G637))=2, ((MONTH(H637)-MONTH(G637))+1)+24, (IF((YEAR(H637)-YEAR(G637))=3, ((MONTH(H637)-MONTH(G637))+1)+36, (MONTH(H637)-MONTH(G637))+1)))))</f>
        <v>1</v>
      </c>
      <c r="J637" s="18">
        <f>F637/I637</f>
        <v>1200</v>
      </c>
      <c r="K637" s="19"/>
      <c r="L637" s="20">
        <v>44228</v>
      </c>
      <c r="M637" s="20">
        <v>44612</v>
      </c>
      <c r="N637" s="21">
        <v>1200</v>
      </c>
      <c r="O637" s="20">
        <v>44228</v>
      </c>
      <c r="P637" s="20">
        <v>44255</v>
      </c>
      <c r="Q637" s="19">
        <f t="shared" si="27"/>
        <v>20</v>
      </c>
      <c r="R637" s="19">
        <f t="shared" si="28"/>
        <v>20</v>
      </c>
      <c r="S637" s="19">
        <f t="shared" si="29"/>
        <v>0</v>
      </c>
      <c r="T637" s="19"/>
      <c r="U637" s="20">
        <v>43132</v>
      </c>
      <c r="V637" s="20">
        <v>43516</v>
      </c>
      <c r="W637" s="21">
        <v>1200</v>
      </c>
      <c r="X637" s="20">
        <v>43132</v>
      </c>
      <c r="Y637" s="20">
        <v>43159</v>
      </c>
    </row>
    <row r="638" spans="1:25" ht="15.75" x14ac:dyDescent="0.25">
      <c r="A638" s="17" t="s">
        <v>530</v>
      </c>
      <c r="B638" s="17" t="s">
        <v>296</v>
      </c>
      <c r="C638" s="17" t="s">
        <v>283</v>
      </c>
      <c r="D638" s="20">
        <v>44228</v>
      </c>
      <c r="E638" s="20">
        <v>44338</v>
      </c>
      <c r="F638" s="21">
        <v>5416.67</v>
      </c>
      <c r="G638" s="20">
        <v>44228</v>
      </c>
      <c r="H638" s="20">
        <v>44255</v>
      </c>
      <c r="I638" s="17">
        <f>IF((YEAR(H638)-YEAR(G638))=1, ((MONTH(H638)-MONTH(G638))+1)+12, (IF((YEAR(H638)-YEAR(G638))=2, ((MONTH(H638)-MONTH(G638))+1)+24, (IF((YEAR(H638)-YEAR(G638))=3, ((MONTH(H638)-MONTH(G638))+1)+36, (MONTH(H638)-MONTH(G638))+1)))))</f>
        <v>1</v>
      </c>
      <c r="J638" s="18">
        <f>F638/I638</f>
        <v>5416.67</v>
      </c>
      <c r="K638" s="19"/>
      <c r="L638" s="20">
        <v>44228</v>
      </c>
      <c r="M638" s="20">
        <v>44338</v>
      </c>
      <c r="N638" s="21">
        <v>5416.67</v>
      </c>
      <c r="O638" s="20">
        <v>44228</v>
      </c>
      <c r="P638" s="20">
        <v>44255</v>
      </c>
      <c r="Q638" s="19">
        <f t="shared" si="27"/>
        <v>22</v>
      </c>
      <c r="R638" s="19">
        <f t="shared" si="28"/>
        <v>22</v>
      </c>
      <c r="S638" s="19">
        <f t="shared" si="29"/>
        <v>0</v>
      </c>
      <c r="T638" s="19"/>
      <c r="U638" s="20">
        <v>43132</v>
      </c>
      <c r="V638" s="20">
        <v>43242</v>
      </c>
      <c r="W638" s="21">
        <v>5416.67</v>
      </c>
      <c r="X638" s="20">
        <v>43132</v>
      </c>
      <c r="Y638" s="20">
        <v>43159</v>
      </c>
    </row>
    <row r="639" spans="1:25" ht="15.75" x14ac:dyDescent="0.25">
      <c r="A639" s="17" t="s">
        <v>534</v>
      </c>
      <c r="B639" s="17" t="s">
        <v>292</v>
      </c>
      <c r="C639" s="17" t="s">
        <v>283</v>
      </c>
      <c r="D639" s="20">
        <v>44242</v>
      </c>
      <c r="E639" s="20">
        <v>44347</v>
      </c>
      <c r="F639" s="21">
        <v>1650</v>
      </c>
      <c r="G639" s="20">
        <v>44228</v>
      </c>
      <c r="H639" s="20">
        <v>44255</v>
      </c>
      <c r="I639" s="17">
        <f>IF((YEAR(H639)-YEAR(G639))=1, ((MONTH(H639)-MONTH(G639))+1)+12, (IF((YEAR(H639)-YEAR(G639))=2, ((MONTH(H639)-MONTH(G639))+1)+24, (IF((YEAR(H639)-YEAR(G639))=3, ((MONTH(H639)-MONTH(G639))+1)+36, (MONTH(H639)-MONTH(G639))+1)))))</f>
        <v>1</v>
      </c>
      <c r="J639" s="18">
        <f>F639/I639</f>
        <v>1650</v>
      </c>
      <c r="K639" s="19"/>
      <c r="L639" s="20">
        <v>44242</v>
      </c>
      <c r="M639" s="20">
        <v>44347</v>
      </c>
      <c r="N639" s="21">
        <v>1650</v>
      </c>
      <c r="O639" s="20">
        <v>44228</v>
      </c>
      <c r="P639" s="20">
        <v>44255</v>
      </c>
      <c r="Q639" s="19">
        <f t="shared" si="27"/>
        <v>31</v>
      </c>
      <c r="R639" s="19">
        <f t="shared" si="28"/>
        <v>31</v>
      </c>
      <c r="S639" s="19">
        <f t="shared" si="29"/>
        <v>0</v>
      </c>
      <c r="T639" s="19"/>
      <c r="U639" s="20">
        <v>43146</v>
      </c>
      <c r="V639" s="20">
        <v>43251</v>
      </c>
      <c r="W639" s="21">
        <v>1650</v>
      </c>
      <c r="X639" s="20">
        <v>43132</v>
      </c>
      <c r="Y639" s="20">
        <v>43159</v>
      </c>
    </row>
    <row r="640" spans="1:25" ht="15.75" x14ac:dyDescent="0.25">
      <c r="A640" s="17" t="s">
        <v>564</v>
      </c>
      <c r="B640" s="17" t="s">
        <v>282</v>
      </c>
      <c r="C640" s="17" t="s">
        <v>283</v>
      </c>
      <c r="D640" s="20">
        <v>44228</v>
      </c>
      <c r="E640" s="20">
        <v>44264</v>
      </c>
      <c r="F640" s="21">
        <v>1356.25</v>
      </c>
      <c r="G640" s="20">
        <v>44228</v>
      </c>
      <c r="H640" s="20">
        <v>44255</v>
      </c>
      <c r="I640" s="17">
        <f>IF((YEAR(H640)-YEAR(G640))=1, ((MONTH(H640)-MONTH(G640))+1)+12, (IF((YEAR(H640)-YEAR(G640))=2, ((MONTH(H640)-MONTH(G640))+1)+24, (IF((YEAR(H640)-YEAR(G640))=3, ((MONTH(H640)-MONTH(G640))+1)+36, (MONTH(H640)-MONTH(G640))+1)))))</f>
        <v>1</v>
      </c>
      <c r="J640" s="18">
        <f>F640/I640</f>
        <v>1356.25</v>
      </c>
      <c r="K640" s="19"/>
      <c r="L640" s="20">
        <v>44228</v>
      </c>
      <c r="M640" s="20">
        <v>44264</v>
      </c>
      <c r="N640" s="21">
        <v>1356.25</v>
      </c>
      <c r="O640" s="20">
        <v>44228</v>
      </c>
      <c r="P640" s="20">
        <v>44255</v>
      </c>
      <c r="Q640" s="19">
        <f t="shared" si="27"/>
        <v>9</v>
      </c>
      <c r="R640" s="19">
        <f t="shared" si="28"/>
        <v>9</v>
      </c>
      <c r="S640" s="19">
        <f t="shared" si="29"/>
        <v>0</v>
      </c>
      <c r="T640" s="19"/>
      <c r="U640" s="20">
        <v>43132</v>
      </c>
      <c r="V640" s="20">
        <v>43168</v>
      </c>
      <c r="W640" s="21">
        <v>1356.25</v>
      </c>
      <c r="X640" s="20">
        <v>43132</v>
      </c>
      <c r="Y640" s="20">
        <v>43159</v>
      </c>
    </row>
    <row r="641" spans="1:25" ht="15.75" x14ac:dyDescent="0.25">
      <c r="A641" s="17" t="s">
        <v>303</v>
      </c>
      <c r="B641" s="17" t="s">
        <v>292</v>
      </c>
      <c r="C641" s="17" t="s">
        <v>283</v>
      </c>
      <c r="D641" s="20">
        <v>44124</v>
      </c>
      <c r="E641" s="20">
        <v>44196</v>
      </c>
      <c r="F641" s="21">
        <v>37500</v>
      </c>
      <c r="G641" s="20">
        <v>43525</v>
      </c>
      <c r="H641" s="20">
        <v>44286</v>
      </c>
      <c r="I641" s="17">
        <f>IF((YEAR(H641)-YEAR(G641))=1, ((MONTH(H641)-MONTH(G641))+1)+12, (IF((YEAR(H641)-YEAR(G641))=2, ((MONTH(H641)-MONTH(G641))+1)+24, (IF((YEAR(H641)-YEAR(G641))=3, ((MONTH(H641)-MONTH(G641))+1)+36, (MONTH(H641)-MONTH(G641))+1)))))</f>
        <v>25</v>
      </c>
      <c r="J641" s="18">
        <f>F641/I641</f>
        <v>1500</v>
      </c>
      <c r="K641" s="19"/>
      <c r="L641" s="20">
        <v>44124</v>
      </c>
      <c r="M641" s="20">
        <v>44196</v>
      </c>
      <c r="N641" s="21">
        <v>37500</v>
      </c>
      <c r="O641" s="20">
        <v>43525</v>
      </c>
      <c r="P641" s="20">
        <v>44286</v>
      </c>
      <c r="Q641" s="19">
        <f t="shared" si="27"/>
        <v>31</v>
      </c>
      <c r="R641" s="19">
        <f t="shared" si="28"/>
        <v>31</v>
      </c>
      <c r="S641" s="19">
        <f t="shared" si="29"/>
        <v>0</v>
      </c>
      <c r="T641" s="19"/>
      <c r="U641" s="20">
        <v>43028</v>
      </c>
      <c r="V641" s="20">
        <v>43100</v>
      </c>
      <c r="W641" s="21">
        <v>37500</v>
      </c>
      <c r="X641" s="20">
        <v>42430</v>
      </c>
      <c r="Y641" s="20">
        <v>43190</v>
      </c>
    </row>
    <row r="642" spans="1:25" ht="15.75" x14ac:dyDescent="0.25">
      <c r="A642" s="17" t="s">
        <v>335</v>
      </c>
      <c r="B642" s="17" t="s">
        <v>282</v>
      </c>
      <c r="C642" s="17" t="s">
        <v>283</v>
      </c>
      <c r="D642" s="20">
        <v>43936</v>
      </c>
      <c r="E642" s="20">
        <v>44196</v>
      </c>
      <c r="F642" s="21">
        <v>30000</v>
      </c>
      <c r="G642" s="20">
        <v>43922</v>
      </c>
      <c r="H642" s="20">
        <v>44286</v>
      </c>
      <c r="I642" s="17">
        <f>IF((YEAR(H642)-YEAR(G642))=1, ((MONTH(H642)-MONTH(G642))+1)+12, (IF((YEAR(H642)-YEAR(G642))=2, ((MONTH(H642)-MONTH(G642))+1)+24, (IF((YEAR(H642)-YEAR(G642))=3, ((MONTH(H642)-MONTH(G642))+1)+36, (MONTH(H642)-MONTH(G642))+1)))))</f>
        <v>12</v>
      </c>
      <c r="J642" s="18">
        <f>F642/I642</f>
        <v>2500</v>
      </c>
      <c r="K642" s="19"/>
      <c r="L642" s="20">
        <v>43936</v>
      </c>
      <c r="M642" s="20">
        <v>44196</v>
      </c>
      <c r="N642" s="21">
        <v>30000</v>
      </c>
      <c r="O642" s="20">
        <v>43922</v>
      </c>
      <c r="P642" s="20">
        <v>44286</v>
      </c>
      <c r="Q642" s="19">
        <f t="shared" si="27"/>
        <v>31</v>
      </c>
      <c r="R642" s="19">
        <f t="shared" si="28"/>
        <v>31</v>
      </c>
      <c r="S642" s="19">
        <f t="shared" si="29"/>
        <v>0</v>
      </c>
      <c r="T642" s="19"/>
      <c r="U642" s="20">
        <v>42840</v>
      </c>
      <c r="V642" s="20">
        <v>43100</v>
      </c>
      <c r="W642" s="21">
        <v>30000</v>
      </c>
      <c r="X642" s="20">
        <v>42826</v>
      </c>
      <c r="Y642" s="20">
        <v>43190</v>
      </c>
    </row>
    <row r="643" spans="1:25" ht="15.75" x14ac:dyDescent="0.25">
      <c r="A643" s="17" t="s">
        <v>360</v>
      </c>
      <c r="B643" s="17" t="s">
        <v>296</v>
      </c>
      <c r="C643" s="17" t="s">
        <v>283</v>
      </c>
      <c r="D643" s="20">
        <v>43911</v>
      </c>
      <c r="E643" s="20">
        <v>44196</v>
      </c>
      <c r="F643" s="21">
        <v>12000</v>
      </c>
      <c r="G643" s="20">
        <v>43922</v>
      </c>
      <c r="H643" s="20">
        <v>44286</v>
      </c>
      <c r="I643" s="17">
        <f>IF((YEAR(H643)-YEAR(G643))=1, ((MONTH(H643)-MONTH(G643))+1)+12, (IF((YEAR(H643)-YEAR(G643))=2, ((MONTH(H643)-MONTH(G643))+1)+24, (IF((YEAR(H643)-YEAR(G643))=3, ((MONTH(H643)-MONTH(G643))+1)+36, (MONTH(H643)-MONTH(G643))+1)))))</f>
        <v>12</v>
      </c>
      <c r="J643" s="18">
        <f>F643/I643</f>
        <v>1000</v>
      </c>
      <c r="K643" s="19"/>
      <c r="L643" s="20">
        <v>43911</v>
      </c>
      <c r="M643" s="20">
        <v>44196</v>
      </c>
      <c r="N643" s="21">
        <v>12000</v>
      </c>
      <c r="O643" s="20">
        <v>43922</v>
      </c>
      <c r="P643" s="20">
        <v>44286</v>
      </c>
      <c r="Q643" s="19">
        <f t="shared" si="27"/>
        <v>31</v>
      </c>
      <c r="R643" s="19">
        <f t="shared" si="28"/>
        <v>31</v>
      </c>
      <c r="S643" s="19">
        <f t="shared" si="29"/>
        <v>0</v>
      </c>
      <c r="T643" s="19"/>
      <c r="U643" s="20">
        <v>42815</v>
      </c>
      <c r="V643" s="20">
        <v>43100</v>
      </c>
      <c r="W643" s="21">
        <v>12000</v>
      </c>
      <c r="X643" s="20">
        <v>42826</v>
      </c>
      <c r="Y643" s="20">
        <v>43190</v>
      </c>
    </row>
    <row r="644" spans="1:25" ht="15.75" x14ac:dyDescent="0.25">
      <c r="A644" s="17" t="s">
        <v>360</v>
      </c>
      <c r="B644" s="17" t="s">
        <v>296</v>
      </c>
      <c r="C644" s="17" t="s">
        <v>283</v>
      </c>
      <c r="D644" s="20">
        <v>43911</v>
      </c>
      <c r="E644" s="20">
        <v>44196</v>
      </c>
      <c r="F644" s="21">
        <v>12000</v>
      </c>
      <c r="G644" s="20">
        <v>43922</v>
      </c>
      <c r="H644" s="20">
        <v>44286</v>
      </c>
      <c r="I644" s="17">
        <f>IF((YEAR(H644)-YEAR(G644))=1, ((MONTH(H644)-MONTH(G644))+1)+12, (IF((YEAR(H644)-YEAR(G644))=2, ((MONTH(H644)-MONTH(G644))+1)+24, (IF((YEAR(H644)-YEAR(G644))=3, ((MONTH(H644)-MONTH(G644))+1)+36, (MONTH(H644)-MONTH(G644))+1)))))</f>
        <v>12</v>
      </c>
      <c r="J644" s="18">
        <f>F644/I644</f>
        <v>1000</v>
      </c>
      <c r="K644" s="19"/>
      <c r="L644" s="20">
        <v>43911</v>
      </c>
      <c r="M644" s="20">
        <v>44196</v>
      </c>
      <c r="N644" s="21">
        <v>12000</v>
      </c>
      <c r="O644" s="20">
        <v>43922</v>
      </c>
      <c r="P644" s="20">
        <v>44286</v>
      </c>
      <c r="Q644" s="19">
        <f t="shared" ref="Q644:Q707" si="30">DAY(E644)</f>
        <v>31</v>
      </c>
      <c r="R644" s="19">
        <f t="shared" ref="R644:R707" si="31">DAY(M644)</f>
        <v>31</v>
      </c>
      <c r="S644" s="19">
        <f t="shared" ref="S644:S707" si="32">Q644-R644</f>
        <v>0</v>
      </c>
      <c r="T644" s="19"/>
      <c r="U644" s="20">
        <v>42815</v>
      </c>
      <c r="V644" s="20">
        <v>43100</v>
      </c>
      <c r="W644" s="21">
        <v>12000</v>
      </c>
      <c r="X644" s="20">
        <v>42826</v>
      </c>
      <c r="Y644" s="20">
        <v>43190</v>
      </c>
    </row>
    <row r="645" spans="1:25" ht="15.75" x14ac:dyDescent="0.25">
      <c r="A645" s="17" t="s">
        <v>416</v>
      </c>
      <c r="B645" s="17" t="s">
        <v>285</v>
      </c>
      <c r="C645" s="17" t="s">
        <v>283</v>
      </c>
      <c r="D645" s="20">
        <v>43952</v>
      </c>
      <c r="E645" s="20">
        <v>44196</v>
      </c>
      <c r="F645" s="21">
        <v>24000</v>
      </c>
      <c r="G645" s="20">
        <v>43922</v>
      </c>
      <c r="H645" s="20">
        <v>44286</v>
      </c>
      <c r="I645" s="17">
        <f>IF((YEAR(H645)-YEAR(G645))=1, ((MONTH(H645)-MONTH(G645))+1)+12, (IF((YEAR(H645)-YEAR(G645))=2, ((MONTH(H645)-MONTH(G645))+1)+24, (IF((YEAR(H645)-YEAR(G645))=3, ((MONTH(H645)-MONTH(G645))+1)+36, (MONTH(H645)-MONTH(G645))+1)))))</f>
        <v>12</v>
      </c>
      <c r="J645" s="18">
        <f>F645/I645</f>
        <v>2000</v>
      </c>
      <c r="K645" s="19"/>
      <c r="L645" s="20">
        <v>43952</v>
      </c>
      <c r="M645" s="20">
        <v>44196</v>
      </c>
      <c r="N645" s="21">
        <v>24000</v>
      </c>
      <c r="O645" s="20">
        <v>43922</v>
      </c>
      <c r="P645" s="20">
        <v>44286</v>
      </c>
      <c r="Q645" s="19">
        <f t="shared" si="30"/>
        <v>31</v>
      </c>
      <c r="R645" s="19">
        <f t="shared" si="31"/>
        <v>31</v>
      </c>
      <c r="S645" s="19">
        <f t="shared" si="32"/>
        <v>0</v>
      </c>
      <c r="T645" s="19"/>
      <c r="U645" s="20">
        <v>42856</v>
      </c>
      <c r="V645" s="20">
        <v>43100</v>
      </c>
      <c r="W645" s="21">
        <v>24000</v>
      </c>
      <c r="X645" s="20">
        <v>42826</v>
      </c>
      <c r="Y645" s="20">
        <v>43190</v>
      </c>
    </row>
    <row r="646" spans="1:25" ht="15.75" x14ac:dyDescent="0.25">
      <c r="A646" s="17" t="s">
        <v>451</v>
      </c>
      <c r="B646" s="17" t="s">
        <v>282</v>
      </c>
      <c r="C646" s="17" t="s">
        <v>283</v>
      </c>
      <c r="D646" s="20">
        <v>43938</v>
      </c>
      <c r="E646" s="20">
        <v>44196</v>
      </c>
      <c r="F646" s="21">
        <v>30000</v>
      </c>
      <c r="G646" s="20">
        <v>43922</v>
      </c>
      <c r="H646" s="20">
        <v>44286</v>
      </c>
      <c r="I646" s="17">
        <f>IF((YEAR(H646)-YEAR(G646))=1, ((MONTH(H646)-MONTH(G646))+1)+12, (IF((YEAR(H646)-YEAR(G646))=2, ((MONTH(H646)-MONTH(G646))+1)+24, (IF((YEAR(H646)-YEAR(G646))=3, ((MONTH(H646)-MONTH(G646))+1)+36, (MONTH(H646)-MONTH(G646))+1)))))</f>
        <v>12</v>
      </c>
      <c r="J646" s="18">
        <f>F646/I646</f>
        <v>2500</v>
      </c>
      <c r="K646" s="19"/>
      <c r="L646" s="20">
        <v>43938</v>
      </c>
      <c r="M646" s="20">
        <v>44196</v>
      </c>
      <c r="N646" s="21">
        <v>30000</v>
      </c>
      <c r="O646" s="20">
        <v>43922</v>
      </c>
      <c r="P646" s="20">
        <v>44286</v>
      </c>
      <c r="Q646" s="19">
        <f t="shared" si="30"/>
        <v>31</v>
      </c>
      <c r="R646" s="19">
        <f t="shared" si="31"/>
        <v>31</v>
      </c>
      <c r="S646" s="19">
        <f t="shared" si="32"/>
        <v>0</v>
      </c>
      <c r="T646" s="19"/>
      <c r="U646" s="20">
        <v>42842</v>
      </c>
      <c r="V646" s="20">
        <v>43100</v>
      </c>
      <c r="W646" s="21">
        <v>30000</v>
      </c>
      <c r="X646" s="20">
        <v>42826</v>
      </c>
      <c r="Y646" s="20">
        <v>43190</v>
      </c>
    </row>
    <row r="647" spans="1:25" ht="15.75" x14ac:dyDescent="0.25">
      <c r="A647" s="17" t="s">
        <v>467</v>
      </c>
      <c r="B647" s="17" t="s">
        <v>292</v>
      </c>
      <c r="C647" s="17" t="s">
        <v>283</v>
      </c>
      <c r="D647" s="20">
        <v>43936</v>
      </c>
      <c r="E647" s="20">
        <v>44196</v>
      </c>
      <c r="F647" s="21">
        <v>31050</v>
      </c>
      <c r="G647" s="20">
        <v>43922</v>
      </c>
      <c r="H647" s="20">
        <v>44286</v>
      </c>
      <c r="I647" s="17">
        <f>IF((YEAR(H647)-YEAR(G647))=1, ((MONTH(H647)-MONTH(G647))+1)+12, (IF((YEAR(H647)-YEAR(G647))=2, ((MONTH(H647)-MONTH(G647))+1)+24, (IF((YEAR(H647)-YEAR(G647))=3, ((MONTH(H647)-MONTH(G647))+1)+36, (MONTH(H647)-MONTH(G647))+1)))))</f>
        <v>12</v>
      </c>
      <c r="J647" s="18">
        <f>F647/I647</f>
        <v>2587.5</v>
      </c>
      <c r="K647" s="19"/>
      <c r="L647" s="20">
        <v>43936</v>
      </c>
      <c r="M647" s="20">
        <v>44196</v>
      </c>
      <c r="N647" s="21">
        <v>31050</v>
      </c>
      <c r="O647" s="20">
        <v>43922</v>
      </c>
      <c r="P647" s="20">
        <v>44286</v>
      </c>
      <c r="Q647" s="19">
        <f t="shared" si="30"/>
        <v>31</v>
      </c>
      <c r="R647" s="19">
        <f t="shared" si="31"/>
        <v>31</v>
      </c>
      <c r="S647" s="19">
        <f t="shared" si="32"/>
        <v>0</v>
      </c>
      <c r="T647" s="19"/>
      <c r="U647" s="20">
        <v>42840</v>
      </c>
      <c r="V647" s="20">
        <v>43100</v>
      </c>
      <c r="W647" s="21">
        <v>31050</v>
      </c>
      <c r="X647" s="20">
        <v>42826</v>
      </c>
      <c r="Y647" s="20">
        <v>43190</v>
      </c>
    </row>
    <row r="648" spans="1:25" ht="15.75" x14ac:dyDescent="0.25">
      <c r="A648" s="17" t="s">
        <v>500</v>
      </c>
      <c r="B648" s="17" t="s">
        <v>296</v>
      </c>
      <c r="C648" s="17" t="s">
        <v>283</v>
      </c>
      <c r="D648" s="20">
        <v>44214</v>
      </c>
      <c r="E648" s="20">
        <v>44303</v>
      </c>
      <c r="F648" s="21">
        <v>8000</v>
      </c>
      <c r="G648" s="20">
        <v>43922</v>
      </c>
      <c r="H648" s="20">
        <v>44286</v>
      </c>
      <c r="I648" s="17">
        <f>IF((YEAR(H648)-YEAR(G648))=1, ((MONTH(H648)-MONTH(G648))+1)+12, (IF((YEAR(H648)-YEAR(G648))=2, ((MONTH(H648)-MONTH(G648))+1)+24, (IF((YEAR(H648)-YEAR(G648))=3, ((MONTH(H648)-MONTH(G648))+1)+36, (MONTH(H648)-MONTH(G648))+1)))))</f>
        <v>12</v>
      </c>
      <c r="J648" s="18">
        <f>F648/I648</f>
        <v>666.66666666666663</v>
      </c>
      <c r="K648" s="19"/>
      <c r="L648" s="20">
        <v>44214</v>
      </c>
      <c r="M648" s="20">
        <v>44303</v>
      </c>
      <c r="N648" s="21">
        <v>8000</v>
      </c>
      <c r="O648" s="20">
        <v>43922</v>
      </c>
      <c r="P648" s="20">
        <v>44286</v>
      </c>
      <c r="Q648" s="19">
        <f t="shared" si="30"/>
        <v>17</v>
      </c>
      <c r="R648" s="19">
        <f t="shared" si="31"/>
        <v>17</v>
      </c>
      <c r="S648" s="19">
        <f t="shared" si="32"/>
        <v>0</v>
      </c>
      <c r="T648" s="19"/>
      <c r="U648" s="20">
        <v>43118</v>
      </c>
      <c r="V648" s="20">
        <v>43207</v>
      </c>
      <c r="W648" s="21">
        <v>8000</v>
      </c>
      <c r="X648" s="20">
        <v>42826</v>
      </c>
      <c r="Y648" s="20">
        <v>43190</v>
      </c>
    </row>
    <row r="649" spans="1:25" ht="15.75" x14ac:dyDescent="0.25">
      <c r="A649" s="17" t="s">
        <v>560</v>
      </c>
      <c r="B649" s="17" t="s">
        <v>296</v>
      </c>
      <c r="C649" s="17" t="s">
        <v>283</v>
      </c>
      <c r="D649" s="20">
        <v>44197</v>
      </c>
      <c r="E649" s="20">
        <v>44232</v>
      </c>
      <c r="F649" s="21">
        <v>500</v>
      </c>
      <c r="G649" s="20">
        <v>44166</v>
      </c>
      <c r="H649" s="20">
        <v>44286</v>
      </c>
      <c r="I649" s="17">
        <f>IF((YEAR(H649)-YEAR(G649))=1, ((MONTH(H649)-MONTH(G649))+1)+12, (IF((YEAR(H649)-YEAR(G649))=2, ((MONTH(H649)-MONTH(G649))+1)+24, (IF((YEAR(H649)-YEAR(G649))=3, ((MONTH(H649)-MONTH(G649))+1)+36, (MONTH(H649)-MONTH(G649))+1)))))</f>
        <v>4</v>
      </c>
      <c r="J649" s="18">
        <f>F649/I649</f>
        <v>125</v>
      </c>
      <c r="K649" s="19"/>
      <c r="L649" s="20">
        <v>44197</v>
      </c>
      <c r="M649" s="20">
        <v>44232</v>
      </c>
      <c r="N649" s="21">
        <v>500</v>
      </c>
      <c r="O649" s="20">
        <v>44166</v>
      </c>
      <c r="P649" s="20">
        <v>44286</v>
      </c>
      <c r="Q649" s="19">
        <f t="shared" si="30"/>
        <v>5</v>
      </c>
      <c r="R649" s="19">
        <f t="shared" si="31"/>
        <v>5</v>
      </c>
      <c r="S649" s="19">
        <f t="shared" si="32"/>
        <v>0</v>
      </c>
      <c r="T649" s="19"/>
      <c r="U649" s="20">
        <v>43101</v>
      </c>
      <c r="V649" s="20">
        <v>43136</v>
      </c>
      <c r="W649" s="21">
        <v>500</v>
      </c>
      <c r="X649" s="20">
        <v>43070</v>
      </c>
      <c r="Y649" s="20">
        <v>43190</v>
      </c>
    </row>
    <row r="650" spans="1:25" ht="15.75" x14ac:dyDescent="0.25">
      <c r="A650" s="17" t="s">
        <v>560</v>
      </c>
      <c r="B650" s="17" t="s">
        <v>296</v>
      </c>
      <c r="C650" s="17" t="s">
        <v>283</v>
      </c>
      <c r="D650" s="20">
        <v>44228</v>
      </c>
      <c r="E650" s="20">
        <v>44268</v>
      </c>
      <c r="F650" s="21">
        <v>500</v>
      </c>
      <c r="G650" s="20">
        <v>44166</v>
      </c>
      <c r="H650" s="20">
        <v>44286</v>
      </c>
      <c r="I650" s="17">
        <f>IF((YEAR(H650)-YEAR(G650))=1, ((MONTH(H650)-MONTH(G650))+1)+12, (IF((YEAR(H650)-YEAR(G650))=2, ((MONTH(H650)-MONTH(G650))+1)+24, (IF((YEAR(H650)-YEAR(G650))=3, ((MONTH(H650)-MONTH(G650))+1)+36, (MONTH(H650)-MONTH(G650))+1)))))</f>
        <v>4</v>
      </c>
      <c r="J650" s="18">
        <f>F650/I650</f>
        <v>125</v>
      </c>
      <c r="K650" s="19"/>
      <c r="L650" s="20">
        <v>44228</v>
      </c>
      <c r="M650" s="20">
        <v>44268</v>
      </c>
      <c r="N650" s="21">
        <v>500</v>
      </c>
      <c r="O650" s="20">
        <v>44166</v>
      </c>
      <c r="P650" s="20">
        <v>44286</v>
      </c>
      <c r="Q650" s="19">
        <f t="shared" si="30"/>
        <v>13</v>
      </c>
      <c r="R650" s="19">
        <f t="shared" si="31"/>
        <v>13</v>
      </c>
      <c r="S650" s="19">
        <f t="shared" si="32"/>
        <v>0</v>
      </c>
      <c r="T650" s="19"/>
      <c r="U650" s="20">
        <v>43132</v>
      </c>
      <c r="V650" s="20">
        <v>43172</v>
      </c>
      <c r="W650" s="21">
        <v>500</v>
      </c>
      <c r="X650" s="20">
        <v>43070</v>
      </c>
      <c r="Y650" s="20">
        <v>43190</v>
      </c>
    </row>
    <row r="651" spans="1:25" ht="15.75" x14ac:dyDescent="0.25">
      <c r="A651" s="17" t="s">
        <v>560</v>
      </c>
      <c r="B651" s="17" t="s">
        <v>296</v>
      </c>
      <c r="C651" s="17" t="s">
        <v>283</v>
      </c>
      <c r="D651" s="20">
        <v>44256</v>
      </c>
      <c r="E651" s="20">
        <v>44292</v>
      </c>
      <c r="F651" s="21">
        <v>500</v>
      </c>
      <c r="G651" s="20">
        <v>44166</v>
      </c>
      <c r="H651" s="20">
        <v>44286</v>
      </c>
      <c r="I651" s="17">
        <f>IF((YEAR(H651)-YEAR(G651))=1, ((MONTH(H651)-MONTH(G651))+1)+12, (IF((YEAR(H651)-YEAR(G651))=2, ((MONTH(H651)-MONTH(G651))+1)+24, (IF((YEAR(H651)-YEAR(G651))=3, ((MONTH(H651)-MONTH(G651))+1)+36, (MONTH(H651)-MONTH(G651))+1)))))</f>
        <v>4</v>
      </c>
      <c r="J651" s="18">
        <f>F651/I651</f>
        <v>125</v>
      </c>
      <c r="K651" s="19"/>
      <c r="L651" s="20">
        <v>44256</v>
      </c>
      <c r="M651" s="20">
        <v>44292</v>
      </c>
      <c r="N651" s="21">
        <v>500</v>
      </c>
      <c r="O651" s="20">
        <v>44166</v>
      </c>
      <c r="P651" s="20">
        <v>44286</v>
      </c>
      <c r="Q651" s="19">
        <f t="shared" si="30"/>
        <v>6</v>
      </c>
      <c r="R651" s="19">
        <f t="shared" si="31"/>
        <v>6</v>
      </c>
      <c r="S651" s="19">
        <f t="shared" si="32"/>
        <v>0</v>
      </c>
      <c r="T651" s="19"/>
      <c r="U651" s="20">
        <v>43160</v>
      </c>
      <c r="V651" s="20">
        <v>43196</v>
      </c>
      <c r="W651" s="21">
        <v>500</v>
      </c>
      <c r="X651" s="20">
        <v>43070</v>
      </c>
      <c r="Y651" s="20">
        <v>43190</v>
      </c>
    </row>
    <row r="652" spans="1:25" ht="15.75" x14ac:dyDescent="0.25">
      <c r="A652" s="17" t="s">
        <v>302</v>
      </c>
      <c r="B652" s="17" t="s">
        <v>282</v>
      </c>
      <c r="C652" s="17" t="s">
        <v>283</v>
      </c>
      <c r="D652" s="20">
        <v>44197</v>
      </c>
      <c r="E652" s="20">
        <v>44926</v>
      </c>
      <c r="F652" s="21">
        <v>9000</v>
      </c>
      <c r="G652" s="20">
        <v>44197</v>
      </c>
      <c r="H652" s="20">
        <v>44286</v>
      </c>
      <c r="I652" s="17">
        <f>IF((YEAR(H652)-YEAR(G652))=1, ((MONTH(H652)-MONTH(G652))+1)+12, (IF((YEAR(H652)-YEAR(G652))=2, ((MONTH(H652)-MONTH(G652))+1)+24, (IF((YEAR(H652)-YEAR(G652))=3, ((MONTH(H652)-MONTH(G652))+1)+36, (MONTH(H652)-MONTH(G652))+1)))))</f>
        <v>3</v>
      </c>
      <c r="J652" s="18">
        <f>F652/I652</f>
        <v>3000</v>
      </c>
      <c r="K652" s="19"/>
      <c r="L652" s="20">
        <v>44197</v>
      </c>
      <c r="M652" s="20">
        <v>44926</v>
      </c>
      <c r="N652" s="21">
        <v>9000</v>
      </c>
      <c r="O652" s="20">
        <v>44197</v>
      </c>
      <c r="P652" s="20">
        <v>44286</v>
      </c>
      <c r="Q652" s="19">
        <f t="shared" si="30"/>
        <v>31</v>
      </c>
      <c r="R652" s="19">
        <f t="shared" si="31"/>
        <v>31</v>
      </c>
      <c r="S652" s="19">
        <f t="shared" si="32"/>
        <v>0</v>
      </c>
      <c r="T652" s="19"/>
      <c r="U652" s="20">
        <v>43101</v>
      </c>
      <c r="V652" s="20">
        <v>43830</v>
      </c>
      <c r="W652" s="21">
        <v>9000</v>
      </c>
      <c r="X652" s="20">
        <v>43101</v>
      </c>
      <c r="Y652" s="20">
        <v>43190</v>
      </c>
    </row>
    <row r="653" spans="1:25" ht="15.75" x14ac:dyDescent="0.25">
      <c r="A653" s="17" t="s">
        <v>372</v>
      </c>
      <c r="B653" s="17" t="s">
        <v>288</v>
      </c>
      <c r="C653" s="17" t="s">
        <v>283</v>
      </c>
      <c r="D653" s="20">
        <v>44197</v>
      </c>
      <c r="E653" s="20">
        <v>44264</v>
      </c>
      <c r="F653" s="21">
        <v>3000</v>
      </c>
      <c r="G653" s="20">
        <v>44197</v>
      </c>
      <c r="H653" s="20">
        <v>44286</v>
      </c>
      <c r="I653" s="17">
        <f>IF((YEAR(H653)-YEAR(G653))=1, ((MONTH(H653)-MONTH(G653))+1)+12, (IF((YEAR(H653)-YEAR(G653))=2, ((MONTH(H653)-MONTH(G653))+1)+24, (IF((YEAR(H653)-YEAR(G653))=3, ((MONTH(H653)-MONTH(G653))+1)+36, (MONTH(H653)-MONTH(G653))+1)))))</f>
        <v>3</v>
      </c>
      <c r="J653" s="18">
        <f>F653/I653</f>
        <v>1000</v>
      </c>
      <c r="K653" s="19"/>
      <c r="L653" s="20">
        <v>44197</v>
      </c>
      <c r="M653" s="20">
        <v>44264</v>
      </c>
      <c r="N653" s="21">
        <v>3000</v>
      </c>
      <c r="O653" s="20">
        <v>44197</v>
      </c>
      <c r="P653" s="20">
        <v>44286</v>
      </c>
      <c r="Q653" s="19">
        <f t="shared" si="30"/>
        <v>9</v>
      </c>
      <c r="R653" s="19">
        <f t="shared" si="31"/>
        <v>9</v>
      </c>
      <c r="S653" s="19">
        <f t="shared" si="32"/>
        <v>0</v>
      </c>
      <c r="T653" s="19"/>
      <c r="U653" s="20">
        <v>43101</v>
      </c>
      <c r="V653" s="20">
        <v>43168</v>
      </c>
      <c r="W653" s="21">
        <v>3000</v>
      </c>
      <c r="X653" s="20">
        <v>43101</v>
      </c>
      <c r="Y653" s="20">
        <v>43190</v>
      </c>
    </row>
    <row r="654" spans="1:25" ht="15.75" x14ac:dyDescent="0.25">
      <c r="A654" s="17" t="s">
        <v>393</v>
      </c>
      <c r="B654" s="17" t="s">
        <v>292</v>
      </c>
      <c r="C654" s="17" t="s">
        <v>283</v>
      </c>
      <c r="D654" s="20">
        <v>44197</v>
      </c>
      <c r="E654" s="20">
        <v>44255</v>
      </c>
      <c r="F654" s="21">
        <v>7500</v>
      </c>
      <c r="G654" s="20">
        <v>44197</v>
      </c>
      <c r="H654" s="20">
        <v>44286</v>
      </c>
      <c r="I654" s="17">
        <f>IF((YEAR(H654)-YEAR(G654))=1, ((MONTH(H654)-MONTH(G654))+1)+12, (IF((YEAR(H654)-YEAR(G654))=2, ((MONTH(H654)-MONTH(G654))+1)+24, (IF((YEAR(H654)-YEAR(G654))=3, ((MONTH(H654)-MONTH(G654))+1)+36, (MONTH(H654)-MONTH(G654))+1)))))</f>
        <v>3</v>
      </c>
      <c r="J654" s="18">
        <f>F654/I654</f>
        <v>2500</v>
      </c>
      <c r="K654" s="19"/>
      <c r="L654" s="20">
        <v>44197</v>
      </c>
      <c r="M654" s="20">
        <v>44255</v>
      </c>
      <c r="N654" s="21">
        <v>7500</v>
      </c>
      <c r="O654" s="20">
        <v>44197</v>
      </c>
      <c r="P654" s="20">
        <v>44286</v>
      </c>
      <c r="Q654" s="19">
        <f t="shared" si="30"/>
        <v>28</v>
      </c>
      <c r="R654" s="19">
        <f t="shared" si="31"/>
        <v>28</v>
      </c>
      <c r="S654" s="19">
        <f t="shared" si="32"/>
        <v>0</v>
      </c>
      <c r="T654" s="19"/>
      <c r="U654" s="20">
        <v>43101</v>
      </c>
      <c r="V654" s="20">
        <v>43159</v>
      </c>
      <c r="W654" s="21">
        <v>7500</v>
      </c>
      <c r="X654" s="20">
        <v>43101</v>
      </c>
      <c r="Y654" s="20">
        <v>43190</v>
      </c>
    </row>
    <row r="655" spans="1:25" ht="15.75" x14ac:dyDescent="0.25">
      <c r="A655" s="17" t="s">
        <v>397</v>
      </c>
      <c r="B655" s="17" t="s">
        <v>296</v>
      </c>
      <c r="C655" s="17" t="s">
        <v>283</v>
      </c>
      <c r="D655" s="20">
        <v>44197</v>
      </c>
      <c r="E655" s="20">
        <v>44204</v>
      </c>
      <c r="F655" s="21">
        <v>83301</v>
      </c>
      <c r="G655" s="20">
        <v>44197</v>
      </c>
      <c r="H655" s="20">
        <v>44286</v>
      </c>
      <c r="I655" s="17">
        <f>IF((YEAR(H655)-YEAR(G655))=1, ((MONTH(H655)-MONTH(G655))+1)+12, (IF((YEAR(H655)-YEAR(G655))=2, ((MONTH(H655)-MONTH(G655))+1)+24, (IF((YEAR(H655)-YEAR(G655))=3, ((MONTH(H655)-MONTH(G655))+1)+36, (MONTH(H655)-MONTH(G655))+1)))))</f>
        <v>3</v>
      </c>
      <c r="J655" s="18">
        <f>F655/I655</f>
        <v>27767</v>
      </c>
      <c r="K655" s="19"/>
      <c r="L655" s="20">
        <v>44197</v>
      </c>
      <c r="M655" s="20">
        <v>44204</v>
      </c>
      <c r="N655" s="21">
        <v>83301</v>
      </c>
      <c r="O655" s="20">
        <v>44197</v>
      </c>
      <c r="P655" s="20">
        <v>44286</v>
      </c>
      <c r="Q655" s="19">
        <f t="shared" si="30"/>
        <v>8</v>
      </c>
      <c r="R655" s="19">
        <f t="shared" si="31"/>
        <v>8</v>
      </c>
      <c r="S655" s="19">
        <f t="shared" si="32"/>
        <v>0</v>
      </c>
      <c r="T655" s="19"/>
      <c r="U655" s="20">
        <v>43101</v>
      </c>
      <c r="V655" s="20">
        <v>43108</v>
      </c>
      <c r="W655" s="21">
        <v>83301</v>
      </c>
      <c r="X655" s="20">
        <v>43101</v>
      </c>
      <c r="Y655" s="20">
        <v>43190</v>
      </c>
    </row>
    <row r="656" spans="1:25" ht="15.75" x14ac:dyDescent="0.25">
      <c r="A656" s="17" t="s">
        <v>442</v>
      </c>
      <c r="B656" s="17" t="s">
        <v>282</v>
      </c>
      <c r="C656" s="17" t="s">
        <v>283</v>
      </c>
      <c r="D656" s="20">
        <v>44208</v>
      </c>
      <c r="E656" s="20">
        <v>44302</v>
      </c>
      <c r="F656" s="21">
        <v>33750</v>
      </c>
      <c r="G656" s="20">
        <v>44197</v>
      </c>
      <c r="H656" s="20">
        <v>44286</v>
      </c>
      <c r="I656" s="17">
        <f>IF((YEAR(H656)-YEAR(G656))=1, ((MONTH(H656)-MONTH(G656))+1)+12, (IF((YEAR(H656)-YEAR(G656))=2, ((MONTH(H656)-MONTH(G656))+1)+24, (IF((YEAR(H656)-YEAR(G656))=3, ((MONTH(H656)-MONTH(G656))+1)+36, (MONTH(H656)-MONTH(G656))+1)))))</f>
        <v>3</v>
      </c>
      <c r="J656" s="18">
        <f>F656/I656</f>
        <v>11250</v>
      </c>
      <c r="K656" s="19"/>
      <c r="L656" s="20">
        <v>44208</v>
      </c>
      <c r="M656" s="20">
        <v>44302</v>
      </c>
      <c r="N656" s="21">
        <v>33750</v>
      </c>
      <c r="O656" s="20">
        <v>44197</v>
      </c>
      <c r="P656" s="20">
        <v>44286</v>
      </c>
      <c r="Q656" s="19">
        <f t="shared" si="30"/>
        <v>16</v>
      </c>
      <c r="R656" s="19">
        <f t="shared" si="31"/>
        <v>16</v>
      </c>
      <c r="S656" s="19">
        <f t="shared" si="32"/>
        <v>0</v>
      </c>
      <c r="T656" s="19"/>
      <c r="U656" s="20">
        <v>43112</v>
      </c>
      <c r="V656" s="20">
        <v>43206</v>
      </c>
      <c r="W656" s="21">
        <v>33750</v>
      </c>
      <c r="X656" s="20">
        <v>43101</v>
      </c>
      <c r="Y656" s="20">
        <v>43190</v>
      </c>
    </row>
    <row r="657" spans="1:25" ht="15.75" x14ac:dyDescent="0.25">
      <c r="A657" s="17" t="s">
        <v>459</v>
      </c>
      <c r="B657" s="17" t="s">
        <v>296</v>
      </c>
      <c r="C657" s="17" t="s">
        <v>283</v>
      </c>
      <c r="D657" s="20">
        <v>44197</v>
      </c>
      <c r="E657" s="20">
        <v>44212</v>
      </c>
      <c r="F657" s="21">
        <v>7000</v>
      </c>
      <c r="G657" s="20">
        <v>44197</v>
      </c>
      <c r="H657" s="20">
        <v>44286</v>
      </c>
      <c r="I657" s="17">
        <f>IF((YEAR(H657)-YEAR(G657))=1, ((MONTH(H657)-MONTH(G657))+1)+12, (IF((YEAR(H657)-YEAR(G657))=2, ((MONTH(H657)-MONTH(G657))+1)+24, (IF((YEAR(H657)-YEAR(G657))=3, ((MONTH(H657)-MONTH(G657))+1)+36, (MONTH(H657)-MONTH(G657))+1)))))</f>
        <v>3</v>
      </c>
      <c r="J657" s="18">
        <f>F657/I657</f>
        <v>2333.3333333333335</v>
      </c>
      <c r="K657" s="19"/>
      <c r="L657" s="20">
        <v>44197</v>
      </c>
      <c r="M657" s="20">
        <v>44212</v>
      </c>
      <c r="N657" s="21">
        <v>7000</v>
      </c>
      <c r="O657" s="20">
        <v>44197</v>
      </c>
      <c r="P657" s="20">
        <v>44286</v>
      </c>
      <c r="Q657" s="19">
        <f t="shared" si="30"/>
        <v>16</v>
      </c>
      <c r="R657" s="19">
        <f t="shared" si="31"/>
        <v>16</v>
      </c>
      <c r="S657" s="19">
        <f t="shared" si="32"/>
        <v>0</v>
      </c>
      <c r="T657" s="19"/>
      <c r="U657" s="20">
        <v>43101</v>
      </c>
      <c r="V657" s="20">
        <v>43116</v>
      </c>
      <c r="W657" s="21">
        <v>7000</v>
      </c>
      <c r="X657" s="20">
        <v>43101</v>
      </c>
      <c r="Y657" s="20">
        <v>43190</v>
      </c>
    </row>
    <row r="658" spans="1:25" ht="15.75" x14ac:dyDescent="0.25">
      <c r="A658" s="17" t="s">
        <v>468</v>
      </c>
      <c r="B658" s="17" t="s">
        <v>296</v>
      </c>
      <c r="C658" s="17" t="s">
        <v>283</v>
      </c>
      <c r="D658" s="20">
        <v>44219</v>
      </c>
      <c r="E658" s="20">
        <v>44346</v>
      </c>
      <c r="F658" s="21">
        <v>12000</v>
      </c>
      <c r="G658" s="20">
        <v>44197</v>
      </c>
      <c r="H658" s="20">
        <v>44286</v>
      </c>
      <c r="I658" s="17">
        <f>IF((YEAR(H658)-YEAR(G658))=1, ((MONTH(H658)-MONTH(G658))+1)+12, (IF((YEAR(H658)-YEAR(G658))=2, ((MONTH(H658)-MONTH(G658))+1)+24, (IF((YEAR(H658)-YEAR(G658))=3, ((MONTH(H658)-MONTH(G658))+1)+36, (MONTH(H658)-MONTH(G658))+1)))))</f>
        <v>3</v>
      </c>
      <c r="J658" s="18">
        <f>F658/I658</f>
        <v>4000</v>
      </c>
      <c r="K658" s="19"/>
      <c r="L658" s="20">
        <v>44219</v>
      </c>
      <c r="M658" s="20">
        <v>44346</v>
      </c>
      <c r="N658" s="21">
        <v>12000</v>
      </c>
      <c r="O658" s="20">
        <v>44197</v>
      </c>
      <c r="P658" s="20">
        <v>44286</v>
      </c>
      <c r="Q658" s="19">
        <f t="shared" si="30"/>
        <v>30</v>
      </c>
      <c r="R658" s="19">
        <f t="shared" si="31"/>
        <v>30</v>
      </c>
      <c r="S658" s="19">
        <f t="shared" si="32"/>
        <v>0</v>
      </c>
      <c r="T658" s="19"/>
      <c r="U658" s="20">
        <v>43123</v>
      </c>
      <c r="V658" s="20">
        <v>43250</v>
      </c>
      <c r="W658" s="21">
        <v>12000</v>
      </c>
      <c r="X658" s="20">
        <v>43101</v>
      </c>
      <c r="Y658" s="20">
        <v>43190</v>
      </c>
    </row>
    <row r="659" spans="1:25" ht="15.75" x14ac:dyDescent="0.25">
      <c r="A659" s="17" t="s">
        <v>508</v>
      </c>
      <c r="B659" s="17" t="s">
        <v>282</v>
      </c>
      <c r="C659" s="17" t="s">
        <v>283</v>
      </c>
      <c r="D659" s="20">
        <v>44192</v>
      </c>
      <c r="E659" s="20">
        <v>44561</v>
      </c>
      <c r="F659" s="21">
        <v>7590</v>
      </c>
      <c r="G659" s="20">
        <v>44197</v>
      </c>
      <c r="H659" s="20">
        <v>44286</v>
      </c>
      <c r="I659" s="17">
        <f>IF((YEAR(H659)-YEAR(G659))=1, ((MONTH(H659)-MONTH(G659))+1)+12, (IF((YEAR(H659)-YEAR(G659))=2, ((MONTH(H659)-MONTH(G659))+1)+24, (IF((YEAR(H659)-YEAR(G659))=3, ((MONTH(H659)-MONTH(G659))+1)+36, (MONTH(H659)-MONTH(G659))+1)))))</f>
        <v>3</v>
      </c>
      <c r="J659" s="18">
        <f>F659/I659</f>
        <v>2530</v>
      </c>
      <c r="K659" s="19"/>
      <c r="L659" s="20">
        <v>44192</v>
      </c>
      <c r="M659" s="20">
        <v>44561</v>
      </c>
      <c r="N659" s="21">
        <v>7590</v>
      </c>
      <c r="O659" s="20">
        <v>44197</v>
      </c>
      <c r="P659" s="20">
        <v>44286</v>
      </c>
      <c r="Q659" s="19">
        <f t="shared" si="30"/>
        <v>31</v>
      </c>
      <c r="R659" s="19">
        <f t="shared" si="31"/>
        <v>31</v>
      </c>
      <c r="S659" s="19">
        <f t="shared" si="32"/>
        <v>0</v>
      </c>
      <c r="T659" s="19"/>
      <c r="U659" s="20">
        <v>43096</v>
      </c>
      <c r="V659" s="20">
        <v>43465</v>
      </c>
      <c r="W659" s="21">
        <v>7590</v>
      </c>
      <c r="X659" s="20">
        <v>43101</v>
      </c>
      <c r="Y659" s="20">
        <v>43190</v>
      </c>
    </row>
    <row r="660" spans="1:25" ht="15.75" x14ac:dyDescent="0.25">
      <c r="A660" s="17" t="s">
        <v>539</v>
      </c>
      <c r="B660" s="17" t="s">
        <v>288</v>
      </c>
      <c r="C660" s="17" t="s">
        <v>283</v>
      </c>
      <c r="D660" s="20">
        <v>44286</v>
      </c>
      <c r="E660" s="20">
        <v>44926</v>
      </c>
      <c r="F660" s="21">
        <v>25000</v>
      </c>
      <c r="G660" s="20">
        <v>44197</v>
      </c>
      <c r="H660" s="20">
        <v>44286</v>
      </c>
      <c r="I660" s="17">
        <f>IF((YEAR(H660)-YEAR(G660))=1, ((MONTH(H660)-MONTH(G660))+1)+12, (IF((YEAR(H660)-YEAR(G660))=2, ((MONTH(H660)-MONTH(G660))+1)+24, (IF((YEAR(H660)-YEAR(G660))=3, ((MONTH(H660)-MONTH(G660))+1)+36, (MONTH(H660)-MONTH(G660))+1)))))</f>
        <v>3</v>
      </c>
      <c r="J660" s="18">
        <f>F660/I660</f>
        <v>8333.3333333333339</v>
      </c>
      <c r="K660" s="19"/>
      <c r="L660" s="20">
        <v>44286</v>
      </c>
      <c r="M660" s="20">
        <v>44926</v>
      </c>
      <c r="N660" s="21">
        <v>25000</v>
      </c>
      <c r="O660" s="20">
        <v>44197</v>
      </c>
      <c r="P660" s="20">
        <v>44286</v>
      </c>
      <c r="Q660" s="19">
        <f t="shared" si="30"/>
        <v>31</v>
      </c>
      <c r="R660" s="19">
        <f t="shared" si="31"/>
        <v>31</v>
      </c>
      <c r="S660" s="19">
        <f t="shared" si="32"/>
        <v>0</v>
      </c>
      <c r="T660" s="19"/>
      <c r="U660" s="20">
        <v>43190</v>
      </c>
      <c r="V660" s="20">
        <v>43830</v>
      </c>
      <c r="W660" s="21">
        <v>25000</v>
      </c>
      <c r="X660" s="20">
        <v>43101</v>
      </c>
      <c r="Y660" s="20">
        <v>43190</v>
      </c>
    </row>
    <row r="661" spans="1:25" ht="15.75" x14ac:dyDescent="0.25">
      <c r="A661" s="17" t="s">
        <v>347</v>
      </c>
      <c r="B661" s="17" t="s">
        <v>288</v>
      </c>
      <c r="C661" s="17" t="s">
        <v>283</v>
      </c>
      <c r="D661" s="20">
        <v>44232</v>
      </c>
      <c r="E661" s="20">
        <v>44276</v>
      </c>
      <c r="F661" s="21">
        <v>7000</v>
      </c>
      <c r="G661" s="20">
        <v>44228</v>
      </c>
      <c r="H661" s="20">
        <v>44286</v>
      </c>
      <c r="I661" s="17">
        <f>IF((YEAR(H661)-YEAR(G661))=1, ((MONTH(H661)-MONTH(G661))+1)+12, (IF((YEAR(H661)-YEAR(G661))=2, ((MONTH(H661)-MONTH(G661))+1)+24, (IF((YEAR(H661)-YEAR(G661))=3, ((MONTH(H661)-MONTH(G661))+1)+36, (MONTH(H661)-MONTH(G661))+1)))))</f>
        <v>2</v>
      </c>
      <c r="J661" s="18">
        <f>F661/I661</f>
        <v>3500</v>
      </c>
      <c r="K661" s="19"/>
      <c r="L661" s="20">
        <v>44232</v>
      </c>
      <c r="M661" s="20">
        <v>44276</v>
      </c>
      <c r="N661" s="21">
        <v>7000</v>
      </c>
      <c r="O661" s="20">
        <v>44228</v>
      </c>
      <c r="P661" s="20">
        <v>44286</v>
      </c>
      <c r="Q661" s="19">
        <f t="shared" si="30"/>
        <v>21</v>
      </c>
      <c r="R661" s="19">
        <f t="shared" si="31"/>
        <v>21</v>
      </c>
      <c r="S661" s="19">
        <f t="shared" si="32"/>
        <v>0</v>
      </c>
      <c r="T661" s="19"/>
      <c r="U661" s="20">
        <v>43136</v>
      </c>
      <c r="V661" s="20">
        <v>43180</v>
      </c>
      <c r="W661" s="21">
        <v>7000</v>
      </c>
      <c r="X661" s="20">
        <v>43132</v>
      </c>
      <c r="Y661" s="20">
        <v>43190</v>
      </c>
    </row>
    <row r="662" spans="1:25" ht="15.75" x14ac:dyDescent="0.25">
      <c r="A662" s="17" t="s">
        <v>347</v>
      </c>
      <c r="B662" s="17" t="s">
        <v>288</v>
      </c>
      <c r="C662" s="17" t="s">
        <v>283</v>
      </c>
      <c r="D662" s="20">
        <v>44262</v>
      </c>
      <c r="E662" s="20">
        <v>44303</v>
      </c>
      <c r="F662" s="21">
        <v>10000</v>
      </c>
      <c r="G662" s="20">
        <v>44228</v>
      </c>
      <c r="H662" s="20">
        <v>44286</v>
      </c>
      <c r="I662" s="17">
        <f>IF((YEAR(H662)-YEAR(G662))=1, ((MONTH(H662)-MONTH(G662))+1)+12, (IF((YEAR(H662)-YEAR(G662))=2, ((MONTH(H662)-MONTH(G662))+1)+24, (IF((YEAR(H662)-YEAR(G662))=3, ((MONTH(H662)-MONTH(G662))+1)+36, (MONTH(H662)-MONTH(G662))+1)))))</f>
        <v>2</v>
      </c>
      <c r="J662" s="18">
        <f>F662/I662</f>
        <v>5000</v>
      </c>
      <c r="K662" s="19"/>
      <c r="L662" s="20">
        <v>44262</v>
      </c>
      <c r="M662" s="20">
        <v>44303</v>
      </c>
      <c r="N662" s="21">
        <v>10000</v>
      </c>
      <c r="O662" s="20">
        <v>44228</v>
      </c>
      <c r="P662" s="20">
        <v>44286</v>
      </c>
      <c r="Q662" s="19">
        <f t="shared" si="30"/>
        <v>17</v>
      </c>
      <c r="R662" s="19">
        <f t="shared" si="31"/>
        <v>17</v>
      </c>
      <c r="S662" s="19">
        <f t="shared" si="32"/>
        <v>0</v>
      </c>
      <c r="T662" s="19"/>
      <c r="U662" s="20">
        <v>43166</v>
      </c>
      <c r="V662" s="20">
        <v>43207</v>
      </c>
      <c r="W662" s="21">
        <v>10000</v>
      </c>
      <c r="X662" s="20">
        <v>43132</v>
      </c>
      <c r="Y662" s="20">
        <v>43190</v>
      </c>
    </row>
    <row r="663" spans="1:25" ht="15.75" x14ac:dyDescent="0.25">
      <c r="A663" s="17" t="s">
        <v>347</v>
      </c>
      <c r="B663" s="17" t="s">
        <v>288</v>
      </c>
      <c r="C663" s="17" t="s">
        <v>283</v>
      </c>
      <c r="D663" s="20">
        <v>44286</v>
      </c>
      <c r="E663" s="20">
        <v>44330</v>
      </c>
      <c r="F663" s="21">
        <v>7000</v>
      </c>
      <c r="G663" s="20">
        <v>44228</v>
      </c>
      <c r="H663" s="20">
        <v>44286</v>
      </c>
      <c r="I663" s="17">
        <f>IF((YEAR(H663)-YEAR(G663))=1, ((MONTH(H663)-MONTH(G663))+1)+12, (IF((YEAR(H663)-YEAR(G663))=2, ((MONTH(H663)-MONTH(G663))+1)+24, (IF((YEAR(H663)-YEAR(G663))=3, ((MONTH(H663)-MONTH(G663))+1)+36, (MONTH(H663)-MONTH(G663))+1)))))</f>
        <v>2</v>
      </c>
      <c r="J663" s="18">
        <f>F663/I663</f>
        <v>3500</v>
      </c>
      <c r="K663" s="19"/>
      <c r="L663" s="20">
        <v>44286</v>
      </c>
      <c r="M663" s="20">
        <v>44330</v>
      </c>
      <c r="N663" s="21">
        <v>7000</v>
      </c>
      <c r="O663" s="20">
        <v>44228</v>
      </c>
      <c r="P663" s="20">
        <v>44286</v>
      </c>
      <c r="Q663" s="19">
        <f t="shared" si="30"/>
        <v>14</v>
      </c>
      <c r="R663" s="19">
        <f t="shared" si="31"/>
        <v>14</v>
      </c>
      <c r="S663" s="19">
        <f t="shared" si="32"/>
        <v>0</v>
      </c>
      <c r="T663" s="19"/>
      <c r="U663" s="20">
        <v>43190</v>
      </c>
      <c r="V663" s="20">
        <v>43234</v>
      </c>
      <c r="W663" s="21">
        <v>7000</v>
      </c>
      <c r="X663" s="20">
        <v>43132</v>
      </c>
      <c r="Y663" s="20">
        <v>43190</v>
      </c>
    </row>
    <row r="664" spans="1:25" ht="15.75" x14ac:dyDescent="0.25">
      <c r="A664" s="17" t="s">
        <v>436</v>
      </c>
      <c r="B664" s="17" t="s">
        <v>296</v>
      </c>
      <c r="C664" s="17" t="s">
        <v>283</v>
      </c>
      <c r="D664" s="20">
        <v>44232</v>
      </c>
      <c r="E664" s="20">
        <v>44274</v>
      </c>
      <c r="F664" s="21">
        <v>5000</v>
      </c>
      <c r="G664" s="20">
        <v>44228</v>
      </c>
      <c r="H664" s="20">
        <v>44286</v>
      </c>
      <c r="I664" s="17">
        <f>IF((YEAR(H664)-YEAR(G664))=1, ((MONTH(H664)-MONTH(G664))+1)+12, (IF((YEAR(H664)-YEAR(G664))=2, ((MONTH(H664)-MONTH(G664))+1)+24, (IF((YEAR(H664)-YEAR(G664))=3, ((MONTH(H664)-MONTH(G664))+1)+36, (MONTH(H664)-MONTH(G664))+1)))))</f>
        <v>2</v>
      </c>
      <c r="J664" s="18">
        <f>F664/I664</f>
        <v>2500</v>
      </c>
      <c r="K664" s="19"/>
      <c r="L664" s="20">
        <v>44232</v>
      </c>
      <c r="M664" s="20">
        <v>44274</v>
      </c>
      <c r="N664" s="21">
        <v>5000</v>
      </c>
      <c r="O664" s="20">
        <v>44228</v>
      </c>
      <c r="P664" s="20">
        <v>44286</v>
      </c>
      <c r="Q664" s="19">
        <f t="shared" si="30"/>
        <v>19</v>
      </c>
      <c r="R664" s="19">
        <f t="shared" si="31"/>
        <v>19</v>
      </c>
      <c r="S664" s="19">
        <f t="shared" si="32"/>
        <v>0</v>
      </c>
      <c r="T664" s="19"/>
      <c r="U664" s="20">
        <v>43136</v>
      </c>
      <c r="V664" s="20">
        <v>43178</v>
      </c>
      <c r="W664" s="21">
        <v>5000</v>
      </c>
      <c r="X664" s="20">
        <v>43132</v>
      </c>
      <c r="Y664" s="20">
        <v>43190</v>
      </c>
    </row>
    <row r="665" spans="1:25" ht="15.75" x14ac:dyDescent="0.25">
      <c r="A665" s="17" t="s">
        <v>316</v>
      </c>
      <c r="B665" s="17" t="s">
        <v>296</v>
      </c>
      <c r="C665" s="17" t="s">
        <v>283</v>
      </c>
      <c r="D665" s="20">
        <v>44256</v>
      </c>
      <c r="E665" s="20">
        <v>44316</v>
      </c>
      <c r="F665" s="21">
        <v>1500</v>
      </c>
      <c r="G665" s="20">
        <v>44256</v>
      </c>
      <c r="H665" s="20">
        <v>44286</v>
      </c>
      <c r="I665" s="17">
        <f>IF((YEAR(H665)-YEAR(G665))=1, ((MONTH(H665)-MONTH(G665))+1)+12, (IF((YEAR(H665)-YEAR(G665))=2, ((MONTH(H665)-MONTH(G665))+1)+24, (IF((YEAR(H665)-YEAR(G665))=3, ((MONTH(H665)-MONTH(G665))+1)+36, (MONTH(H665)-MONTH(G665))+1)))))</f>
        <v>1</v>
      </c>
      <c r="J665" s="18">
        <f>F665/I665</f>
        <v>1500</v>
      </c>
      <c r="K665" s="19"/>
      <c r="L665" s="20">
        <v>44256</v>
      </c>
      <c r="M665" s="20">
        <v>44316</v>
      </c>
      <c r="N665" s="21">
        <v>1500</v>
      </c>
      <c r="O665" s="20">
        <v>44256</v>
      </c>
      <c r="P665" s="20">
        <v>44286</v>
      </c>
      <c r="Q665" s="19">
        <f t="shared" si="30"/>
        <v>30</v>
      </c>
      <c r="R665" s="19">
        <f t="shared" si="31"/>
        <v>30</v>
      </c>
      <c r="S665" s="19">
        <f t="shared" si="32"/>
        <v>0</v>
      </c>
      <c r="T665" s="19"/>
      <c r="U665" s="20">
        <v>43160</v>
      </c>
      <c r="V665" s="20">
        <v>43220</v>
      </c>
      <c r="W665" s="21">
        <v>1500</v>
      </c>
      <c r="X665" s="20">
        <v>43160</v>
      </c>
      <c r="Y665" s="20">
        <v>43190</v>
      </c>
    </row>
    <row r="666" spans="1:25" ht="15.75" x14ac:dyDescent="0.25">
      <c r="A666" s="17" t="s">
        <v>327</v>
      </c>
      <c r="B666" s="17" t="s">
        <v>296</v>
      </c>
      <c r="C666" s="17" t="s">
        <v>283</v>
      </c>
      <c r="D666" s="20">
        <v>44262</v>
      </c>
      <c r="E666" s="20">
        <v>44402</v>
      </c>
      <c r="F666" s="21">
        <v>391.57</v>
      </c>
      <c r="G666" s="20">
        <v>44256</v>
      </c>
      <c r="H666" s="20">
        <v>44286</v>
      </c>
      <c r="I666" s="17">
        <f>IF((YEAR(H666)-YEAR(G666))=1, ((MONTH(H666)-MONTH(G666))+1)+12, (IF((YEAR(H666)-YEAR(G666))=2, ((MONTH(H666)-MONTH(G666))+1)+24, (IF((YEAR(H666)-YEAR(G666))=3, ((MONTH(H666)-MONTH(G666))+1)+36, (MONTH(H666)-MONTH(G666))+1)))))</f>
        <v>1</v>
      </c>
      <c r="J666" s="18">
        <f>F666/I666</f>
        <v>391.57</v>
      </c>
      <c r="K666" s="19"/>
      <c r="L666" s="20">
        <v>44262</v>
      </c>
      <c r="M666" s="20">
        <v>44402</v>
      </c>
      <c r="N666" s="21">
        <v>391.57</v>
      </c>
      <c r="O666" s="20">
        <v>44256</v>
      </c>
      <c r="P666" s="20">
        <v>44286</v>
      </c>
      <c r="Q666" s="19">
        <f t="shared" si="30"/>
        <v>25</v>
      </c>
      <c r="R666" s="19">
        <f t="shared" si="31"/>
        <v>25</v>
      </c>
      <c r="S666" s="19">
        <f t="shared" si="32"/>
        <v>0</v>
      </c>
      <c r="T666" s="19"/>
      <c r="U666" s="20">
        <v>43166</v>
      </c>
      <c r="V666" s="20">
        <v>43306</v>
      </c>
      <c r="W666" s="21">
        <v>391.57</v>
      </c>
      <c r="X666" s="20">
        <v>43160</v>
      </c>
      <c r="Y666" s="20">
        <v>43190</v>
      </c>
    </row>
    <row r="667" spans="1:25" ht="15.75" x14ac:dyDescent="0.25">
      <c r="A667" s="17" t="s">
        <v>354</v>
      </c>
      <c r="B667" s="17" t="s">
        <v>292</v>
      </c>
      <c r="C667" s="17" t="s">
        <v>283</v>
      </c>
      <c r="D667" s="20">
        <v>44286</v>
      </c>
      <c r="E667" s="20">
        <v>44926</v>
      </c>
      <c r="F667" s="21">
        <v>3000</v>
      </c>
      <c r="G667" s="20">
        <v>44256</v>
      </c>
      <c r="H667" s="20">
        <v>44286</v>
      </c>
      <c r="I667" s="17">
        <f>IF((YEAR(H667)-YEAR(G667))=1, ((MONTH(H667)-MONTH(G667))+1)+12, (IF((YEAR(H667)-YEAR(G667))=2, ((MONTH(H667)-MONTH(G667))+1)+24, (IF((YEAR(H667)-YEAR(G667))=3, ((MONTH(H667)-MONTH(G667))+1)+36, (MONTH(H667)-MONTH(G667))+1)))))</f>
        <v>1</v>
      </c>
      <c r="J667" s="18">
        <f>F667/I667</f>
        <v>3000</v>
      </c>
      <c r="K667" s="19"/>
      <c r="L667" s="20">
        <v>44286</v>
      </c>
      <c r="M667" s="20">
        <v>44926</v>
      </c>
      <c r="N667" s="21">
        <v>3000</v>
      </c>
      <c r="O667" s="20">
        <v>44256</v>
      </c>
      <c r="P667" s="20">
        <v>44286</v>
      </c>
      <c r="Q667" s="19">
        <f t="shared" si="30"/>
        <v>31</v>
      </c>
      <c r="R667" s="19">
        <f t="shared" si="31"/>
        <v>31</v>
      </c>
      <c r="S667" s="19">
        <f t="shared" si="32"/>
        <v>0</v>
      </c>
      <c r="T667" s="19"/>
      <c r="U667" s="20">
        <v>43190</v>
      </c>
      <c r="V667" s="20">
        <v>43830</v>
      </c>
      <c r="W667" s="21">
        <v>3000</v>
      </c>
      <c r="X667" s="20">
        <v>43160</v>
      </c>
      <c r="Y667" s="20">
        <v>43190</v>
      </c>
    </row>
    <row r="668" spans="1:25" ht="15.75" x14ac:dyDescent="0.25">
      <c r="A668" s="17" t="s">
        <v>355</v>
      </c>
      <c r="B668" s="17" t="s">
        <v>296</v>
      </c>
      <c r="C668" s="17" t="s">
        <v>283</v>
      </c>
      <c r="D668" s="20">
        <v>44270</v>
      </c>
      <c r="E668" s="20">
        <v>44351</v>
      </c>
      <c r="F668" s="21">
        <v>1500</v>
      </c>
      <c r="G668" s="20">
        <v>44256</v>
      </c>
      <c r="H668" s="20">
        <v>44286</v>
      </c>
      <c r="I668" s="17">
        <f>IF((YEAR(H668)-YEAR(G668))=1, ((MONTH(H668)-MONTH(G668))+1)+12, (IF((YEAR(H668)-YEAR(G668))=2, ((MONTH(H668)-MONTH(G668))+1)+24, (IF((YEAR(H668)-YEAR(G668))=3, ((MONTH(H668)-MONTH(G668))+1)+36, (MONTH(H668)-MONTH(G668))+1)))))</f>
        <v>1</v>
      </c>
      <c r="J668" s="18">
        <f>F668/I668</f>
        <v>1500</v>
      </c>
      <c r="K668" s="19"/>
      <c r="L668" s="20">
        <v>44270</v>
      </c>
      <c r="M668" s="20">
        <v>44351</v>
      </c>
      <c r="N668" s="21">
        <v>1500</v>
      </c>
      <c r="O668" s="20">
        <v>44256</v>
      </c>
      <c r="P668" s="20">
        <v>44286</v>
      </c>
      <c r="Q668" s="19">
        <f t="shared" si="30"/>
        <v>4</v>
      </c>
      <c r="R668" s="19">
        <f t="shared" si="31"/>
        <v>4</v>
      </c>
      <c r="S668" s="19">
        <f t="shared" si="32"/>
        <v>0</v>
      </c>
      <c r="T668" s="19"/>
      <c r="U668" s="20">
        <v>43174</v>
      </c>
      <c r="V668" s="20">
        <v>43255</v>
      </c>
      <c r="W668" s="21">
        <v>1500</v>
      </c>
      <c r="X668" s="20">
        <v>43160</v>
      </c>
      <c r="Y668" s="20">
        <v>43190</v>
      </c>
    </row>
    <row r="669" spans="1:25" ht="15.75" x14ac:dyDescent="0.25">
      <c r="A669" s="17" t="s">
        <v>365</v>
      </c>
      <c r="B669" s="17" t="s">
        <v>288</v>
      </c>
      <c r="C669" s="17" t="s">
        <v>283</v>
      </c>
      <c r="D669" s="20">
        <v>44256</v>
      </c>
      <c r="E669" s="20">
        <v>44283</v>
      </c>
      <c r="F669" s="21">
        <v>5000</v>
      </c>
      <c r="G669" s="20">
        <v>44256</v>
      </c>
      <c r="H669" s="20">
        <v>44286</v>
      </c>
      <c r="I669" s="17">
        <f>IF((YEAR(H669)-YEAR(G669))=1, ((MONTH(H669)-MONTH(G669))+1)+12, (IF((YEAR(H669)-YEAR(G669))=2, ((MONTH(H669)-MONTH(G669))+1)+24, (IF((YEAR(H669)-YEAR(G669))=3, ((MONTH(H669)-MONTH(G669))+1)+36, (MONTH(H669)-MONTH(G669))+1)))))</f>
        <v>1</v>
      </c>
      <c r="J669" s="18">
        <f>F669/I669</f>
        <v>5000</v>
      </c>
      <c r="K669" s="19"/>
      <c r="L669" s="20">
        <v>44256</v>
      </c>
      <c r="M669" s="20">
        <v>44283</v>
      </c>
      <c r="N669" s="21">
        <v>5000</v>
      </c>
      <c r="O669" s="20">
        <v>44256</v>
      </c>
      <c r="P669" s="20">
        <v>44286</v>
      </c>
      <c r="Q669" s="19">
        <f t="shared" si="30"/>
        <v>28</v>
      </c>
      <c r="R669" s="19">
        <f t="shared" si="31"/>
        <v>28</v>
      </c>
      <c r="S669" s="19">
        <f t="shared" si="32"/>
        <v>0</v>
      </c>
      <c r="T669" s="19"/>
      <c r="U669" s="20">
        <v>43160</v>
      </c>
      <c r="V669" s="20">
        <v>43187</v>
      </c>
      <c r="W669" s="21">
        <v>5000</v>
      </c>
      <c r="X669" s="20">
        <v>43160</v>
      </c>
      <c r="Y669" s="20">
        <v>43190</v>
      </c>
    </row>
    <row r="670" spans="1:25" ht="15.75" x14ac:dyDescent="0.25">
      <c r="A670" s="17" t="s">
        <v>375</v>
      </c>
      <c r="B670" s="17" t="s">
        <v>288</v>
      </c>
      <c r="C670" s="17" t="s">
        <v>283</v>
      </c>
      <c r="D670" s="20">
        <v>44256</v>
      </c>
      <c r="E670" s="20">
        <v>44299</v>
      </c>
      <c r="F670" s="21">
        <v>3300</v>
      </c>
      <c r="G670" s="20">
        <v>44256</v>
      </c>
      <c r="H670" s="20">
        <v>44286</v>
      </c>
      <c r="I670" s="17">
        <f>IF((YEAR(H670)-YEAR(G670))=1, ((MONTH(H670)-MONTH(G670))+1)+12, (IF((YEAR(H670)-YEAR(G670))=2, ((MONTH(H670)-MONTH(G670))+1)+24, (IF((YEAR(H670)-YEAR(G670))=3, ((MONTH(H670)-MONTH(G670))+1)+36, (MONTH(H670)-MONTH(G670))+1)))))</f>
        <v>1</v>
      </c>
      <c r="J670" s="18">
        <f>F670/I670</f>
        <v>3300</v>
      </c>
      <c r="K670" s="19"/>
      <c r="L670" s="20">
        <v>44256</v>
      </c>
      <c r="M670" s="20">
        <v>44299</v>
      </c>
      <c r="N670" s="21">
        <v>3300</v>
      </c>
      <c r="O670" s="20">
        <v>44256</v>
      </c>
      <c r="P670" s="20">
        <v>44286</v>
      </c>
      <c r="Q670" s="19">
        <f t="shared" si="30"/>
        <v>13</v>
      </c>
      <c r="R670" s="19">
        <f t="shared" si="31"/>
        <v>13</v>
      </c>
      <c r="S670" s="19">
        <f t="shared" si="32"/>
        <v>0</v>
      </c>
      <c r="T670" s="19"/>
      <c r="U670" s="20">
        <v>43160</v>
      </c>
      <c r="V670" s="20">
        <v>43203</v>
      </c>
      <c r="W670" s="21">
        <v>3300</v>
      </c>
      <c r="X670" s="20">
        <v>43160</v>
      </c>
      <c r="Y670" s="20">
        <v>43190</v>
      </c>
    </row>
    <row r="671" spans="1:25" ht="15.75" x14ac:dyDescent="0.25">
      <c r="A671" s="17" t="s">
        <v>376</v>
      </c>
      <c r="B671" s="17" t="s">
        <v>292</v>
      </c>
      <c r="C671" s="17" t="s">
        <v>283</v>
      </c>
      <c r="D671" s="20">
        <v>44256</v>
      </c>
      <c r="E671" s="20">
        <v>44291</v>
      </c>
      <c r="F671" s="21">
        <v>2500</v>
      </c>
      <c r="G671" s="20">
        <v>44256</v>
      </c>
      <c r="H671" s="20">
        <v>44286</v>
      </c>
      <c r="I671" s="17">
        <f>IF((YEAR(H671)-YEAR(G671))=1, ((MONTH(H671)-MONTH(G671))+1)+12, (IF((YEAR(H671)-YEAR(G671))=2, ((MONTH(H671)-MONTH(G671))+1)+24, (IF((YEAR(H671)-YEAR(G671))=3, ((MONTH(H671)-MONTH(G671))+1)+36, (MONTH(H671)-MONTH(G671))+1)))))</f>
        <v>1</v>
      </c>
      <c r="J671" s="18">
        <f>F671/I671</f>
        <v>2500</v>
      </c>
      <c r="K671" s="19"/>
      <c r="L671" s="20">
        <v>44256</v>
      </c>
      <c r="M671" s="20">
        <v>44291</v>
      </c>
      <c r="N671" s="21">
        <v>2500</v>
      </c>
      <c r="O671" s="20">
        <v>44256</v>
      </c>
      <c r="P671" s="20">
        <v>44286</v>
      </c>
      <c r="Q671" s="19">
        <f t="shared" si="30"/>
        <v>5</v>
      </c>
      <c r="R671" s="19">
        <f t="shared" si="31"/>
        <v>5</v>
      </c>
      <c r="S671" s="19">
        <f t="shared" si="32"/>
        <v>0</v>
      </c>
      <c r="T671" s="19"/>
      <c r="U671" s="20">
        <v>43160</v>
      </c>
      <c r="V671" s="20">
        <v>43195</v>
      </c>
      <c r="W671" s="21">
        <v>2500</v>
      </c>
      <c r="X671" s="20">
        <v>43160</v>
      </c>
      <c r="Y671" s="20">
        <v>43190</v>
      </c>
    </row>
    <row r="672" spans="1:25" ht="15.75" x14ac:dyDescent="0.25">
      <c r="A672" s="17" t="s">
        <v>401</v>
      </c>
      <c r="B672" s="17" t="s">
        <v>285</v>
      </c>
      <c r="C672" s="17" t="s">
        <v>283</v>
      </c>
      <c r="D672" s="20">
        <v>44256</v>
      </c>
      <c r="E672" s="20">
        <v>44310</v>
      </c>
      <c r="F672" s="21">
        <v>2000</v>
      </c>
      <c r="G672" s="20">
        <v>44256</v>
      </c>
      <c r="H672" s="20">
        <v>44286</v>
      </c>
      <c r="I672" s="17">
        <f>IF((YEAR(H672)-YEAR(G672))=1, ((MONTH(H672)-MONTH(G672))+1)+12, (IF((YEAR(H672)-YEAR(G672))=2, ((MONTH(H672)-MONTH(G672))+1)+24, (IF((YEAR(H672)-YEAR(G672))=3, ((MONTH(H672)-MONTH(G672))+1)+36, (MONTH(H672)-MONTH(G672))+1)))))</f>
        <v>1</v>
      </c>
      <c r="J672" s="18">
        <f>F672/I672</f>
        <v>2000</v>
      </c>
      <c r="K672" s="19"/>
      <c r="L672" s="20">
        <v>44256</v>
      </c>
      <c r="M672" s="20">
        <v>44310</v>
      </c>
      <c r="N672" s="21">
        <v>2000</v>
      </c>
      <c r="O672" s="20">
        <v>44256</v>
      </c>
      <c r="P672" s="20">
        <v>44286</v>
      </c>
      <c r="Q672" s="19">
        <f t="shared" si="30"/>
        <v>24</v>
      </c>
      <c r="R672" s="19">
        <f t="shared" si="31"/>
        <v>24</v>
      </c>
      <c r="S672" s="19">
        <f t="shared" si="32"/>
        <v>0</v>
      </c>
      <c r="T672" s="19"/>
      <c r="U672" s="20">
        <v>43160</v>
      </c>
      <c r="V672" s="20">
        <v>43214</v>
      </c>
      <c r="W672" s="21">
        <v>2000</v>
      </c>
      <c r="X672" s="20">
        <v>43160</v>
      </c>
      <c r="Y672" s="20">
        <v>43190</v>
      </c>
    </row>
    <row r="673" spans="1:25" ht="15.75" x14ac:dyDescent="0.25">
      <c r="A673" s="17" t="s">
        <v>420</v>
      </c>
      <c r="B673" s="17" t="s">
        <v>285</v>
      </c>
      <c r="C673" s="17" t="s">
        <v>283</v>
      </c>
      <c r="D673" s="20">
        <v>44256</v>
      </c>
      <c r="E673" s="20">
        <v>44926</v>
      </c>
      <c r="F673" s="21">
        <v>1750</v>
      </c>
      <c r="G673" s="20">
        <v>44256</v>
      </c>
      <c r="H673" s="20">
        <v>44286</v>
      </c>
      <c r="I673" s="17">
        <f>IF((YEAR(H673)-YEAR(G673))=1, ((MONTH(H673)-MONTH(G673))+1)+12, (IF((YEAR(H673)-YEAR(G673))=2, ((MONTH(H673)-MONTH(G673))+1)+24, (IF((YEAR(H673)-YEAR(G673))=3, ((MONTH(H673)-MONTH(G673))+1)+36, (MONTH(H673)-MONTH(G673))+1)))))</f>
        <v>1</v>
      </c>
      <c r="J673" s="18">
        <f>F673/I673</f>
        <v>1750</v>
      </c>
      <c r="K673" s="19"/>
      <c r="L673" s="20">
        <v>44256</v>
      </c>
      <c r="M673" s="20">
        <v>44926</v>
      </c>
      <c r="N673" s="21">
        <v>1750</v>
      </c>
      <c r="O673" s="20">
        <v>44256</v>
      </c>
      <c r="P673" s="20">
        <v>44286</v>
      </c>
      <c r="Q673" s="19">
        <f t="shared" si="30"/>
        <v>31</v>
      </c>
      <c r="R673" s="19">
        <f t="shared" si="31"/>
        <v>31</v>
      </c>
      <c r="S673" s="19">
        <f t="shared" si="32"/>
        <v>0</v>
      </c>
      <c r="T673" s="19"/>
      <c r="U673" s="20">
        <v>43160</v>
      </c>
      <c r="V673" s="20">
        <v>43830</v>
      </c>
      <c r="W673" s="21">
        <v>1750</v>
      </c>
      <c r="X673" s="20">
        <v>43160</v>
      </c>
      <c r="Y673" s="20">
        <v>43190</v>
      </c>
    </row>
    <row r="674" spans="1:25" ht="15.75" x14ac:dyDescent="0.25">
      <c r="A674" s="17" t="s">
        <v>426</v>
      </c>
      <c r="B674" s="17" t="s">
        <v>282</v>
      </c>
      <c r="C674" s="17" t="s">
        <v>283</v>
      </c>
      <c r="D674" s="20">
        <v>44256</v>
      </c>
      <c r="E674" s="20">
        <v>44256</v>
      </c>
      <c r="F674" s="21">
        <v>700</v>
      </c>
      <c r="G674" s="20">
        <v>44256</v>
      </c>
      <c r="H674" s="20">
        <v>44286</v>
      </c>
      <c r="I674" s="17">
        <f>IF((YEAR(H674)-YEAR(G674))=1, ((MONTH(H674)-MONTH(G674))+1)+12, (IF((YEAR(H674)-YEAR(G674))=2, ((MONTH(H674)-MONTH(G674))+1)+24, (IF((YEAR(H674)-YEAR(G674))=3, ((MONTH(H674)-MONTH(G674))+1)+36, (MONTH(H674)-MONTH(G674))+1)))))</f>
        <v>1</v>
      </c>
      <c r="J674" s="18">
        <f>F674/I674</f>
        <v>700</v>
      </c>
      <c r="K674" s="19"/>
      <c r="L674" s="20">
        <v>44256</v>
      </c>
      <c r="M674" s="20">
        <v>44256</v>
      </c>
      <c r="N674" s="21">
        <v>700</v>
      </c>
      <c r="O674" s="20">
        <v>44256</v>
      </c>
      <c r="P674" s="20">
        <v>44286</v>
      </c>
      <c r="Q674" s="19">
        <f t="shared" si="30"/>
        <v>1</v>
      </c>
      <c r="R674" s="19">
        <f t="shared" si="31"/>
        <v>1</v>
      </c>
      <c r="S674" s="19">
        <f t="shared" si="32"/>
        <v>0</v>
      </c>
      <c r="T674" s="19"/>
      <c r="U674" s="20">
        <v>43160</v>
      </c>
      <c r="V674" s="20">
        <v>43160</v>
      </c>
      <c r="W674" s="21">
        <v>700</v>
      </c>
      <c r="X674" s="20">
        <v>43160</v>
      </c>
      <c r="Y674" s="20">
        <v>43190</v>
      </c>
    </row>
    <row r="675" spans="1:25" ht="15.75" x14ac:dyDescent="0.25">
      <c r="A675" s="17" t="s">
        <v>443</v>
      </c>
      <c r="B675" s="17" t="s">
        <v>296</v>
      </c>
      <c r="C675" s="17" t="s">
        <v>283</v>
      </c>
      <c r="D675" s="20">
        <v>44256</v>
      </c>
      <c r="E675" s="20">
        <v>44339</v>
      </c>
      <c r="F675" s="21">
        <v>1000</v>
      </c>
      <c r="G675" s="20">
        <v>44256</v>
      </c>
      <c r="H675" s="20">
        <v>44286</v>
      </c>
      <c r="I675" s="17">
        <f>IF((YEAR(H675)-YEAR(G675))=1, ((MONTH(H675)-MONTH(G675))+1)+12, (IF((YEAR(H675)-YEAR(G675))=2, ((MONTH(H675)-MONTH(G675))+1)+24, (IF((YEAR(H675)-YEAR(G675))=3, ((MONTH(H675)-MONTH(G675))+1)+36, (MONTH(H675)-MONTH(G675))+1)))))</f>
        <v>1</v>
      </c>
      <c r="J675" s="18">
        <f>F675/I675</f>
        <v>1000</v>
      </c>
      <c r="K675" s="19"/>
      <c r="L675" s="20">
        <v>44256</v>
      </c>
      <c r="M675" s="20">
        <v>44339</v>
      </c>
      <c r="N675" s="21">
        <v>1000</v>
      </c>
      <c r="O675" s="20">
        <v>44256</v>
      </c>
      <c r="P675" s="20">
        <v>44286</v>
      </c>
      <c r="Q675" s="19">
        <f t="shared" si="30"/>
        <v>23</v>
      </c>
      <c r="R675" s="19">
        <f t="shared" si="31"/>
        <v>23</v>
      </c>
      <c r="S675" s="19">
        <f t="shared" si="32"/>
        <v>0</v>
      </c>
      <c r="T675" s="19"/>
      <c r="U675" s="20">
        <v>43160</v>
      </c>
      <c r="V675" s="20">
        <v>43243</v>
      </c>
      <c r="W675" s="21">
        <v>1000</v>
      </c>
      <c r="X675" s="20">
        <v>43160</v>
      </c>
      <c r="Y675" s="20">
        <v>43190</v>
      </c>
    </row>
    <row r="676" spans="1:25" ht="15.75" x14ac:dyDescent="0.25">
      <c r="A676" s="17" t="s">
        <v>450</v>
      </c>
      <c r="B676" s="17" t="s">
        <v>288</v>
      </c>
      <c r="C676" s="17" t="s">
        <v>283</v>
      </c>
      <c r="D676" s="20">
        <v>44256</v>
      </c>
      <c r="E676" s="20">
        <v>44316</v>
      </c>
      <c r="F676" s="21">
        <v>3500</v>
      </c>
      <c r="G676" s="20">
        <v>44256</v>
      </c>
      <c r="H676" s="20">
        <v>44286</v>
      </c>
      <c r="I676" s="17">
        <f>IF((YEAR(H676)-YEAR(G676))=1, ((MONTH(H676)-MONTH(G676))+1)+12, (IF((YEAR(H676)-YEAR(G676))=2, ((MONTH(H676)-MONTH(G676))+1)+24, (IF((YEAR(H676)-YEAR(G676))=3, ((MONTH(H676)-MONTH(G676))+1)+36, (MONTH(H676)-MONTH(G676))+1)))))</f>
        <v>1</v>
      </c>
      <c r="J676" s="18">
        <f>F676/I676</f>
        <v>3500</v>
      </c>
      <c r="K676" s="19"/>
      <c r="L676" s="20">
        <v>44256</v>
      </c>
      <c r="M676" s="20">
        <v>44316</v>
      </c>
      <c r="N676" s="21">
        <v>3500</v>
      </c>
      <c r="O676" s="20">
        <v>44256</v>
      </c>
      <c r="P676" s="20">
        <v>44286</v>
      </c>
      <c r="Q676" s="19">
        <f t="shared" si="30"/>
        <v>30</v>
      </c>
      <c r="R676" s="19">
        <f t="shared" si="31"/>
        <v>30</v>
      </c>
      <c r="S676" s="19">
        <f t="shared" si="32"/>
        <v>0</v>
      </c>
      <c r="T676" s="19"/>
      <c r="U676" s="20">
        <v>43160</v>
      </c>
      <c r="V676" s="20">
        <v>43220</v>
      </c>
      <c r="W676" s="21">
        <v>3500</v>
      </c>
      <c r="X676" s="20">
        <v>43160</v>
      </c>
      <c r="Y676" s="20">
        <v>43190</v>
      </c>
    </row>
    <row r="677" spans="1:25" ht="15.75" x14ac:dyDescent="0.25">
      <c r="A677" s="17" t="s">
        <v>453</v>
      </c>
      <c r="B677" s="17" t="s">
        <v>282</v>
      </c>
      <c r="C677" s="17" t="s">
        <v>283</v>
      </c>
      <c r="D677" s="20">
        <v>44271</v>
      </c>
      <c r="E677" s="20">
        <v>44338</v>
      </c>
      <c r="F677" s="21">
        <v>1375</v>
      </c>
      <c r="G677" s="20">
        <v>44256</v>
      </c>
      <c r="H677" s="20">
        <v>44286</v>
      </c>
      <c r="I677" s="17">
        <f>IF((YEAR(H677)-YEAR(G677))=1, ((MONTH(H677)-MONTH(G677))+1)+12, (IF((YEAR(H677)-YEAR(G677))=2, ((MONTH(H677)-MONTH(G677))+1)+24, (IF((YEAR(H677)-YEAR(G677))=3, ((MONTH(H677)-MONTH(G677))+1)+36, (MONTH(H677)-MONTH(G677))+1)))))</f>
        <v>1</v>
      </c>
      <c r="J677" s="18">
        <f>F677/I677</f>
        <v>1375</v>
      </c>
      <c r="K677" s="19"/>
      <c r="L677" s="20">
        <v>44271</v>
      </c>
      <c r="M677" s="20">
        <v>44338</v>
      </c>
      <c r="N677" s="21">
        <v>1375</v>
      </c>
      <c r="O677" s="20">
        <v>44256</v>
      </c>
      <c r="P677" s="20">
        <v>44286</v>
      </c>
      <c r="Q677" s="19">
        <f t="shared" si="30"/>
        <v>22</v>
      </c>
      <c r="R677" s="19">
        <f t="shared" si="31"/>
        <v>22</v>
      </c>
      <c r="S677" s="19">
        <f t="shared" si="32"/>
        <v>0</v>
      </c>
      <c r="T677" s="19"/>
      <c r="U677" s="20">
        <v>43175</v>
      </c>
      <c r="V677" s="20">
        <v>43242</v>
      </c>
      <c r="W677" s="21">
        <v>1375</v>
      </c>
      <c r="X677" s="20">
        <v>43160</v>
      </c>
      <c r="Y677" s="20">
        <v>43190</v>
      </c>
    </row>
    <row r="678" spans="1:25" ht="15.75" x14ac:dyDescent="0.25">
      <c r="A678" s="17" t="s">
        <v>478</v>
      </c>
      <c r="B678" s="17" t="s">
        <v>285</v>
      </c>
      <c r="C678" s="17" t="s">
        <v>283</v>
      </c>
      <c r="D678" s="20">
        <v>44270</v>
      </c>
      <c r="E678" s="20">
        <v>44281</v>
      </c>
      <c r="F678" s="21">
        <v>1500</v>
      </c>
      <c r="G678" s="20">
        <v>44256</v>
      </c>
      <c r="H678" s="20">
        <v>44286</v>
      </c>
      <c r="I678" s="17">
        <f>IF((YEAR(H678)-YEAR(G678))=1, ((MONTH(H678)-MONTH(G678))+1)+12, (IF((YEAR(H678)-YEAR(G678))=2, ((MONTH(H678)-MONTH(G678))+1)+24, (IF((YEAR(H678)-YEAR(G678))=3, ((MONTH(H678)-MONTH(G678))+1)+36, (MONTH(H678)-MONTH(G678))+1)))))</f>
        <v>1</v>
      </c>
      <c r="J678" s="18">
        <f>F678/I678</f>
        <v>1500</v>
      </c>
      <c r="K678" s="19"/>
      <c r="L678" s="20">
        <v>44270</v>
      </c>
      <c r="M678" s="20">
        <v>44281</v>
      </c>
      <c r="N678" s="21">
        <v>1500</v>
      </c>
      <c r="O678" s="20">
        <v>44256</v>
      </c>
      <c r="P678" s="20">
        <v>44286</v>
      </c>
      <c r="Q678" s="19">
        <f t="shared" si="30"/>
        <v>26</v>
      </c>
      <c r="R678" s="19">
        <f t="shared" si="31"/>
        <v>26</v>
      </c>
      <c r="S678" s="19">
        <f t="shared" si="32"/>
        <v>0</v>
      </c>
      <c r="T678" s="19"/>
      <c r="U678" s="20">
        <v>43174</v>
      </c>
      <c r="V678" s="20">
        <v>43185</v>
      </c>
      <c r="W678" s="21">
        <v>1500</v>
      </c>
      <c r="X678" s="20">
        <v>43160</v>
      </c>
      <c r="Y678" s="20">
        <v>43190</v>
      </c>
    </row>
    <row r="679" spans="1:25" ht="15.75" x14ac:dyDescent="0.25">
      <c r="A679" s="17" t="s">
        <v>479</v>
      </c>
      <c r="B679" s="17" t="s">
        <v>288</v>
      </c>
      <c r="C679" s="17" t="s">
        <v>283</v>
      </c>
      <c r="D679" s="20">
        <v>44256</v>
      </c>
      <c r="E679" s="20">
        <v>44276</v>
      </c>
      <c r="F679" s="21">
        <v>1500</v>
      </c>
      <c r="G679" s="20">
        <v>44256</v>
      </c>
      <c r="H679" s="20">
        <v>44286</v>
      </c>
      <c r="I679" s="17">
        <f>IF((YEAR(H679)-YEAR(G679))=1, ((MONTH(H679)-MONTH(G679))+1)+12, (IF((YEAR(H679)-YEAR(G679))=2, ((MONTH(H679)-MONTH(G679))+1)+24, (IF((YEAR(H679)-YEAR(G679))=3, ((MONTH(H679)-MONTH(G679))+1)+36, (MONTH(H679)-MONTH(G679))+1)))))</f>
        <v>1</v>
      </c>
      <c r="J679" s="18">
        <f>F679/I679</f>
        <v>1500</v>
      </c>
      <c r="K679" s="19"/>
      <c r="L679" s="20">
        <v>44256</v>
      </c>
      <c r="M679" s="20">
        <v>44276</v>
      </c>
      <c r="N679" s="21">
        <v>1500</v>
      </c>
      <c r="O679" s="20">
        <v>44256</v>
      </c>
      <c r="P679" s="20">
        <v>44286</v>
      </c>
      <c r="Q679" s="19">
        <f t="shared" si="30"/>
        <v>21</v>
      </c>
      <c r="R679" s="19">
        <f t="shared" si="31"/>
        <v>21</v>
      </c>
      <c r="S679" s="19">
        <f t="shared" si="32"/>
        <v>0</v>
      </c>
      <c r="T679" s="19"/>
      <c r="U679" s="20">
        <v>43160</v>
      </c>
      <c r="V679" s="20">
        <v>43180</v>
      </c>
      <c r="W679" s="21">
        <v>1500</v>
      </c>
      <c r="X679" s="20">
        <v>43160</v>
      </c>
      <c r="Y679" s="20">
        <v>43190</v>
      </c>
    </row>
    <row r="680" spans="1:25" ht="15.75" x14ac:dyDescent="0.25">
      <c r="A680" s="17" t="s">
        <v>485</v>
      </c>
      <c r="B680" s="17" t="s">
        <v>282</v>
      </c>
      <c r="C680" s="17" t="s">
        <v>283</v>
      </c>
      <c r="D680" s="20">
        <v>44280</v>
      </c>
      <c r="E680" s="20">
        <v>44288</v>
      </c>
      <c r="F680" s="21">
        <v>600</v>
      </c>
      <c r="G680" s="20">
        <v>44256</v>
      </c>
      <c r="H680" s="20">
        <v>44286</v>
      </c>
      <c r="I680" s="17">
        <f>IF((YEAR(H680)-YEAR(G680))=1, ((MONTH(H680)-MONTH(G680))+1)+12, (IF((YEAR(H680)-YEAR(G680))=2, ((MONTH(H680)-MONTH(G680))+1)+24, (IF((YEAR(H680)-YEAR(G680))=3, ((MONTH(H680)-MONTH(G680))+1)+36, (MONTH(H680)-MONTH(G680))+1)))))</f>
        <v>1</v>
      </c>
      <c r="J680" s="18">
        <f>F680/I680</f>
        <v>600</v>
      </c>
      <c r="K680" s="19"/>
      <c r="L680" s="20">
        <v>44280</v>
      </c>
      <c r="M680" s="20">
        <v>44288</v>
      </c>
      <c r="N680" s="21">
        <v>600</v>
      </c>
      <c r="O680" s="20">
        <v>44256</v>
      </c>
      <c r="P680" s="20">
        <v>44286</v>
      </c>
      <c r="Q680" s="19">
        <f t="shared" si="30"/>
        <v>2</v>
      </c>
      <c r="R680" s="19">
        <f t="shared" si="31"/>
        <v>2</v>
      </c>
      <c r="S680" s="19">
        <f t="shared" si="32"/>
        <v>0</v>
      </c>
      <c r="T680" s="19"/>
      <c r="U680" s="20">
        <v>43184</v>
      </c>
      <c r="V680" s="20">
        <v>43192</v>
      </c>
      <c r="W680" s="21">
        <v>600</v>
      </c>
      <c r="X680" s="20">
        <v>43160</v>
      </c>
      <c r="Y680" s="20">
        <v>43190</v>
      </c>
    </row>
    <row r="681" spans="1:25" ht="15.75" x14ac:dyDescent="0.25">
      <c r="A681" s="17" t="s">
        <v>489</v>
      </c>
      <c r="B681" s="17" t="s">
        <v>285</v>
      </c>
      <c r="C681" s="17" t="s">
        <v>283</v>
      </c>
      <c r="D681" s="20">
        <v>44283</v>
      </c>
      <c r="E681" s="20">
        <v>44387</v>
      </c>
      <c r="F681" s="21">
        <v>7083.33</v>
      </c>
      <c r="G681" s="20">
        <v>44256</v>
      </c>
      <c r="H681" s="20">
        <v>44286</v>
      </c>
      <c r="I681" s="17">
        <f>IF((YEAR(H681)-YEAR(G681))=1, ((MONTH(H681)-MONTH(G681))+1)+12, (IF((YEAR(H681)-YEAR(G681))=2, ((MONTH(H681)-MONTH(G681))+1)+24, (IF((YEAR(H681)-YEAR(G681))=3, ((MONTH(H681)-MONTH(G681))+1)+36, (MONTH(H681)-MONTH(G681))+1)))))</f>
        <v>1</v>
      </c>
      <c r="J681" s="18">
        <f>F681/I681</f>
        <v>7083.33</v>
      </c>
      <c r="K681" s="19"/>
      <c r="L681" s="20">
        <v>44283</v>
      </c>
      <c r="M681" s="20">
        <v>44387</v>
      </c>
      <c r="N681" s="21">
        <v>7083.33</v>
      </c>
      <c r="O681" s="20">
        <v>44256</v>
      </c>
      <c r="P681" s="20">
        <v>44286</v>
      </c>
      <c r="Q681" s="19">
        <f t="shared" si="30"/>
        <v>10</v>
      </c>
      <c r="R681" s="19">
        <f t="shared" si="31"/>
        <v>10</v>
      </c>
      <c r="S681" s="19">
        <f t="shared" si="32"/>
        <v>0</v>
      </c>
      <c r="T681" s="19"/>
      <c r="U681" s="20">
        <v>43187</v>
      </c>
      <c r="V681" s="20">
        <v>43291</v>
      </c>
      <c r="W681" s="21">
        <v>7083.33</v>
      </c>
      <c r="X681" s="20">
        <v>43160</v>
      </c>
      <c r="Y681" s="20">
        <v>43190</v>
      </c>
    </row>
    <row r="682" spans="1:25" ht="15.75" x14ac:dyDescent="0.25">
      <c r="A682" s="17" t="s">
        <v>507</v>
      </c>
      <c r="B682" s="17" t="s">
        <v>285</v>
      </c>
      <c r="C682" s="17" t="s">
        <v>283</v>
      </c>
      <c r="D682" s="20">
        <v>44256</v>
      </c>
      <c r="E682" s="20">
        <v>44288</v>
      </c>
      <c r="F682" s="21">
        <v>1750</v>
      </c>
      <c r="G682" s="20">
        <v>44256</v>
      </c>
      <c r="H682" s="20">
        <v>44286</v>
      </c>
      <c r="I682" s="17">
        <f>IF((YEAR(H682)-YEAR(G682))=1, ((MONTH(H682)-MONTH(G682))+1)+12, (IF((YEAR(H682)-YEAR(G682))=2, ((MONTH(H682)-MONTH(G682))+1)+24, (IF((YEAR(H682)-YEAR(G682))=3, ((MONTH(H682)-MONTH(G682))+1)+36, (MONTH(H682)-MONTH(G682))+1)))))</f>
        <v>1</v>
      </c>
      <c r="J682" s="18">
        <f>F682/I682</f>
        <v>1750</v>
      </c>
      <c r="K682" s="19"/>
      <c r="L682" s="20">
        <v>44256</v>
      </c>
      <c r="M682" s="20">
        <v>44288</v>
      </c>
      <c r="N682" s="21">
        <v>1750</v>
      </c>
      <c r="O682" s="20">
        <v>44256</v>
      </c>
      <c r="P682" s="20">
        <v>44286</v>
      </c>
      <c r="Q682" s="19">
        <f t="shared" si="30"/>
        <v>2</v>
      </c>
      <c r="R682" s="19">
        <f t="shared" si="31"/>
        <v>2</v>
      </c>
      <c r="S682" s="19">
        <f t="shared" si="32"/>
        <v>0</v>
      </c>
      <c r="T682" s="19"/>
      <c r="U682" s="20">
        <v>43160</v>
      </c>
      <c r="V682" s="20">
        <v>43192</v>
      </c>
      <c r="W682" s="21">
        <v>1750</v>
      </c>
      <c r="X682" s="20">
        <v>43160</v>
      </c>
      <c r="Y682" s="20">
        <v>43190</v>
      </c>
    </row>
    <row r="683" spans="1:25" ht="15.75" x14ac:dyDescent="0.25">
      <c r="A683" s="17" t="s">
        <v>510</v>
      </c>
      <c r="B683" s="17" t="s">
        <v>285</v>
      </c>
      <c r="C683" s="17" t="s">
        <v>283</v>
      </c>
      <c r="D683" s="20">
        <v>44286</v>
      </c>
      <c r="E683" s="20">
        <v>44310</v>
      </c>
      <c r="F683" s="21">
        <v>1500</v>
      </c>
      <c r="G683" s="20">
        <v>44256</v>
      </c>
      <c r="H683" s="20">
        <v>44286</v>
      </c>
      <c r="I683" s="17">
        <f>IF((YEAR(H683)-YEAR(G683))=1, ((MONTH(H683)-MONTH(G683))+1)+12, (IF((YEAR(H683)-YEAR(G683))=2, ((MONTH(H683)-MONTH(G683))+1)+24, (IF((YEAR(H683)-YEAR(G683))=3, ((MONTH(H683)-MONTH(G683))+1)+36, (MONTH(H683)-MONTH(G683))+1)))))</f>
        <v>1</v>
      </c>
      <c r="J683" s="18">
        <f>F683/I683</f>
        <v>1500</v>
      </c>
      <c r="K683" s="19"/>
      <c r="L683" s="20">
        <v>44286</v>
      </c>
      <c r="M683" s="20">
        <v>44310</v>
      </c>
      <c r="N683" s="21">
        <v>1500</v>
      </c>
      <c r="O683" s="20">
        <v>44256</v>
      </c>
      <c r="P683" s="20">
        <v>44286</v>
      </c>
      <c r="Q683" s="19">
        <f t="shared" si="30"/>
        <v>24</v>
      </c>
      <c r="R683" s="19">
        <f t="shared" si="31"/>
        <v>24</v>
      </c>
      <c r="S683" s="19">
        <f t="shared" si="32"/>
        <v>0</v>
      </c>
      <c r="T683" s="19"/>
      <c r="U683" s="20">
        <v>43190</v>
      </c>
      <c r="V683" s="20">
        <v>43214</v>
      </c>
      <c r="W683" s="21">
        <v>1500</v>
      </c>
      <c r="X683" s="20">
        <v>43160</v>
      </c>
      <c r="Y683" s="20">
        <v>43190</v>
      </c>
    </row>
    <row r="684" spans="1:25" ht="15.75" x14ac:dyDescent="0.25">
      <c r="A684" s="17" t="s">
        <v>511</v>
      </c>
      <c r="B684" s="17" t="s">
        <v>292</v>
      </c>
      <c r="C684" s="17" t="s">
        <v>283</v>
      </c>
      <c r="D684" s="20">
        <v>44256</v>
      </c>
      <c r="E684" s="20">
        <v>44612</v>
      </c>
      <c r="F684" s="21">
        <v>1200</v>
      </c>
      <c r="G684" s="20">
        <v>44256</v>
      </c>
      <c r="H684" s="20">
        <v>44286</v>
      </c>
      <c r="I684" s="17">
        <f>IF((YEAR(H684)-YEAR(G684))=1, ((MONTH(H684)-MONTH(G684))+1)+12, (IF((YEAR(H684)-YEAR(G684))=2, ((MONTH(H684)-MONTH(G684))+1)+24, (IF((YEAR(H684)-YEAR(G684))=3, ((MONTH(H684)-MONTH(G684))+1)+36, (MONTH(H684)-MONTH(G684))+1)))))</f>
        <v>1</v>
      </c>
      <c r="J684" s="18">
        <f>F684/I684</f>
        <v>1200</v>
      </c>
      <c r="K684" s="19"/>
      <c r="L684" s="20">
        <v>44256</v>
      </c>
      <c r="M684" s="20">
        <v>44612</v>
      </c>
      <c r="N684" s="21">
        <v>1200</v>
      </c>
      <c r="O684" s="20">
        <v>44256</v>
      </c>
      <c r="P684" s="20">
        <v>44286</v>
      </c>
      <c r="Q684" s="19">
        <f t="shared" si="30"/>
        <v>20</v>
      </c>
      <c r="R684" s="19">
        <f t="shared" si="31"/>
        <v>20</v>
      </c>
      <c r="S684" s="19">
        <f t="shared" si="32"/>
        <v>0</v>
      </c>
      <c r="T684" s="19"/>
      <c r="U684" s="20">
        <v>43160</v>
      </c>
      <c r="V684" s="20">
        <v>43516</v>
      </c>
      <c r="W684" s="21">
        <v>1200</v>
      </c>
      <c r="X684" s="20">
        <v>43160</v>
      </c>
      <c r="Y684" s="20">
        <v>43190</v>
      </c>
    </row>
    <row r="685" spans="1:25" ht="15.75" x14ac:dyDescent="0.25">
      <c r="A685" s="17" t="s">
        <v>530</v>
      </c>
      <c r="B685" s="17" t="s">
        <v>296</v>
      </c>
      <c r="C685" s="17" t="s">
        <v>283</v>
      </c>
      <c r="D685" s="20">
        <v>44324</v>
      </c>
      <c r="E685" s="20">
        <v>44394</v>
      </c>
      <c r="F685" s="21">
        <v>2500</v>
      </c>
      <c r="G685" s="20">
        <v>44256</v>
      </c>
      <c r="H685" s="20">
        <v>44286</v>
      </c>
      <c r="I685" s="17">
        <f>IF((YEAR(H685)-YEAR(G685))=1, ((MONTH(H685)-MONTH(G685))+1)+12, (IF((YEAR(H685)-YEAR(G685))=2, ((MONTH(H685)-MONTH(G685))+1)+24, (IF((YEAR(H685)-YEAR(G685))=3, ((MONTH(H685)-MONTH(G685))+1)+36, (MONTH(H685)-MONTH(G685))+1)))))</f>
        <v>1</v>
      </c>
      <c r="J685" s="18">
        <f>F685/I685</f>
        <v>2500</v>
      </c>
      <c r="K685" s="19"/>
      <c r="L685" s="20">
        <v>44324</v>
      </c>
      <c r="M685" s="20">
        <v>44394</v>
      </c>
      <c r="N685" s="21">
        <v>2500</v>
      </c>
      <c r="O685" s="20">
        <v>44256</v>
      </c>
      <c r="P685" s="20">
        <v>44286</v>
      </c>
      <c r="Q685" s="19">
        <f t="shared" si="30"/>
        <v>17</v>
      </c>
      <c r="R685" s="19">
        <f t="shared" si="31"/>
        <v>17</v>
      </c>
      <c r="S685" s="19">
        <f t="shared" si="32"/>
        <v>0</v>
      </c>
      <c r="T685" s="19"/>
      <c r="U685" s="20">
        <v>43228</v>
      </c>
      <c r="V685" s="20">
        <v>43298</v>
      </c>
      <c r="W685" s="21">
        <v>2500</v>
      </c>
      <c r="X685" s="20">
        <v>43160</v>
      </c>
      <c r="Y685" s="20">
        <v>43190</v>
      </c>
    </row>
    <row r="686" spans="1:25" ht="15.75" x14ac:dyDescent="0.25">
      <c r="A686" s="17" t="s">
        <v>530</v>
      </c>
      <c r="B686" s="17" t="s">
        <v>296</v>
      </c>
      <c r="C686" s="17" t="s">
        <v>283</v>
      </c>
      <c r="D686" s="20">
        <v>44256</v>
      </c>
      <c r="E686" s="20">
        <v>44338</v>
      </c>
      <c r="F686" s="21">
        <v>5416.67</v>
      </c>
      <c r="G686" s="20">
        <v>44256</v>
      </c>
      <c r="H686" s="20">
        <v>44286</v>
      </c>
      <c r="I686" s="17">
        <f>IF((YEAR(H686)-YEAR(G686))=1, ((MONTH(H686)-MONTH(G686))+1)+12, (IF((YEAR(H686)-YEAR(G686))=2, ((MONTH(H686)-MONTH(G686))+1)+24, (IF((YEAR(H686)-YEAR(G686))=3, ((MONTH(H686)-MONTH(G686))+1)+36, (MONTH(H686)-MONTH(G686))+1)))))</f>
        <v>1</v>
      </c>
      <c r="J686" s="18">
        <f>F686/I686</f>
        <v>5416.67</v>
      </c>
      <c r="K686" s="19"/>
      <c r="L686" s="20">
        <v>44256</v>
      </c>
      <c r="M686" s="20">
        <v>44338</v>
      </c>
      <c r="N686" s="21">
        <v>5416.67</v>
      </c>
      <c r="O686" s="20">
        <v>44256</v>
      </c>
      <c r="P686" s="20">
        <v>44286</v>
      </c>
      <c r="Q686" s="19">
        <f t="shared" si="30"/>
        <v>22</v>
      </c>
      <c r="R686" s="19">
        <f t="shared" si="31"/>
        <v>22</v>
      </c>
      <c r="S686" s="19">
        <f t="shared" si="32"/>
        <v>0</v>
      </c>
      <c r="T686" s="19"/>
      <c r="U686" s="20">
        <v>43160</v>
      </c>
      <c r="V686" s="20">
        <v>43242</v>
      </c>
      <c r="W686" s="21">
        <v>5416.67</v>
      </c>
      <c r="X686" s="20">
        <v>43160</v>
      </c>
      <c r="Y686" s="20">
        <v>43190</v>
      </c>
    </row>
    <row r="687" spans="1:25" ht="15.75" x14ac:dyDescent="0.25">
      <c r="A687" s="17" t="s">
        <v>534</v>
      </c>
      <c r="B687" s="17" t="s">
        <v>292</v>
      </c>
      <c r="C687" s="17" t="s">
        <v>283</v>
      </c>
      <c r="D687" s="20">
        <v>44270</v>
      </c>
      <c r="E687" s="20">
        <v>44347</v>
      </c>
      <c r="F687" s="21">
        <v>1650</v>
      </c>
      <c r="G687" s="20">
        <v>44256</v>
      </c>
      <c r="H687" s="20">
        <v>44286</v>
      </c>
      <c r="I687" s="17">
        <f>IF((YEAR(H687)-YEAR(G687))=1, ((MONTH(H687)-MONTH(G687))+1)+12, (IF((YEAR(H687)-YEAR(G687))=2, ((MONTH(H687)-MONTH(G687))+1)+24, (IF((YEAR(H687)-YEAR(G687))=3, ((MONTH(H687)-MONTH(G687))+1)+36, (MONTH(H687)-MONTH(G687))+1)))))</f>
        <v>1</v>
      </c>
      <c r="J687" s="18">
        <f>F687/I687</f>
        <v>1650</v>
      </c>
      <c r="K687" s="19"/>
      <c r="L687" s="20">
        <v>44270</v>
      </c>
      <c r="M687" s="20">
        <v>44347</v>
      </c>
      <c r="N687" s="21">
        <v>1650</v>
      </c>
      <c r="O687" s="20">
        <v>44256</v>
      </c>
      <c r="P687" s="20">
        <v>44286</v>
      </c>
      <c r="Q687" s="19">
        <f t="shared" si="30"/>
        <v>31</v>
      </c>
      <c r="R687" s="19">
        <f t="shared" si="31"/>
        <v>31</v>
      </c>
      <c r="S687" s="19">
        <f t="shared" si="32"/>
        <v>0</v>
      </c>
      <c r="T687" s="19"/>
      <c r="U687" s="20">
        <v>43174</v>
      </c>
      <c r="V687" s="20">
        <v>43251</v>
      </c>
      <c r="W687" s="21">
        <v>1650</v>
      </c>
      <c r="X687" s="20">
        <v>43160</v>
      </c>
      <c r="Y687" s="20">
        <v>43190</v>
      </c>
    </row>
    <row r="688" spans="1:25" ht="15.75" x14ac:dyDescent="0.25">
      <c r="A688" s="17" t="s">
        <v>564</v>
      </c>
      <c r="B688" s="17" t="s">
        <v>282</v>
      </c>
      <c r="C688" s="17" t="s">
        <v>283</v>
      </c>
      <c r="D688" s="20">
        <v>44256</v>
      </c>
      <c r="E688" s="20">
        <v>44337</v>
      </c>
      <c r="F688" s="21">
        <v>1356.25</v>
      </c>
      <c r="G688" s="20">
        <v>44256</v>
      </c>
      <c r="H688" s="20">
        <v>44286</v>
      </c>
      <c r="I688" s="17">
        <f>IF((YEAR(H688)-YEAR(G688))=1, ((MONTH(H688)-MONTH(G688))+1)+12, (IF((YEAR(H688)-YEAR(G688))=2, ((MONTH(H688)-MONTH(G688))+1)+24, (IF((YEAR(H688)-YEAR(G688))=3, ((MONTH(H688)-MONTH(G688))+1)+36, (MONTH(H688)-MONTH(G688))+1)))))</f>
        <v>1</v>
      </c>
      <c r="J688" s="18">
        <f>F688/I688</f>
        <v>1356.25</v>
      </c>
      <c r="K688" s="19"/>
      <c r="L688" s="20">
        <v>44256</v>
      </c>
      <c r="M688" s="20">
        <v>44337</v>
      </c>
      <c r="N688" s="21">
        <v>1356.25</v>
      </c>
      <c r="O688" s="20">
        <v>44256</v>
      </c>
      <c r="P688" s="20">
        <v>44286</v>
      </c>
      <c r="Q688" s="19">
        <f t="shared" si="30"/>
        <v>21</v>
      </c>
      <c r="R688" s="19">
        <f t="shared" si="31"/>
        <v>21</v>
      </c>
      <c r="S688" s="19">
        <f t="shared" si="32"/>
        <v>0</v>
      </c>
      <c r="T688" s="19"/>
      <c r="U688" s="20">
        <v>43160</v>
      </c>
      <c r="V688" s="20">
        <v>43241</v>
      </c>
      <c r="W688" s="21">
        <v>1356.25</v>
      </c>
      <c r="X688" s="20">
        <v>43160</v>
      </c>
      <c r="Y688" s="20">
        <v>43190</v>
      </c>
    </row>
    <row r="689" spans="1:25" ht="15.75" x14ac:dyDescent="0.25">
      <c r="A689" s="17" t="s">
        <v>329</v>
      </c>
      <c r="B689" s="17" t="s">
        <v>296</v>
      </c>
      <c r="C689" s="17" t="s">
        <v>283</v>
      </c>
      <c r="D689" s="20">
        <v>44143</v>
      </c>
      <c r="E689" s="20">
        <v>44196</v>
      </c>
      <c r="F689" s="21">
        <v>39378.36</v>
      </c>
      <c r="G689" s="20">
        <v>43952</v>
      </c>
      <c r="H689" s="20">
        <v>44316</v>
      </c>
      <c r="I689" s="17">
        <f>IF((YEAR(H689)-YEAR(G689))=1, ((MONTH(H689)-MONTH(G689))+1)+12, (IF((YEAR(H689)-YEAR(G689))=2, ((MONTH(H689)-MONTH(G689))+1)+24, (IF((YEAR(H689)-YEAR(G689))=3, ((MONTH(H689)-MONTH(G689))+1)+36, (MONTH(H689)-MONTH(G689))+1)))))</f>
        <v>12</v>
      </c>
      <c r="J689" s="18">
        <f>F689/I689</f>
        <v>3281.53</v>
      </c>
      <c r="K689" s="19"/>
      <c r="L689" s="20">
        <v>44143</v>
      </c>
      <c r="M689" s="20">
        <v>44196</v>
      </c>
      <c r="N689" s="21">
        <v>39378.36</v>
      </c>
      <c r="O689" s="20">
        <v>43952</v>
      </c>
      <c r="P689" s="20">
        <v>44316</v>
      </c>
      <c r="Q689" s="19">
        <f t="shared" si="30"/>
        <v>31</v>
      </c>
      <c r="R689" s="19">
        <f t="shared" si="31"/>
        <v>31</v>
      </c>
      <c r="S689" s="19">
        <f t="shared" si="32"/>
        <v>0</v>
      </c>
      <c r="T689" s="19"/>
      <c r="U689" s="20">
        <v>43047</v>
      </c>
      <c r="V689" s="20">
        <v>43100</v>
      </c>
      <c r="W689" s="21">
        <v>39378.36</v>
      </c>
      <c r="X689" s="20">
        <v>42856</v>
      </c>
      <c r="Y689" s="20">
        <v>43220</v>
      </c>
    </row>
    <row r="690" spans="1:25" ht="15.75" x14ac:dyDescent="0.25">
      <c r="A690" s="17" t="s">
        <v>341</v>
      </c>
      <c r="B690" s="17" t="s">
        <v>288</v>
      </c>
      <c r="C690" s="17" t="s">
        <v>283</v>
      </c>
      <c r="D690" s="20">
        <v>43974</v>
      </c>
      <c r="E690" s="20">
        <v>44196</v>
      </c>
      <c r="F690" s="21">
        <v>13200</v>
      </c>
      <c r="G690" s="20">
        <v>43952</v>
      </c>
      <c r="H690" s="20">
        <v>44316</v>
      </c>
      <c r="I690" s="17">
        <f>IF((YEAR(H690)-YEAR(G690))=1, ((MONTH(H690)-MONTH(G690))+1)+12, (IF((YEAR(H690)-YEAR(G690))=2, ((MONTH(H690)-MONTH(G690))+1)+24, (IF((YEAR(H690)-YEAR(G690))=3, ((MONTH(H690)-MONTH(G690))+1)+36, (MONTH(H690)-MONTH(G690))+1)))))</f>
        <v>12</v>
      </c>
      <c r="J690" s="18">
        <f>F690/I690</f>
        <v>1100</v>
      </c>
      <c r="K690" s="19"/>
      <c r="L690" s="20">
        <v>43974</v>
      </c>
      <c r="M690" s="20">
        <v>44196</v>
      </c>
      <c r="N690" s="21">
        <v>13200</v>
      </c>
      <c r="O690" s="20">
        <v>43952</v>
      </c>
      <c r="P690" s="20">
        <v>44316</v>
      </c>
      <c r="Q690" s="19">
        <f t="shared" si="30"/>
        <v>31</v>
      </c>
      <c r="R690" s="19">
        <f t="shared" si="31"/>
        <v>31</v>
      </c>
      <c r="S690" s="19">
        <f t="shared" si="32"/>
        <v>0</v>
      </c>
      <c r="T690" s="19"/>
      <c r="U690" s="20">
        <v>42878</v>
      </c>
      <c r="V690" s="20">
        <v>43100</v>
      </c>
      <c r="W690" s="21">
        <v>13200</v>
      </c>
      <c r="X690" s="20">
        <v>42856</v>
      </c>
      <c r="Y690" s="20">
        <v>43220</v>
      </c>
    </row>
    <row r="691" spans="1:25" ht="15.75" x14ac:dyDescent="0.25">
      <c r="A691" s="17" t="s">
        <v>367</v>
      </c>
      <c r="B691" s="17" t="s">
        <v>285</v>
      </c>
      <c r="C691" s="17" t="s">
        <v>283</v>
      </c>
      <c r="D691" s="20">
        <v>43958</v>
      </c>
      <c r="E691" s="20">
        <v>44196</v>
      </c>
      <c r="F691" s="21">
        <v>21000</v>
      </c>
      <c r="G691" s="20">
        <v>43952</v>
      </c>
      <c r="H691" s="20">
        <v>44316</v>
      </c>
      <c r="I691" s="17">
        <f>IF((YEAR(H691)-YEAR(G691))=1, ((MONTH(H691)-MONTH(G691))+1)+12, (IF((YEAR(H691)-YEAR(G691))=2, ((MONTH(H691)-MONTH(G691))+1)+24, (IF((YEAR(H691)-YEAR(G691))=3, ((MONTH(H691)-MONTH(G691))+1)+36, (MONTH(H691)-MONTH(G691))+1)))))</f>
        <v>12</v>
      </c>
      <c r="J691" s="18">
        <f>F691/I691</f>
        <v>1750</v>
      </c>
      <c r="K691" s="19"/>
      <c r="L691" s="20">
        <v>43958</v>
      </c>
      <c r="M691" s="20">
        <v>44196</v>
      </c>
      <c r="N691" s="21">
        <v>21000</v>
      </c>
      <c r="O691" s="20">
        <v>43952</v>
      </c>
      <c r="P691" s="20">
        <v>44316</v>
      </c>
      <c r="Q691" s="19">
        <f t="shared" si="30"/>
        <v>31</v>
      </c>
      <c r="R691" s="19">
        <f t="shared" si="31"/>
        <v>31</v>
      </c>
      <c r="S691" s="19">
        <f t="shared" si="32"/>
        <v>0</v>
      </c>
      <c r="T691" s="19"/>
      <c r="U691" s="20">
        <v>42862</v>
      </c>
      <c r="V691" s="20">
        <v>43100</v>
      </c>
      <c r="W691" s="21">
        <v>21000</v>
      </c>
      <c r="X691" s="20">
        <v>42856</v>
      </c>
      <c r="Y691" s="20">
        <v>43220</v>
      </c>
    </row>
    <row r="692" spans="1:25" ht="15.75" x14ac:dyDescent="0.25">
      <c r="A692" s="17" t="s">
        <v>454</v>
      </c>
      <c r="B692" s="17" t="s">
        <v>285</v>
      </c>
      <c r="C692" s="17" t="s">
        <v>283</v>
      </c>
      <c r="D692" s="20">
        <v>43952</v>
      </c>
      <c r="E692" s="20">
        <v>44196</v>
      </c>
      <c r="F692" s="21">
        <v>25800</v>
      </c>
      <c r="G692" s="20">
        <v>43952</v>
      </c>
      <c r="H692" s="20">
        <v>44316</v>
      </c>
      <c r="I692" s="17">
        <f>IF((YEAR(H692)-YEAR(G692))=1, ((MONTH(H692)-MONTH(G692))+1)+12, (IF((YEAR(H692)-YEAR(G692))=2, ((MONTH(H692)-MONTH(G692))+1)+24, (IF((YEAR(H692)-YEAR(G692))=3, ((MONTH(H692)-MONTH(G692))+1)+36, (MONTH(H692)-MONTH(G692))+1)))))</f>
        <v>12</v>
      </c>
      <c r="J692" s="18">
        <f>F692/I692</f>
        <v>2150</v>
      </c>
      <c r="K692" s="19"/>
      <c r="L692" s="20">
        <v>43952</v>
      </c>
      <c r="M692" s="20">
        <v>44196</v>
      </c>
      <c r="N692" s="21">
        <v>25800</v>
      </c>
      <c r="O692" s="20">
        <v>43952</v>
      </c>
      <c r="P692" s="20">
        <v>44316</v>
      </c>
      <c r="Q692" s="19">
        <f t="shared" si="30"/>
        <v>31</v>
      </c>
      <c r="R692" s="19">
        <f t="shared" si="31"/>
        <v>31</v>
      </c>
      <c r="S692" s="19">
        <f t="shared" si="32"/>
        <v>0</v>
      </c>
      <c r="T692" s="19"/>
      <c r="U692" s="20">
        <v>42856</v>
      </c>
      <c r="V692" s="20">
        <v>43100</v>
      </c>
      <c r="W692" s="21">
        <v>25800</v>
      </c>
      <c r="X692" s="20">
        <v>42856</v>
      </c>
      <c r="Y692" s="20">
        <v>43220</v>
      </c>
    </row>
    <row r="693" spans="1:25" ht="15.75" x14ac:dyDescent="0.25">
      <c r="A693" s="17" t="s">
        <v>456</v>
      </c>
      <c r="B693" s="17" t="s">
        <v>292</v>
      </c>
      <c r="C693" s="17" t="s">
        <v>283</v>
      </c>
      <c r="D693" s="20">
        <v>44012</v>
      </c>
      <c r="E693" s="20">
        <v>44196</v>
      </c>
      <c r="F693" s="21">
        <v>120000</v>
      </c>
      <c r="G693" s="20">
        <v>43952</v>
      </c>
      <c r="H693" s="20">
        <v>44316</v>
      </c>
      <c r="I693" s="17">
        <f>IF((YEAR(H693)-YEAR(G693))=1, ((MONTH(H693)-MONTH(G693))+1)+12, (IF((YEAR(H693)-YEAR(G693))=2, ((MONTH(H693)-MONTH(G693))+1)+24, (IF((YEAR(H693)-YEAR(G693))=3, ((MONTH(H693)-MONTH(G693))+1)+36, (MONTH(H693)-MONTH(G693))+1)))))</f>
        <v>12</v>
      </c>
      <c r="J693" s="18">
        <f>F693/I693</f>
        <v>10000</v>
      </c>
      <c r="K693" s="19"/>
      <c r="L693" s="20">
        <v>44012</v>
      </c>
      <c r="M693" s="20">
        <v>44196</v>
      </c>
      <c r="N693" s="21">
        <v>120000</v>
      </c>
      <c r="O693" s="20">
        <v>43952</v>
      </c>
      <c r="P693" s="20">
        <v>44316</v>
      </c>
      <c r="Q693" s="19">
        <f t="shared" si="30"/>
        <v>31</v>
      </c>
      <c r="R693" s="19">
        <f t="shared" si="31"/>
        <v>31</v>
      </c>
      <c r="S693" s="19">
        <f t="shared" si="32"/>
        <v>0</v>
      </c>
      <c r="T693" s="19"/>
      <c r="U693" s="20">
        <v>42916</v>
      </c>
      <c r="V693" s="20">
        <v>43100</v>
      </c>
      <c r="W693" s="21">
        <v>120000</v>
      </c>
      <c r="X693" s="20">
        <v>42856</v>
      </c>
      <c r="Y693" s="20">
        <v>43220</v>
      </c>
    </row>
    <row r="694" spans="1:25" ht="15.75" x14ac:dyDescent="0.25">
      <c r="A694" s="17" t="s">
        <v>455</v>
      </c>
      <c r="B694" s="17" t="s">
        <v>292</v>
      </c>
      <c r="C694" s="17" t="s">
        <v>283</v>
      </c>
      <c r="D694" s="20">
        <v>43983</v>
      </c>
      <c r="E694" s="20">
        <v>44196</v>
      </c>
      <c r="F694" s="21">
        <v>60000</v>
      </c>
      <c r="G694" s="20">
        <v>43983</v>
      </c>
      <c r="H694" s="20">
        <v>44316</v>
      </c>
      <c r="I694" s="17">
        <f>IF((YEAR(H694)-YEAR(G694))=1, ((MONTH(H694)-MONTH(G694))+1)+12, (IF((YEAR(H694)-YEAR(G694))=2, ((MONTH(H694)-MONTH(G694))+1)+24, (IF((YEAR(H694)-YEAR(G694))=3, ((MONTH(H694)-MONTH(G694))+1)+36, (MONTH(H694)-MONTH(G694))+1)))))</f>
        <v>11</v>
      </c>
      <c r="J694" s="18">
        <f>F694/I694</f>
        <v>5454.545454545455</v>
      </c>
      <c r="K694" s="19"/>
      <c r="L694" s="20">
        <v>43983</v>
      </c>
      <c r="M694" s="20">
        <v>44196</v>
      </c>
      <c r="N694" s="21">
        <v>60000</v>
      </c>
      <c r="O694" s="20">
        <v>43983</v>
      </c>
      <c r="P694" s="20">
        <v>44316</v>
      </c>
      <c r="Q694" s="19">
        <f t="shared" si="30"/>
        <v>31</v>
      </c>
      <c r="R694" s="19">
        <f t="shared" si="31"/>
        <v>31</v>
      </c>
      <c r="S694" s="19">
        <f t="shared" si="32"/>
        <v>0</v>
      </c>
      <c r="T694" s="19"/>
      <c r="U694" s="20">
        <v>42887</v>
      </c>
      <c r="V694" s="20">
        <v>43100</v>
      </c>
      <c r="W694" s="21">
        <v>60000</v>
      </c>
      <c r="X694" s="20">
        <v>42887</v>
      </c>
      <c r="Y694" s="20">
        <v>43220</v>
      </c>
    </row>
    <row r="695" spans="1:25" ht="15.75" x14ac:dyDescent="0.25">
      <c r="A695" s="17" t="s">
        <v>455</v>
      </c>
      <c r="B695" s="17" t="s">
        <v>292</v>
      </c>
      <c r="C695" s="17" t="s">
        <v>283</v>
      </c>
      <c r="D695" s="20">
        <v>44066</v>
      </c>
      <c r="E695" s="20">
        <v>44127</v>
      </c>
      <c r="F695" s="21">
        <v>60000</v>
      </c>
      <c r="G695" s="20">
        <v>43983</v>
      </c>
      <c r="H695" s="20">
        <v>44316</v>
      </c>
      <c r="I695" s="17">
        <f>IF((YEAR(H695)-YEAR(G695))=1, ((MONTH(H695)-MONTH(G695))+1)+12, (IF((YEAR(H695)-YEAR(G695))=2, ((MONTH(H695)-MONTH(G695))+1)+24, (IF((YEAR(H695)-YEAR(G695))=3, ((MONTH(H695)-MONTH(G695))+1)+36, (MONTH(H695)-MONTH(G695))+1)))))</f>
        <v>11</v>
      </c>
      <c r="J695" s="18">
        <f>F695/I695</f>
        <v>5454.545454545455</v>
      </c>
      <c r="K695" s="19"/>
      <c r="L695" s="20">
        <v>44066</v>
      </c>
      <c r="M695" s="20">
        <v>44127</v>
      </c>
      <c r="N695" s="21">
        <v>60000</v>
      </c>
      <c r="O695" s="20">
        <v>43983</v>
      </c>
      <c r="P695" s="20">
        <v>44316</v>
      </c>
      <c r="Q695" s="19">
        <f t="shared" si="30"/>
        <v>23</v>
      </c>
      <c r="R695" s="19">
        <f t="shared" si="31"/>
        <v>23</v>
      </c>
      <c r="S695" s="19">
        <f t="shared" si="32"/>
        <v>0</v>
      </c>
      <c r="T695" s="19"/>
      <c r="U695" s="20">
        <v>42970</v>
      </c>
      <c r="V695" s="20">
        <v>43031</v>
      </c>
      <c r="W695" s="21">
        <v>60000</v>
      </c>
      <c r="X695" s="20">
        <v>42887</v>
      </c>
      <c r="Y695" s="20">
        <v>43220</v>
      </c>
    </row>
    <row r="696" spans="1:25" ht="15.75" x14ac:dyDescent="0.25">
      <c r="A696" s="17" t="s">
        <v>455</v>
      </c>
      <c r="B696" s="17" t="s">
        <v>292</v>
      </c>
      <c r="C696" s="17" t="s">
        <v>283</v>
      </c>
      <c r="D696" s="20">
        <v>44144</v>
      </c>
      <c r="E696" s="20">
        <v>44200</v>
      </c>
      <c r="F696" s="21">
        <v>60000</v>
      </c>
      <c r="G696" s="20">
        <v>43983</v>
      </c>
      <c r="H696" s="20">
        <v>44316</v>
      </c>
      <c r="I696" s="17">
        <f>IF((YEAR(H696)-YEAR(G696))=1, ((MONTH(H696)-MONTH(G696))+1)+12, (IF((YEAR(H696)-YEAR(G696))=2, ((MONTH(H696)-MONTH(G696))+1)+24, (IF((YEAR(H696)-YEAR(G696))=3, ((MONTH(H696)-MONTH(G696))+1)+36, (MONTH(H696)-MONTH(G696))+1)))))</f>
        <v>11</v>
      </c>
      <c r="J696" s="18">
        <f>F696/I696</f>
        <v>5454.545454545455</v>
      </c>
      <c r="K696" s="19"/>
      <c r="L696" s="20">
        <v>44144</v>
      </c>
      <c r="M696" s="20">
        <v>44200</v>
      </c>
      <c r="N696" s="21">
        <v>60000</v>
      </c>
      <c r="O696" s="20">
        <v>43983</v>
      </c>
      <c r="P696" s="20">
        <v>44316</v>
      </c>
      <c r="Q696" s="19">
        <f t="shared" si="30"/>
        <v>4</v>
      </c>
      <c r="R696" s="19">
        <f t="shared" si="31"/>
        <v>4</v>
      </c>
      <c r="S696" s="19">
        <f t="shared" si="32"/>
        <v>0</v>
      </c>
      <c r="T696" s="19"/>
      <c r="U696" s="20">
        <v>43048</v>
      </c>
      <c r="V696" s="20">
        <v>43104</v>
      </c>
      <c r="W696" s="21">
        <v>60000</v>
      </c>
      <c r="X696" s="20">
        <v>42887</v>
      </c>
      <c r="Y696" s="20">
        <v>43220</v>
      </c>
    </row>
    <row r="697" spans="1:25" ht="15.75" x14ac:dyDescent="0.25">
      <c r="A697" s="17" t="s">
        <v>455</v>
      </c>
      <c r="B697" s="17" t="s">
        <v>292</v>
      </c>
      <c r="C697" s="17" t="s">
        <v>283</v>
      </c>
      <c r="D697" s="20">
        <v>44211</v>
      </c>
      <c r="E697" s="20">
        <v>44274</v>
      </c>
      <c r="F697" s="21">
        <v>60000</v>
      </c>
      <c r="G697" s="20">
        <v>43983</v>
      </c>
      <c r="H697" s="20">
        <v>44316</v>
      </c>
      <c r="I697" s="17">
        <f>IF((YEAR(H697)-YEAR(G697))=1, ((MONTH(H697)-MONTH(G697))+1)+12, (IF((YEAR(H697)-YEAR(G697))=2, ((MONTH(H697)-MONTH(G697))+1)+24, (IF((YEAR(H697)-YEAR(G697))=3, ((MONTH(H697)-MONTH(G697))+1)+36, (MONTH(H697)-MONTH(G697))+1)))))</f>
        <v>11</v>
      </c>
      <c r="J697" s="18">
        <f>F697/I697</f>
        <v>5454.545454545455</v>
      </c>
      <c r="K697" s="19"/>
      <c r="L697" s="20">
        <v>44211</v>
      </c>
      <c r="M697" s="20">
        <v>44274</v>
      </c>
      <c r="N697" s="21">
        <v>60000</v>
      </c>
      <c r="O697" s="20">
        <v>43983</v>
      </c>
      <c r="P697" s="20">
        <v>44316</v>
      </c>
      <c r="Q697" s="19">
        <f t="shared" si="30"/>
        <v>19</v>
      </c>
      <c r="R697" s="19">
        <f t="shared" si="31"/>
        <v>19</v>
      </c>
      <c r="S697" s="19">
        <f t="shared" si="32"/>
        <v>0</v>
      </c>
      <c r="T697" s="19"/>
      <c r="U697" s="20">
        <v>43115</v>
      </c>
      <c r="V697" s="20">
        <v>43178</v>
      </c>
      <c r="W697" s="21">
        <v>60000</v>
      </c>
      <c r="X697" s="20">
        <v>42887</v>
      </c>
      <c r="Y697" s="20">
        <v>43220</v>
      </c>
    </row>
    <row r="698" spans="1:25" ht="15.75" x14ac:dyDescent="0.25">
      <c r="A698" s="17" t="s">
        <v>566</v>
      </c>
      <c r="B698" s="17" t="s">
        <v>288</v>
      </c>
      <c r="C698" s="17" t="s">
        <v>283</v>
      </c>
      <c r="D698" s="20">
        <v>44065</v>
      </c>
      <c r="E698" s="20">
        <v>44196</v>
      </c>
      <c r="F698" s="21">
        <v>1284.06</v>
      </c>
      <c r="G698" s="20">
        <v>44044</v>
      </c>
      <c r="H698" s="20">
        <v>44316</v>
      </c>
      <c r="I698" s="17">
        <f>IF((YEAR(H698)-YEAR(G698))=1, ((MONTH(H698)-MONTH(G698))+1)+12, (IF((YEAR(H698)-YEAR(G698))=2, ((MONTH(H698)-MONTH(G698))+1)+24, (IF((YEAR(H698)-YEAR(G698))=3, ((MONTH(H698)-MONTH(G698))+1)+36, (MONTH(H698)-MONTH(G698))+1)))))</f>
        <v>9</v>
      </c>
      <c r="J698" s="18">
        <f>F698/I698</f>
        <v>142.67333333333332</v>
      </c>
      <c r="K698" s="19"/>
      <c r="L698" s="20">
        <v>44065</v>
      </c>
      <c r="M698" s="20">
        <v>44196</v>
      </c>
      <c r="N698" s="21">
        <v>1284.06</v>
      </c>
      <c r="O698" s="20">
        <v>44044</v>
      </c>
      <c r="P698" s="20">
        <v>44316</v>
      </c>
      <c r="Q698" s="19">
        <f t="shared" si="30"/>
        <v>31</v>
      </c>
      <c r="R698" s="19">
        <f t="shared" si="31"/>
        <v>31</v>
      </c>
      <c r="S698" s="19">
        <f t="shared" si="32"/>
        <v>0</v>
      </c>
      <c r="T698" s="19"/>
      <c r="U698" s="20">
        <v>42969</v>
      </c>
      <c r="V698" s="20">
        <v>43100</v>
      </c>
      <c r="W698" s="21">
        <v>1284.06</v>
      </c>
      <c r="X698" s="20">
        <v>42948</v>
      </c>
      <c r="Y698" s="20">
        <v>43220</v>
      </c>
    </row>
    <row r="699" spans="1:25" ht="15.75" x14ac:dyDescent="0.25">
      <c r="A699" s="17" t="s">
        <v>431</v>
      </c>
      <c r="B699" s="17" t="s">
        <v>282</v>
      </c>
      <c r="C699" s="17" t="s">
        <v>283</v>
      </c>
      <c r="D699" s="20">
        <v>44198</v>
      </c>
      <c r="E699" s="20">
        <v>44260</v>
      </c>
      <c r="F699" s="21">
        <v>25000</v>
      </c>
      <c r="G699" s="20">
        <v>44136</v>
      </c>
      <c r="H699" s="20">
        <v>44316</v>
      </c>
      <c r="I699" s="17">
        <f>IF((YEAR(H699)-YEAR(G699))=1, ((MONTH(H699)-MONTH(G699))+1)+12, (IF((YEAR(H699)-YEAR(G699))=2, ((MONTH(H699)-MONTH(G699))+1)+24, (IF((YEAR(H699)-YEAR(G699))=3, ((MONTH(H699)-MONTH(G699))+1)+36, (MONTH(H699)-MONTH(G699))+1)))))</f>
        <v>6</v>
      </c>
      <c r="J699" s="18">
        <f>F699/I699</f>
        <v>4166.666666666667</v>
      </c>
      <c r="K699" s="19"/>
      <c r="L699" s="20">
        <v>44198</v>
      </c>
      <c r="M699" s="20">
        <v>44260</v>
      </c>
      <c r="N699" s="21">
        <v>25000</v>
      </c>
      <c r="O699" s="20">
        <v>44136</v>
      </c>
      <c r="P699" s="20">
        <v>44316</v>
      </c>
      <c r="Q699" s="19">
        <f t="shared" si="30"/>
        <v>5</v>
      </c>
      <c r="R699" s="19">
        <f t="shared" si="31"/>
        <v>5</v>
      </c>
      <c r="S699" s="19">
        <f t="shared" si="32"/>
        <v>0</v>
      </c>
      <c r="T699" s="19"/>
      <c r="U699" s="20">
        <v>43102</v>
      </c>
      <c r="V699" s="20">
        <v>43164</v>
      </c>
      <c r="W699" s="21">
        <v>25000</v>
      </c>
      <c r="X699" s="20">
        <v>43040</v>
      </c>
      <c r="Y699" s="20">
        <v>43220</v>
      </c>
    </row>
    <row r="700" spans="1:25" ht="15.75" x14ac:dyDescent="0.25">
      <c r="A700" s="17" t="s">
        <v>530</v>
      </c>
      <c r="B700" s="17" t="s">
        <v>296</v>
      </c>
      <c r="C700" s="17" t="s">
        <v>283</v>
      </c>
      <c r="D700" s="20">
        <v>44166</v>
      </c>
      <c r="E700" s="20">
        <v>44196</v>
      </c>
      <c r="F700" s="21">
        <v>50000</v>
      </c>
      <c r="G700" s="20">
        <v>44136</v>
      </c>
      <c r="H700" s="20">
        <v>44316</v>
      </c>
      <c r="I700" s="17">
        <f>IF((YEAR(H700)-YEAR(G700))=1, ((MONTH(H700)-MONTH(G700))+1)+12, (IF((YEAR(H700)-YEAR(G700))=2, ((MONTH(H700)-MONTH(G700))+1)+24, (IF((YEAR(H700)-YEAR(G700))=3, ((MONTH(H700)-MONTH(G700))+1)+36, (MONTH(H700)-MONTH(G700))+1)))))</f>
        <v>6</v>
      </c>
      <c r="J700" s="18">
        <f>F700/I700</f>
        <v>8333.3333333333339</v>
      </c>
      <c r="K700" s="19"/>
      <c r="L700" s="20">
        <v>44166</v>
      </c>
      <c r="M700" s="20">
        <v>44196</v>
      </c>
      <c r="N700" s="21">
        <v>50000</v>
      </c>
      <c r="O700" s="20">
        <v>44136</v>
      </c>
      <c r="P700" s="20">
        <v>44316</v>
      </c>
      <c r="Q700" s="19">
        <f t="shared" si="30"/>
        <v>31</v>
      </c>
      <c r="R700" s="19">
        <f t="shared" si="31"/>
        <v>31</v>
      </c>
      <c r="S700" s="19">
        <f t="shared" si="32"/>
        <v>0</v>
      </c>
      <c r="T700" s="19"/>
      <c r="U700" s="20">
        <v>43070</v>
      </c>
      <c r="V700" s="20">
        <v>43100</v>
      </c>
      <c r="W700" s="21">
        <v>50000</v>
      </c>
      <c r="X700" s="20">
        <v>43040</v>
      </c>
      <c r="Y700" s="20">
        <v>43220</v>
      </c>
    </row>
    <row r="701" spans="1:25" ht="15.75" x14ac:dyDescent="0.25">
      <c r="A701" s="17" t="s">
        <v>324</v>
      </c>
      <c r="B701" s="17" t="s">
        <v>296</v>
      </c>
      <c r="C701" s="17" t="s">
        <v>283</v>
      </c>
      <c r="D701" s="20">
        <v>44285</v>
      </c>
      <c r="E701" s="20">
        <v>44326</v>
      </c>
      <c r="F701" s="21">
        <v>6307.65</v>
      </c>
      <c r="G701" s="20">
        <v>44228</v>
      </c>
      <c r="H701" s="20">
        <v>44316</v>
      </c>
      <c r="I701" s="17">
        <f>IF((YEAR(H701)-YEAR(G701))=1, ((MONTH(H701)-MONTH(G701))+1)+12, (IF((YEAR(H701)-YEAR(G701))=2, ((MONTH(H701)-MONTH(G701))+1)+24, (IF((YEAR(H701)-YEAR(G701))=3, ((MONTH(H701)-MONTH(G701))+1)+36, (MONTH(H701)-MONTH(G701))+1)))))</f>
        <v>3</v>
      </c>
      <c r="J701" s="18">
        <f>F701/I701</f>
        <v>2102.5499999999997</v>
      </c>
      <c r="K701" s="19"/>
      <c r="L701" s="20">
        <v>44285</v>
      </c>
      <c r="M701" s="20">
        <v>44326</v>
      </c>
      <c r="N701" s="21">
        <v>6307.65</v>
      </c>
      <c r="O701" s="20">
        <v>44228</v>
      </c>
      <c r="P701" s="20">
        <v>44316</v>
      </c>
      <c r="Q701" s="19">
        <f t="shared" si="30"/>
        <v>10</v>
      </c>
      <c r="R701" s="19">
        <f t="shared" si="31"/>
        <v>10</v>
      </c>
      <c r="S701" s="19">
        <f t="shared" si="32"/>
        <v>0</v>
      </c>
      <c r="T701" s="19"/>
      <c r="U701" s="20">
        <v>43189</v>
      </c>
      <c r="V701" s="20">
        <v>43230</v>
      </c>
      <c r="W701" s="21">
        <v>6307.65</v>
      </c>
      <c r="X701" s="20">
        <v>43132</v>
      </c>
      <c r="Y701" s="20">
        <v>43220</v>
      </c>
    </row>
    <row r="702" spans="1:25" ht="15.75" x14ac:dyDescent="0.25">
      <c r="A702" s="17" t="s">
        <v>347</v>
      </c>
      <c r="B702" s="17" t="s">
        <v>288</v>
      </c>
      <c r="C702" s="17" t="s">
        <v>283</v>
      </c>
      <c r="D702" s="20">
        <v>44274</v>
      </c>
      <c r="E702" s="20">
        <v>44312</v>
      </c>
      <c r="F702" s="21">
        <v>8000</v>
      </c>
      <c r="G702" s="20">
        <v>44256</v>
      </c>
      <c r="H702" s="20">
        <v>44316</v>
      </c>
      <c r="I702" s="17">
        <f>IF((YEAR(H702)-YEAR(G702))=1, ((MONTH(H702)-MONTH(G702))+1)+12, (IF((YEAR(H702)-YEAR(G702))=2, ((MONTH(H702)-MONTH(G702))+1)+24, (IF((YEAR(H702)-YEAR(G702))=3, ((MONTH(H702)-MONTH(G702))+1)+36, (MONTH(H702)-MONTH(G702))+1)))))</f>
        <v>2</v>
      </c>
      <c r="J702" s="18">
        <f>F702/I702</f>
        <v>4000</v>
      </c>
      <c r="K702" s="19"/>
      <c r="L702" s="20">
        <v>44274</v>
      </c>
      <c r="M702" s="20">
        <v>44312</v>
      </c>
      <c r="N702" s="21">
        <v>8000</v>
      </c>
      <c r="O702" s="20">
        <v>44256</v>
      </c>
      <c r="P702" s="20">
        <v>44316</v>
      </c>
      <c r="Q702" s="19">
        <f t="shared" si="30"/>
        <v>26</v>
      </c>
      <c r="R702" s="19">
        <f t="shared" si="31"/>
        <v>26</v>
      </c>
      <c r="S702" s="19">
        <f t="shared" si="32"/>
        <v>0</v>
      </c>
      <c r="T702" s="19"/>
      <c r="U702" s="20">
        <v>43178</v>
      </c>
      <c r="V702" s="20">
        <v>43216</v>
      </c>
      <c r="W702" s="21">
        <v>8000</v>
      </c>
      <c r="X702" s="20">
        <v>43160</v>
      </c>
      <c r="Y702" s="20">
        <v>43220</v>
      </c>
    </row>
    <row r="703" spans="1:25" ht="15.75" x14ac:dyDescent="0.25">
      <c r="A703" s="17" t="s">
        <v>347</v>
      </c>
      <c r="B703" s="17" t="s">
        <v>288</v>
      </c>
      <c r="C703" s="17" t="s">
        <v>283</v>
      </c>
      <c r="D703" s="20">
        <v>44290</v>
      </c>
      <c r="E703" s="20">
        <v>44332</v>
      </c>
      <c r="F703" s="21">
        <v>8000</v>
      </c>
      <c r="G703" s="20">
        <v>44256</v>
      </c>
      <c r="H703" s="20">
        <v>44316</v>
      </c>
      <c r="I703" s="17">
        <f>IF((YEAR(H703)-YEAR(G703))=1, ((MONTH(H703)-MONTH(G703))+1)+12, (IF((YEAR(H703)-YEAR(G703))=2, ((MONTH(H703)-MONTH(G703))+1)+24, (IF((YEAR(H703)-YEAR(G703))=3, ((MONTH(H703)-MONTH(G703))+1)+36, (MONTH(H703)-MONTH(G703))+1)))))</f>
        <v>2</v>
      </c>
      <c r="J703" s="18">
        <f>F703/I703</f>
        <v>4000</v>
      </c>
      <c r="K703" s="19"/>
      <c r="L703" s="20">
        <v>44290</v>
      </c>
      <c r="M703" s="20">
        <v>44332</v>
      </c>
      <c r="N703" s="21">
        <v>8000</v>
      </c>
      <c r="O703" s="20">
        <v>44256</v>
      </c>
      <c r="P703" s="20">
        <v>44316</v>
      </c>
      <c r="Q703" s="19">
        <f t="shared" si="30"/>
        <v>16</v>
      </c>
      <c r="R703" s="19">
        <f t="shared" si="31"/>
        <v>16</v>
      </c>
      <c r="S703" s="19">
        <f t="shared" si="32"/>
        <v>0</v>
      </c>
      <c r="T703" s="19"/>
      <c r="U703" s="20">
        <v>43194</v>
      </c>
      <c r="V703" s="20">
        <v>43236</v>
      </c>
      <c r="W703" s="21">
        <v>8000</v>
      </c>
      <c r="X703" s="20">
        <v>43160</v>
      </c>
      <c r="Y703" s="20">
        <v>43220</v>
      </c>
    </row>
    <row r="704" spans="1:25" ht="15.75" x14ac:dyDescent="0.25">
      <c r="A704" s="17" t="s">
        <v>347</v>
      </c>
      <c r="B704" s="17" t="s">
        <v>288</v>
      </c>
      <c r="C704" s="17" t="s">
        <v>283</v>
      </c>
      <c r="D704" s="20">
        <v>44296</v>
      </c>
      <c r="E704" s="20">
        <v>44354</v>
      </c>
      <c r="F704" s="21">
        <v>5000</v>
      </c>
      <c r="G704" s="20">
        <v>44256</v>
      </c>
      <c r="H704" s="20">
        <v>44316</v>
      </c>
      <c r="I704" s="17">
        <f>IF((YEAR(H704)-YEAR(G704))=1, ((MONTH(H704)-MONTH(G704))+1)+12, (IF((YEAR(H704)-YEAR(G704))=2, ((MONTH(H704)-MONTH(G704))+1)+24, (IF((YEAR(H704)-YEAR(G704))=3, ((MONTH(H704)-MONTH(G704))+1)+36, (MONTH(H704)-MONTH(G704))+1)))))</f>
        <v>2</v>
      </c>
      <c r="J704" s="18">
        <f>F704/I704</f>
        <v>2500</v>
      </c>
      <c r="K704" s="19"/>
      <c r="L704" s="20">
        <v>44296</v>
      </c>
      <c r="M704" s="20">
        <v>44354</v>
      </c>
      <c r="N704" s="21">
        <v>5000</v>
      </c>
      <c r="O704" s="20">
        <v>44256</v>
      </c>
      <c r="P704" s="20">
        <v>44316</v>
      </c>
      <c r="Q704" s="19">
        <f t="shared" si="30"/>
        <v>7</v>
      </c>
      <c r="R704" s="19">
        <f t="shared" si="31"/>
        <v>7</v>
      </c>
      <c r="S704" s="19">
        <f t="shared" si="32"/>
        <v>0</v>
      </c>
      <c r="T704" s="19"/>
      <c r="U704" s="20">
        <v>43200</v>
      </c>
      <c r="V704" s="20">
        <v>43258</v>
      </c>
      <c r="W704" s="21">
        <v>5000</v>
      </c>
      <c r="X704" s="20">
        <v>43160</v>
      </c>
      <c r="Y704" s="20">
        <v>43220</v>
      </c>
    </row>
    <row r="705" spans="1:25" ht="15.75" x14ac:dyDescent="0.25">
      <c r="A705" s="17" t="s">
        <v>347</v>
      </c>
      <c r="B705" s="17" t="s">
        <v>288</v>
      </c>
      <c r="C705" s="17" t="s">
        <v>283</v>
      </c>
      <c r="D705" s="20">
        <v>44316</v>
      </c>
      <c r="E705" s="20">
        <v>44354</v>
      </c>
      <c r="F705" s="21">
        <v>5000</v>
      </c>
      <c r="G705" s="20">
        <v>44256</v>
      </c>
      <c r="H705" s="20">
        <v>44316</v>
      </c>
      <c r="I705" s="17">
        <f>IF((YEAR(H705)-YEAR(G705))=1, ((MONTH(H705)-MONTH(G705))+1)+12, (IF((YEAR(H705)-YEAR(G705))=2, ((MONTH(H705)-MONTH(G705))+1)+24, (IF((YEAR(H705)-YEAR(G705))=3, ((MONTH(H705)-MONTH(G705))+1)+36, (MONTH(H705)-MONTH(G705))+1)))))</f>
        <v>2</v>
      </c>
      <c r="J705" s="18">
        <f>F705/I705</f>
        <v>2500</v>
      </c>
      <c r="K705" s="19"/>
      <c r="L705" s="20">
        <v>44316</v>
      </c>
      <c r="M705" s="20">
        <v>44354</v>
      </c>
      <c r="N705" s="21">
        <v>5000</v>
      </c>
      <c r="O705" s="20">
        <v>44256</v>
      </c>
      <c r="P705" s="20">
        <v>44316</v>
      </c>
      <c r="Q705" s="19">
        <f t="shared" si="30"/>
        <v>7</v>
      </c>
      <c r="R705" s="19">
        <f t="shared" si="31"/>
        <v>7</v>
      </c>
      <c r="S705" s="19">
        <f t="shared" si="32"/>
        <v>0</v>
      </c>
      <c r="T705" s="19"/>
      <c r="U705" s="20">
        <v>43220</v>
      </c>
      <c r="V705" s="20">
        <v>43258</v>
      </c>
      <c r="W705" s="21">
        <v>5000</v>
      </c>
      <c r="X705" s="20">
        <v>43160</v>
      </c>
      <c r="Y705" s="20">
        <v>43220</v>
      </c>
    </row>
    <row r="706" spans="1:25" ht="15.75" x14ac:dyDescent="0.25">
      <c r="A706" s="17" t="s">
        <v>298</v>
      </c>
      <c r="B706" s="17" t="s">
        <v>292</v>
      </c>
      <c r="C706" s="17" t="s">
        <v>283</v>
      </c>
      <c r="D706" s="20">
        <v>44298</v>
      </c>
      <c r="E706" s="20">
        <v>44318</v>
      </c>
      <c r="F706" s="21">
        <v>3721.45</v>
      </c>
      <c r="G706" s="20">
        <v>44287</v>
      </c>
      <c r="H706" s="20">
        <v>44316</v>
      </c>
      <c r="I706" s="17">
        <f>IF((YEAR(H706)-YEAR(G706))=1, ((MONTH(H706)-MONTH(G706))+1)+12, (IF((YEAR(H706)-YEAR(G706))=2, ((MONTH(H706)-MONTH(G706))+1)+24, (IF((YEAR(H706)-YEAR(G706))=3, ((MONTH(H706)-MONTH(G706))+1)+36, (MONTH(H706)-MONTH(G706))+1)))))</f>
        <v>1</v>
      </c>
      <c r="J706" s="18">
        <f>F706/I706</f>
        <v>3721.45</v>
      </c>
      <c r="K706" s="19"/>
      <c r="L706" s="20">
        <v>44298</v>
      </c>
      <c r="M706" s="20">
        <v>44318</v>
      </c>
      <c r="N706" s="21">
        <v>3721.45</v>
      </c>
      <c r="O706" s="20">
        <v>44287</v>
      </c>
      <c r="P706" s="20">
        <v>44316</v>
      </c>
      <c r="Q706" s="19">
        <f t="shared" si="30"/>
        <v>2</v>
      </c>
      <c r="R706" s="19">
        <f t="shared" si="31"/>
        <v>2</v>
      </c>
      <c r="S706" s="19">
        <f t="shared" si="32"/>
        <v>0</v>
      </c>
      <c r="T706" s="19"/>
      <c r="U706" s="20">
        <v>43202</v>
      </c>
      <c r="V706" s="20">
        <v>43222</v>
      </c>
      <c r="W706" s="21">
        <v>3721.45</v>
      </c>
      <c r="X706" s="20">
        <v>43191</v>
      </c>
      <c r="Y706" s="20">
        <v>43220</v>
      </c>
    </row>
    <row r="707" spans="1:25" ht="15.75" x14ac:dyDescent="0.25">
      <c r="A707" s="17" t="s">
        <v>316</v>
      </c>
      <c r="B707" s="17" t="s">
        <v>296</v>
      </c>
      <c r="C707" s="17" t="s">
        <v>283</v>
      </c>
      <c r="D707" s="20">
        <v>44287</v>
      </c>
      <c r="E707" s="20">
        <v>44302</v>
      </c>
      <c r="F707" s="21">
        <v>1500</v>
      </c>
      <c r="G707" s="20">
        <v>44287</v>
      </c>
      <c r="H707" s="20">
        <v>44316</v>
      </c>
      <c r="I707" s="17">
        <f>IF((YEAR(H707)-YEAR(G707))=1, ((MONTH(H707)-MONTH(G707))+1)+12, (IF((YEAR(H707)-YEAR(G707))=2, ((MONTH(H707)-MONTH(G707))+1)+24, (IF((YEAR(H707)-YEAR(G707))=3, ((MONTH(H707)-MONTH(G707))+1)+36, (MONTH(H707)-MONTH(G707))+1)))))</f>
        <v>1</v>
      </c>
      <c r="J707" s="18">
        <f>F707/I707</f>
        <v>1500</v>
      </c>
      <c r="K707" s="19"/>
      <c r="L707" s="20">
        <v>44287</v>
      </c>
      <c r="M707" s="20">
        <v>44302</v>
      </c>
      <c r="N707" s="21">
        <v>1500</v>
      </c>
      <c r="O707" s="20">
        <v>44287</v>
      </c>
      <c r="P707" s="20">
        <v>44316</v>
      </c>
      <c r="Q707" s="19">
        <f t="shared" si="30"/>
        <v>16</v>
      </c>
      <c r="R707" s="19">
        <f t="shared" si="31"/>
        <v>16</v>
      </c>
      <c r="S707" s="19">
        <f t="shared" si="32"/>
        <v>0</v>
      </c>
      <c r="T707" s="19"/>
      <c r="U707" s="20">
        <v>43191</v>
      </c>
      <c r="V707" s="20">
        <v>43206</v>
      </c>
      <c r="W707" s="21">
        <v>1500</v>
      </c>
      <c r="X707" s="20">
        <v>43191</v>
      </c>
      <c r="Y707" s="20">
        <v>43220</v>
      </c>
    </row>
    <row r="708" spans="1:25" ht="15.75" x14ac:dyDescent="0.25">
      <c r="A708" s="17" t="s">
        <v>327</v>
      </c>
      <c r="B708" s="17" t="s">
        <v>296</v>
      </c>
      <c r="C708" s="17" t="s">
        <v>283</v>
      </c>
      <c r="D708" s="20">
        <v>44310</v>
      </c>
      <c r="E708" s="20">
        <v>44402</v>
      </c>
      <c r="F708" s="21">
        <v>570.45000000000005</v>
      </c>
      <c r="G708" s="20">
        <v>44287</v>
      </c>
      <c r="H708" s="20">
        <v>44316</v>
      </c>
      <c r="I708" s="17">
        <f>IF((YEAR(H708)-YEAR(G708))=1, ((MONTH(H708)-MONTH(G708))+1)+12, (IF((YEAR(H708)-YEAR(G708))=2, ((MONTH(H708)-MONTH(G708))+1)+24, (IF((YEAR(H708)-YEAR(G708))=3, ((MONTH(H708)-MONTH(G708))+1)+36, (MONTH(H708)-MONTH(G708))+1)))))</f>
        <v>1</v>
      </c>
      <c r="J708" s="18">
        <f>F708/I708</f>
        <v>570.45000000000005</v>
      </c>
      <c r="K708" s="19"/>
      <c r="L708" s="20">
        <v>44310</v>
      </c>
      <c r="M708" s="20">
        <v>44402</v>
      </c>
      <c r="N708" s="21">
        <v>570.45000000000005</v>
      </c>
      <c r="O708" s="20">
        <v>44287</v>
      </c>
      <c r="P708" s="20">
        <v>44316</v>
      </c>
      <c r="Q708" s="19">
        <f t="shared" ref="Q708:Q771" si="33">DAY(E708)</f>
        <v>25</v>
      </c>
      <c r="R708" s="19">
        <f t="shared" ref="R708:R771" si="34">DAY(M708)</f>
        <v>25</v>
      </c>
      <c r="S708" s="19">
        <f t="shared" ref="S708:S771" si="35">Q708-R708</f>
        <v>0</v>
      </c>
      <c r="T708" s="19"/>
      <c r="U708" s="20">
        <v>43214</v>
      </c>
      <c r="V708" s="20">
        <v>43306</v>
      </c>
      <c r="W708" s="21">
        <v>570.45000000000005</v>
      </c>
      <c r="X708" s="20">
        <v>43191</v>
      </c>
      <c r="Y708" s="20">
        <v>43220</v>
      </c>
    </row>
    <row r="709" spans="1:25" ht="15.75" x14ac:dyDescent="0.25">
      <c r="A709" s="17" t="s">
        <v>352</v>
      </c>
      <c r="B709" s="17" t="s">
        <v>282</v>
      </c>
      <c r="C709" s="17" t="s">
        <v>283</v>
      </c>
      <c r="D709" s="20">
        <v>44299</v>
      </c>
      <c r="E709" s="20">
        <v>44382</v>
      </c>
      <c r="F709" s="21">
        <v>10000</v>
      </c>
      <c r="G709" s="20">
        <v>44287</v>
      </c>
      <c r="H709" s="20">
        <v>44316</v>
      </c>
      <c r="I709" s="17">
        <f>IF((YEAR(H709)-YEAR(G709))=1, ((MONTH(H709)-MONTH(G709))+1)+12, (IF((YEAR(H709)-YEAR(G709))=2, ((MONTH(H709)-MONTH(G709))+1)+24, (IF((YEAR(H709)-YEAR(G709))=3, ((MONTH(H709)-MONTH(G709))+1)+36, (MONTH(H709)-MONTH(G709))+1)))))</f>
        <v>1</v>
      </c>
      <c r="J709" s="18">
        <f>F709/I709</f>
        <v>10000</v>
      </c>
      <c r="K709" s="19"/>
      <c r="L709" s="20">
        <v>44299</v>
      </c>
      <c r="M709" s="20">
        <v>44382</v>
      </c>
      <c r="N709" s="21">
        <v>10000</v>
      </c>
      <c r="O709" s="20">
        <v>44287</v>
      </c>
      <c r="P709" s="20">
        <v>44316</v>
      </c>
      <c r="Q709" s="19">
        <f t="shared" si="33"/>
        <v>5</v>
      </c>
      <c r="R709" s="19">
        <f t="shared" si="34"/>
        <v>5</v>
      </c>
      <c r="S709" s="19">
        <f t="shared" si="35"/>
        <v>0</v>
      </c>
      <c r="T709" s="19"/>
      <c r="U709" s="20">
        <v>43203</v>
      </c>
      <c r="V709" s="20">
        <v>43286</v>
      </c>
      <c r="W709" s="21">
        <v>10000</v>
      </c>
      <c r="X709" s="20">
        <v>43191</v>
      </c>
      <c r="Y709" s="20">
        <v>43220</v>
      </c>
    </row>
    <row r="710" spans="1:25" ht="15.75" x14ac:dyDescent="0.25">
      <c r="A710" s="17" t="s">
        <v>354</v>
      </c>
      <c r="B710" s="17" t="s">
        <v>292</v>
      </c>
      <c r="C710" s="17" t="s">
        <v>283</v>
      </c>
      <c r="D710" s="20">
        <v>44316</v>
      </c>
      <c r="E710" s="20">
        <v>44926</v>
      </c>
      <c r="F710" s="21">
        <v>3000</v>
      </c>
      <c r="G710" s="20">
        <v>44287</v>
      </c>
      <c r="H710" s="20">
        <v>44316</v>
      </c>
      <c r="I710" s="17">
        <f>IF((YEAR(H710)-YEAR(G710))=1, ((MONTH(H710)-MONTH(G710))+1)+12, (IF((YEAR(H710)-YEAR(G710))=2, ((MONTH(H710)-MONTH(G710))+1)+24, (IF((YEAR(H710)-YEAR(G710))=3, ((MONTH(H710)-MONTH(G710))+1)+36, (MONTH(H710)-MONTH(G710))+1)))))</f>
        <v>1</v>
      </c>
      <c r="J710" s="18">
        <f>F710/I710</f>
        <v>3000</v>
      </c>
      <c r="K710" s="19"/>
      <c r="L710" s="20">
        <v>44316</v>
      </c>
      <c r="M710" s="20">
        <v>44926</v>
      </c>
      <c r="N710" s="21">
        <v>3000</v>
      </c>
      <c r="O710" s="20">
        <v>44287</v>
      </c>
      <c r="P710" s="20">
        <v>44316</v>
      </c>
      <c r="Q710" s="19">
        <f t="shared" si="33"/>
        <v>31</v>
      </c>
      <c r="R710" s="19">
        <f t="shared" si="34"/>
        <v>31</v>
      </c>
      <c r="S710" s="19">
        <f t="shared" si="35"/>
        <v>0</v>
      </c>
      <c r="T710" s="19"/>
      <c r="U710" s="20">
        <v>43220</v>
      </c>
      <c r="V710" s="20">
        <v>43830</v>
      </c>
      <c r="W710" s="21">
        <v>3000</v>
      </c>
      <c r="X710" s="20">
        <v>43191</v>
      </c>
      <c r="Y710" s="20">
        <v>43220</v>
      </c>
    </row>
    <row r="711" spans="1:25" ht="15.75" x14ac:dyDescent="0.25">
      <c r="A711" s="17" t="s">
        <v>355</v>
      </c>
      <c r="B711" s="17" t="s">
        <v>296</v>
      </c>
      <c r="C711" s="17" t="s">
        <v>283</v>
      </c>
      <c r="D711" s="20">
        <v>44301</v>
      </c>
      <c r="E711" s="20">
        <v>44382</v>
      </c>
      <c r="F711" s="21">
        <v>1500</v>
      </c>
      <c r="G711" s="20">
        <v>44287</v>
      </c>
      <c r="H711" s="20">
        <v>44316</v>
      </c>
      <c r="I711" s="17">
        <f>IF((YEAR(H711)-YEAR(G711))=1, ((MONTH(H711)-MONTH(G711))+1)+12, (IF((YEAR(H711)-YEAR(G711))=2, ((MONTH(H711)-MONTH(G711))+1)+24, (IF((YEAR(H711)-YEAR(G711))=3, ((MONTH(H711)-MONTH(G711))+1)+36, (MONTH(H711)-MONTH(G711))+1)))))</f>
        <v>1</v>
      </c>
      <c r="J711" s="18">
        <f>F711/I711</f>
        <v>1500</v>
      </c>
      <c r="K711" s="19"/>
      <c r="L711" s="20">
        <v>44301</v>
      </c>
      <c r="M711" s="20">
        <v>44382</v>
      </c>
      <c r="N711" s="21">
        <v>1500</v>
      </c>
      <c r="O711" s="20">
        <v>44287</v>
      </c>
      <c r="P711" s="20">
        <v>44316</v>
      </c>
      <c r="Q711" s="19">
        <f t="shared" si="33"/>
        <v>5</v>
      </c>
      <c r="R711" s="19">
        <f t="shared" si="34"/>
        <v>5</v>
      </c>
      <c r="S711" s="19">
        <f t="shared" si="35"/>
        <v>0</v>
      </c>
      <c r="T711" s="19"/>
      <c r="U711" s="20">
        <v>43205</v>
      </c>
      <c r="V711" s="20">
        <v>43286</v>
      </c>
      <c r="W711" s="21">
        <v>1500</v>
      </c>
      <c r="X711" s="20">
        <v>43191</v>
      </c>
      <c r="Y711" s="20">
        <v>43220</v>
      </c>
    </row>
    <row r="712" spans="1:25" ht="15.75" x14ac:dyDescent="0.25">
      <c r="A712" s="17" t="s">
        <v>358</v>
      </c>
      <c r="B712" s="17" t="s">
        <v>285</v>
      </c>
      <c r="C712" s="17" t="s">
        <v>283</v>
      </c>
      <c r="D712" s="20">
        <v>44288</v>
      </c>
      <c r="E712" s="20">
        <v>44288</v>
      </c>
      <c r="F712" s="21">
        <v>50</v>
      </c>
      <c r="G712" s="20">
        <v>44287</v>
      </c>
      <c r="H712" s="20">
        <v>44316</v>
      </c>
      <c r="I712" s="17">
        <f>IF((YEAR(H712)-YEAR(G712))=1, ((MONTH(H712)-MONTH(G712))+1)+12, (IF((YEAR(H712)-YEAR(G712))=2, ((MONTH(H712)-MONTH(G712))+1)+24, (IF((YEAR(H712)-YEAR(G712))=3, ((MONTH(H712)-MONTH(G712))+1)+36, (MONTH(H712)-MONTH(G712))+1)))))</f>
        <v>1</v>
      </c>
      <c r="J712" s="18">
        <f>F712/I712</f>
        <v>50</v>
      </c>
      <c r="K712" s="19"/>
      <c r="L712" s="20">
        <v>44288</v>
      </c>
      <c r="M712" s="20">
        <v>44288</v>
      </c>
      <c r="N712" s="21">
        <v>50</v>
      </c>
      <c r="O712" s="20">
        <v>44287</v>
      </c>
      <c r="P712" s="20">
        <v>44316</v>
      </c>
      <c r="Q712" s="19">
        <f t="shared" si="33"/>
        <v>2</v>
      </c>
      <c r="R712" s="19">
        <f t="shared" si="34"/>
        <v>2</v>
      </c>
      <c r="S712" s="19">
        <f t="shared" si="35"/>
        <v>0</v>
      </c>
      <c r="T712" s="19"/>
      <c r="U712" s="20">
        <v>43192</v>
      </c>
      <c r="V712" s="20">
        <v>43192</v>
      </c>
      <c r="W712" s="21">
        <v>50</v>
      </c>
      <c r="X712" s="20">
        <v>43191</v>
      </c>
      <c r="Y712" s="20">
        <v>43220</v>
      </c>
    </row>
    <row r="713" spans="1:25" ht="15.75" x14ac:dyDescent="0.25">
      <c r="A713" s="17" t="s">
        <v>365</v>
      </c>
      <c r="B713" s="17" t="s">
        <v>288</v>
      </c>
      <c r="C713" s="17" t="s">
        <v>283</v>
      </c>
      <c r="D713" s="20">
        <v>44287</v>
      </c>
      <c r="E713" s="20">
        <v>44326</v>
      </c>
      <c r="F713" s="21">
        <v>5000</v>
      </c>
      <c r="G713" s="20">
        <v>44287</v>
      </c>
      <c r="H713" s="20">
        <v>44316</v>
      </c>
      <c r="I713" s="17">
        <f>IF((YEAR(H713)-YEAR(G713))=1, ((MONTH(H713)-MONTH(G713))+1)+12, (IF((YEAR(H713)-YEAR(G713))=2, ((MONTH(H713)-MONTH(G713))+1)+24, (IF((YEAR(H713)-YEAR(G713))=3, ((MONTH(H713)-MONTH(G713))+1)+36, (MONTH(H713)-MONTH(G713))+1)))))</f>
        <v>1</v>
      </c>
      <c r="J713" s="18">
        <f>F713/I713</f>
        <v>5000</v>
      </c>
      <c r="K713" s="19"/>
      <c r="L713" s="20">
        <v>44287</v>
      </c>
      <c r="M713" s="20">
        <v>44326</v>
      </c>
      <c r="N713" s="21">
        <v>5000</v>
      </c>
      <c r="O713" s="20">
        <v>44287</v>
      </c>
      <c r="P713" s="20">
        <v>44316</v>
      </c>
      <c r="Q713" s="19">
        <f t="shared" si="33"/>
        <v>10</v>
      </c>
      <c r="R713" s="19">
        <f t="shared" si="34"/>
        <v>10</v>
      </c>
      <c r="S713" s="19">
        <f t="shared" si="35"/>
        <v>0</v>
      </c>
      <c r="T713" s="19"/>
      <c r="U713" s="20">
        <v>43191</v>
      </c>
      <c r="V713" s="20">
        <v>43230</v>
      </c>
      <c r="W713" s="21">
        <v>5000</v>
      </c>
      <c r="X713" s="20">
        <v>43191</v>
      </c>
      <c r="Y713" s="20">
        <v>43220</v>
      </c>
    </row>
    <row r="714" spans="1:25" ht="15.75" x14ac:dyDescent="0.25">
      <c r="A714" s="17" t="s">
        <v>375</v>
      </c>
      <c r="B714" s="17" t="s">
        <v>288</v>
      </c>
      <c r="C714" s="17" t="s">
        <v>283</v>
      </c>
      <c r="D714" s="20">
        <v>44287</v>
      </c>
      <c r="E714" s="20">
        <v>44334</v>
      </c>
      <c r="F714" s="21">
        <v>3300</v>
      </c>
      <c r="G714" s="20">
        <v>44287</v>
      </c>
      <c r="H714" s="20">
        <v>44316</v>
      </c>
      <c r="I714" s="17">
        <f>IF((YEAR(H714)-YEAR(G714))=1, ((MONTH(H714)-MONTH(G714))+1)+12, (IF((YEAR(H714)-YEAR(G714))=2, ((MONTH(H714)-MONTH(G714))+1)+24, (IF((YEAR(H714)-YEAR(G714))=3, ((MONTH(H714)-MONTH(G714))+1)+36, (MONTH(H714)-MONTH(G714))+1)))))</f>
        <v>1</v>
      </c>
      <c r="J714" s="18">
        <f>F714/I714</f>
        <v>3300</v>
      </c>
      <c r="K714" s="19"/>
      <c r="L714" s="20">
        <v>44287</v>
      </c>
      <c r="M714" s="20">
        <v>44334</v>
      </c>
      <c r="N714" s="21">
        <v>3300</v>
      </c>
      <c r="O714" s="20">
        <v>44287</v>
      </c>
      <c r="P714" s="20">
        <v>44316</v>
      </c>
      <c r="Q714" s="19">
        <f t="shared" si="33"/>
        <v>18</v>
      </c>
      <c r="R714" s="19">
        <f t="shared" si="34"/>
        <v>18</v>
      </c>
      <c r="S714" s="19">
        <f t="shared" si="35"/>
        <v>0</v>
      </c>
      <c r="T714" s="19"/>
      <c r="U714" s="20">
        <v>43191</v>
      </c>
      <c r="V714" s="20">
        <v>43238</v>
      </c>
      <c r="W714" s="21">
        <v>3300</v>
      </c>
      <c r="X714" s="20">
        <v>43191</v>
      </c>
      <c r="Y714" s="20">
        <v>43220</v>
      </c>
    </row>
    <row r="715" spans="1:25" ht="15.75" x14ac:dyDescent="0.25">
      <c r="A715" s="17" t="s">
        <v>376</v>
      </c>
      <c r="B715" s="17" t="s">
        <v>292</v>
      </c>
      <c r="C715" s="17" t="s">
        <v>283</v>
      </c>
      <c r="D715" s="20">
        <v>44287</v>
      </c>
      <c r="E715" s="20">
        <v>44291</v>
      </c>
      <c r="F715" s="21">
        <v>2500</v>
      </c>
      <c r="G715" s="20">
        <v>44287</v>
      </c>
      <c r="H715" s="20">
        <v>44316</v>
      </c>
      <c r="I715" s="17">
        <f>IF((YEAR(H715)-YEAR(G715))=1, ((MONTH(H715)-MONTH(G715))+1)+12, (IF((YEAR(H715)-YEAR(G715))=2, ((MONTH(H715)-MONTH(G715))+1)+24, (IF((YEAR(H715)-YEAR(G715))=3, ((MONTH(H715)-MONTH(G715))+1)+36, (MONTH(H715)-MONTH(G715))+1)))))</f>
        <v>1</v>
      </c>
      <c r="J715" s="18">
        <f>F715/I715</f>
        <v>2500</v>
      </c>
      <c r="K715" s="19"/>
      <c r="L715" s="20">
        <v>44287</v>
      </c>
      <c r="M715" s="20">
        <v>44291</v>
      </c>
      <c r="N715" s="21">
        <v>2500</v>
      </c>
      <c r="O715" s="20">
        <v>44287</v>
      </c>
      <c r="P715" s="20">
        <v>44316</v>
      </c>
      <c r="Q715" s="19">
        <f t="shared" si="33"/>
        <v>5</v>
      </c>
      <c r="R715" s="19">
        <f t="shared" si="34"/>
        <v>5</v>
      </c>
      <c r="S715" s="19">
        <f t="shared" si="35"/>
        <v>0</v>
      </c>
      <c r="T715" s="19"/>
      <c r="U715" s="20">
        <v>43191</v>
      </c>
      <c r="V715" s="20">
        <v>43195</v>
      </c>
      <c r="W715" s="21">
        <v>2500</v>
      </c>
      <c r="X715" s="20">
        <v>43191</v>
      </c>
      <c r="Y715" s="20">
        <v>43220</v>
      </c>
    </row>
    <row r="716" spans="1:25" ht="15.75" x14ac:dyDescent="0.25">
      <c r="A716" s="17" t="s">
        <v>401</v>
      </c>
      <c r="B716" s="17" t="s">
        <v>285</v>
      </c>
      <c r="C716" s="17" t="s">
        <v>283</v>
      </c>
      <c r="D716" s="20">
        <v>44287</v>
      </c>
      <c r="E716" s="20">
        <v>44317</v>
      </c>
      <c r="F716" s="21">
        <v>2000</v>
      </c>
      <c r="G716" s="20">
        <v>44287</v>
      </c>
      <c r="H716" s="20">
        <v>44316</v>
      </c>
      <c r="I716" s="17">
        <f>IF((YEAR(H716)-YEAR(G716))=1, ((MONTH(H716)-MONTH(G716))+1)+12, (IF((YEAR(H716)-YEAR(G716))=2, ((MONTH(H716)-MONTH(G716))+1)+24, (IF((YEAR(H716)-YEAR(G716))=3, ((MONTH(H716)-MONTH(G716))+1)+36, (MONTH(H716)-MONTH(G716))+1)))))</f>
        <v>1</v>
      </c>
      <c r="J716" s="18">
        <f>F716/I716</f>
        <v>2000</v>
      </c>
      <c r="K716" s="19"/>
      <c r="L716" s="20">
        <v>44287</v>
      </c>
      <c r="M716" s="20">
        <v>44317</v>
      </c>
      <c r="N716" s="21">
        <v>2000</v>
      </c>
      <c r="O716" s="20">
        <v>44287</v>
      </c>
      <c r="P716" s="20">
        <v>44316</v>
      </c>
      <c r="Q716" s="19">
        <f t="shared" si="33"/>
        <v>1</v>
      </c>
      <c r="R716" s="19">
        <f t="shared" si="34"/>
        <v>1</v>
      </c>
      <c r="S716" s="19">
        <f t="shared" si="35"/>
        <v>0</v>
      </c>
      <c r="T716" s="19"/>
      <c r="U716" s="20">
        <v>43191</v>
      </c>
      <c r="V716" s="20">
        <v>43221</v>
      </c>
      <c r="W716" s="21">
        <v>2000</v>
      </c>
      <c r="X716" s="20">
        <v>43191</v>
      </c>
      <c r="Y716" s="20">
        <v>43220</v>
      </c>
    </row>
    <row r="717" spans="1:25" ht="15.75" x14ac:dyDescent="0.25">
      <c r="A717" s="17" t="s">
        <v>420</v>
      </c>
      <c r="B717" s="17" t="s">
        <v>285</v>
      </c>
      <c r="C717" s="17" t="s">
        <v>283</v>
      </c>
      <c r="D717" s="20">
        <v>44287</v>
      </c>
      <c r="E717" s="20">
        <v>44926</v>
      </c>
      <c r="F717" s="21">
        <v>1750</v>
      </c>
      <c r="G717" s="20">
        <v>44287</v>
      </c>
      <c r="H717" s="20">
        <v>44316</v>
      </c>
      <c r="I717" s="17">
        <f>IF((YEAR(H717)-YEAR(G717))=1, ((MONTH(H717)-MONTH(G717))+1)+12, (IF((YEAR(H717)-YEAR(G717))=2, ((MONTH(H717)-MONTH(G717))+1)+24, (IF((YEAR(H717)-YEAR(G717))=3, ((MONTH(H717)-MONTH(G717))+1)+36, (MONTH(H717)-MONTH(G717))+1)))))</f>
        <v>1</v>
      </c>
      <c r="J717" s="18">
        <f>F717/I717</f>
        <v>1750</v>
      </c>
      <c r="K717" s="19"/>
      <c r="L717" s="20">
        <v>44287</v>
      </c>
      <c r="M717" s="20">
        <v>44926</v>
      </c>
      <c r="N717" s="21">
        <v>1750</v>
      </c>
      <c r="O717" s="20">
        <v>44287</v>
      </c>
      <c r="P717" s="20">
        <v>44316</v>
      </c>
      <c r="Q717" s="19">
        <f t="shared" si="33"/>
        <v>31</v>
      </c>
      <c r="R717" s="19">
        <f t="shared" si="34"/>
        <v>31</v>
      </c>
      <c r="S717" s="19">
        <f t="shared" si="35"/>
        <v>0</v>
      </c>
      <c r="T717" s="19"/>
      <c r="U717" s="20">
        <v>43191</v>
      </c>
      <c r="V717" s="20">
        <v>43830</v>
      </c>
      <c r="W717" s="21">
        <v>1750</v>
      </c>
      <c r="X717" s="20">
        <v>43191</v>
      </c>
      <c r="Y717" s="20">
        <v>43220</v>
      </c>
    </row>
    <row r="718" spans="1:25" ht="15.75" x14ac:dyDescent="0.25">
      <c r="A718" s="17" t="s">
        <v>426</v>
      </c>
      <c r="B718" s="17" t="s">
        <v>282</v>
      </c>
      <c r="C718" s="17" t="s">
        <v>283</v>
      </c>
      <c r="D718" s="20">
        <v>44287</v>
      </c>
      <c r="E718" s="20">
        <v>44295</v>
      </c>
      <c r="F718" s="21">
        <v>700</v>
      </c>
      <c r="G718" s="20">
        <v>44287</v>
      </c>
      <c r="H718" s="20">
        <v>44316</v>
      </c>
      <c r="I718" s="17">
        <f>IF((YEAR(H718)-YEAR(G718))=1, ((MONTH(H718)-MONTH(G718))+1)+12, (IF((YEAR(H718)-YEAR(G718))=2, ((MONTH(H718)-MONTH(G718))+1)+24, (IF((YEAR(H718)-YEAR(G718))=3, ((MONTH(H718)-MONTH(G718))+1)+36, (MONTH(H718)-MONTH(G718))+1)))))</f>
        <v>1</v>
      </c>
      <c r="J718" s="18">
        <f>F718/I718</f>
        <v>700</v>
      </c>
      <c r="K718" s="19"/>
      <c r="L718" s="20">
        <v>44287</v>
      </c>
      <c r="M718" s="20">
        <v>44295</v>
      </c>
      <c r="N718" s="21">
        <v>700</v>
      </c>
      <c r="O718" s="20">
        <v>44287</v>
      </c>
      <c r="P718" s="20">
        <v>44316</v>
      </c>
      <c r="Q718" s="19">
        <f t="shared" si="33"/>
        <v>9</v>
      </c>
      <c r="R718" s="19">
        <f t="shared" si="34"/>
        <v>9</v>
      </c>
      <c r="S718" s="19">
        <f t="shared" si="35"/>
        <v>0</v>
      </c>
      <c r="T718" s="19"/>
      <c r="U718" s="20">
        <v>43191</v>
      </c>
      <c r="V718" s="20">
        <v>43199</v>
      </c>
      <c r="W718" s="21">
        <v>700</v>
      </c>
      <c r="X718" s="20">
        <v>43191</v>
      </c>
      <c r="Y718" s="20">
        <v>43220</v>
      </c>
    </row>
    <row r="719" spans="1:25" ht="15.75" x14ac:dyDescent="0.25">
      <c r="A719" s="17" t="s">
        <v>442</v>
      </c>
      <c r="B719" s="17" t="s">
        <v>282</v>
      </c>
      <c r="C719" s="17" t="s">
        <v>283</v>
      </c>
      <c r="D719" s="20">
        <v>44316</v>
      </c>
      <c r="E719" s="20">
        <v>44561</v>
      </c>
      <c r="F719" s="21">
        <v>16500</v>
      </c>
      <c r="G719" s="20">
        <v>44287</v>
      </c>
      <c r="H719" s="20">
        <v>44316</v>
      </c>
      <c r="I719" s="17">
        <f>IF((YEAR(H719)-YEAR(G719))=1, ((MONTH(H719)-MONTH(G719))+1)+12, (IF((YEAR(H719)-YEAR(G719))=2, ((MONTH(H719)-MONTH(G719))+1)+24, (IF((YEAR(H719)-YEAR(G719))=3, ((MONTH(H719)-MONTH(G719))+1)+36, (MONTH(H719)-MONTH(G719))+1)))))</f>
        <v>1</v>
      </c>
      <c r="J719" s="18">
        <f>F719/I719</f>
        <v>16500</v>
      </c>
      <c r="K719" s="19"/>
      <c r="L719" s="20">
        <v>44316</v>
      </c>
      <c r="M719" s="20">
        <v>44561</v>
      </c>
      <c r="N719" s="21">
        <v>16500</v>
      </c>
      <c r="O719" s="20">
        <v>44287</v>
      </c>
      <c r="P719" s="20">
        <v>44316</v>
      </c>
      <c r="Q719" s="19">
        <f t="shared" si="33"/>
        <v>31</v>
      </c>
      <c r="R719" s="19">
        <f t="shared" si="34"/>
        <v>31</v>
      </c>
      <c r="S719" s="19">
        <f t="shared" si="35"/>
        <v>0</v>
      </c>
      <c r="T719" s="19"/>
      <c r="U719" s="20">
        <v>43220</v>
      </c>
      <c r="V719" s="20">
        <v>43465</v>
      </c>
      <c r="W719" s="21">
        <v>16500</v>
      </c>
      <c r="X719" s="20">
        <v>43191</v>
      </c>
      <c r="Y719" s="20">
        <v>43220</v>
      </c>
    </row>
    <row r="720" spans="1:25" ht="15.75" x14ac:dyDescent="0.25">
      <c r="A720" s="17" t="s">
        <v>450</v>
      </c>
      <c r="B720" s="17" t="s">
        <v>288</v>
      </c>
      <c r="C720" s="17" t="s">
        <v>283</v>
      </c>
      <c r="D720" s="20">
        <v>44287</v>
      </c>
      <c r="E720" s="20">
        <v>44347</v>
      </c>
      <c r="F720" s="21">
        <v>3500</v>
      </c>
      <c r="G720" s="20">
        <v>44287</v>
      </c>
      <c r="H720" s="20">
        <v>44316</v>
      </c>
      <c r="I720" s="17">
        <f>IF((YEAR(H720)-YEAR(G720))=1, ((MONTH(H720)-MONTH(G720))+1)+12, (IF((YEAR(H720)-YEAR(G720))=2, ((MONTH(H720)-MONTH(G720))+1)+24, (IF((YEAR(H720)-YEAR(G720))=3, ((MONTH(H720)-MONTH(G720))+1)+36, (MONTH(H720)-MONTH(G720))+1)))))</f>
        <v>1</v>
      </c>
      <c r="J720" s="18">
        <f>F720/I720</f>
        <v>3500</v>
      </c>
      <c r="K720" s="19"/>
      <c r="L720" s="20">
        <v>44287</v>
      </c>
      <c r="M720" s="20">
        <v>44347</v>
      </c>
      <c r="N720" s="21">
        <v>3500</v>
      </c>
      <c r="O720" s="20">
        <v>44287</v>
      </c>
      <c r="P720" s="20">
        <v>44316</v>
      </c>
      <c r="Q720" s="19">
        <f t="shared" si="33"/>
        <v>31</v>
      </c>
      <c r="R720" s="19">
        <f t="shared" si="34"/>
        <v>31</v>
      </c>
      <c r="S720" s="19">
        <f t="shared" si="35"/>
        <v>0</v>
      </c>
      <c r="T720" s="19"/>
      <c r="U720" s="20">
        <v>43191</v>
      </c>
      <c r="V720" s="20">
        <v>43251</v>
      </c>
      <c r="W720" s="21">
        <v>3500</v>
      </c>
      <c r="X720" s="20">
        <v>43191</v>
      </c>
      <c r="Y720" s="20">
        <v>43220</v>
      </c>
    </row>
    <row r="721" spans="1:25" ht="15.75" x14ac:dyDescent="0.25">
      <c r="A721" s="17" t="s">
        <v>453</v>
      </c>
      <c r="B721" s="17" t="s">
        <v>282</v>
      </c>
      <c r="C721" s="17" t="s">
        <v>283</v>
      </c>
      <c r="D721" s="20">
        <v>44302</v>
      </c>
      <c r="E721" s="20">
        <v>44431</v>
      </c>
      <c r="F721" s="21">
        <v>1375</v>
      </c>
      <c r="G721" s="20">
        <v>44287</v>
      </c>
      <c r="H721" s="20">
        <v>44316</v>
      </c>
      <c r="I721" s="17">
        <f>IF((YEAR(H721)-YEAR(G721))=1, ((MONTH(H721)-MONTH(G721))+1)+12, (IF((YEAR(H721)-YEAR(G721))=2, ((MONTH(H721)-MONTH(G721))+1)+24, (IF((YEAR(H721)-YEAR(G721))=3, ((MONTH(H721)-MONTH(G721))+1)+36, (MONTH(H721)-MONTH(G721))+1)))))</f>
        <v>1</v>
      </c>
      <c r="J721" s="18">
        <f>F721/I721</f>
        <v>1375</v>
      </c>
      <c r="K721" s="19"/>
      <c r="L721" s="20">
        <v>44302</v>
      </c>
      <c r="M721" s="20">
        <v>44431</v>
      </c>
      <c r="N721" s="21">
        <v>1375</v>
      </c>
      <c r="O721" s="20">
        <v>44287</v>
      </c>
      <c r="P721" s="20">
        <v>44316</v>
      </c>
      <c r="Q721" s="19">
        <f t="shared" si="33"/>
        <v>23</v>
      </c>
      <c r="R721" s="19">
        <f t="shared" si="34"/>
        <v>23</v>
      </c>
      <c r="S721" s="19">
        <f t="shared" si="35"/>
        <v>0</v>
      </c>
      <c r="T721" s="19"/>
      <c r="U721" s="20">
        <v>43206</v>
      </c>
      <c r="V721" s="20">
        <v>43335</v>
      </c>
      <c r="W721" s="21">
        <v>1375</v>
      </c>
      <c r="X721" s="20">
        <v>43191</v>
      </c>
      <c r="Y721" s="20">
        <v>43220</v>
      </c>
    </row>
    <row r="722" spans="1:25" ht="15.75" x14ac:dyDescent="0.25">
      <c r="A722" s="17" t="s">
        <v>478</v>
      </c>
      <c r="B722" s="17" t="s">
        <v>285</v>
      </c>
      <c r="C722" s="17" t="s">
        <v>283</v>
      </c>
      <c r="D722" s="20">
        <v>44287</v>
      </c>
      <c r="E722" s="20">
        <v>44302</v>
      </c>
      <c r="F722" s="21">
        <v>1500</v>
      </c>
      <c r="G722" s="20">
        <v>44287</v>
      </c>
      <c r="H722" s="20">
        <v>44316</v>
      </c>
      <c r="I722" s="17">
        <f>IF((YEAR(H722)-YEAR(G722))=1, ((MONTH(H722)-MONTH(G722))+1)+12, (IF((YEAR(H722)-YEAR(G722))=2, ((MONTH(H722)-MONTH(G722))+1)+24, (IF((YEAR(H722)-YEAR(G722))=3, ((MONTH(H722)-MONTH(G722))+1)+36, (MONTH(H722)-MONTH(G722))+1)))))</f>
        <v>1</v>
      </c>
      <c r="J722" s="18">
        <f>F722/I722</f>
        <v>1500</v>
      </c>
      <c r="K722" s="19"/>
      <c r="L722" s="20">
        <v>44287</v>
      </c>
      <c r="M722" s="20">
        <v>44302</v>
      </c>
      <c r="N722" s="21">
        <v>1500</v>
      </c>
      <c r="O722" s="20">
        <v>44287</v>
      </c>
      <c r="P722" s="20">
        <v>44316</v>
      </c>
      <c r="Q722" s="19">
        <f t="shared" si="33"/>
        <v>16</v>
      </c>
      <c r="R722" s="19">
        <f t="shared" si="34"/>
        <v>16</v>
      </c>
      <c r="S722" s="19">
        <f t="shared" si="35"/>
        <v>0</v>
      </c>
      <c r="T722" s="19"/>
      <c r="U722" s="20">
        <v>43191</v>
      </c>
      <c r="V722" s="20">
        <v>43206</v>
      </c>
      <c r="W722" s="21">
        <v>1500</v>
      </c>
      <c r="X722" s="20">
        <v>43191</v>
      </c>
      <c r="Y722" s="20">
        <v>43220</v>
      </c>
    </row>
    <row r="723" spans="1:25" ht="15.75" x14ac:dyDescent="0.25">
      <c r="A723" s="17" t="s">
        <v>479</v>
      </c>
      <c r="B723" s="17" t="s">
        <v>288</v>
      </c>
      <c r="C723" s="17" t="s">
        <v>283</v>
      </c>
      <c r="D723" s="20">
        <v>44287</v>
      </c>
      <c r="E723" s="20">
        <v>44304</v>
      </c>
      <c r="F723" s="21">
        <v>1500</v>
      </c>
      <c r="G723" s="20">
        <v>44287</v>
      </c>
      <c r="H723" s="20">
        <v>44316</v>
      </c>
      <c r="I723" s="17">
        <f>IF((YEAR(H723)-YEAR(G723))=1, ((MONTH(H723)-MONTH(G723))+1)+12, (IF((YEAR(H723)-YEAR(G723))=2, ((MONTH(H723)-MONTH(G723))+1)+24, (IF((YEAR(H723)-YEAR(G723))=3, ((MONTH(H723)-MONTH(G723))+1)+36, (MONTH(H723)-MONTH(G723))+1)))))</f>
        <v>1</v>
      </c>
      <c r="J723" s="18">
        <f>F723/I723</f>
        <v>1500</v>
      </c>
      <c r="K723" s="19"/>
      <c r="L723" s="20">
        <v>44287</v>
      </c>
      <c r="M723" s="20">
        <v>44304</v>
      </c>
      <c r="N723" s="21">
        <v>1500</v>
      </c>
      <c r="O723" s="20">
        <v>44287</v>
      </c>
      <c r="P723" s="20">
        <v>44316</v>
      </c>
      <c r="Q723" s="19">
        <f t="shared" si="33"/>
        <v>18</v>
      </c>
      <c r="R723" s="19">
        <f t="shared" si="34"/>
        <v>18</v>
      </c>
      <c r="S723" s="19">
        <f t="shared" si="35"/>
        <v>0</v>
      </c>
      <c r="T723" s="19"/>
      <c r="U723" s="20">
        <v>43191</v>
      </c>
      <c r="V723" s="20">
        <v>43208</v>
      </c>
      <c r="W723" s="21">
        <v>1500</v>
      </c>
      <c r="X723" s="20">
        <v>43191</v>
      </c>
      <c r="Y723" s="20">
        <v>43220</v>
      </c>
    </row>
    <row r="724" spans="1:25" ht="15.75" x14ac:dyDescent="0.25">
      <c r="A724" s="17" t="s">
        <v>485</v>
      </c>
      <c r="B724" s="17" t="s">
        <v>282</v>
      </c>
      <c r="C724" s="17" t="s">
        <v>283</v>
      </c>
      <c r="D724" s="20">
        <v>44309</v>
      </c>
      <c r="E724" s="20">
        <v>44323</v>
      </c>
      <c r="F724" s="21">
        <v>600</v>
      </c>
      <c r="G724" s="20">
        <v>44287</v>
      </c>
      <c r="H724" s="20">
        <v>44316</v>
      </c>
      <c r="I724" s="17">
        <f>IF((YEAR(H724)-YEAR(G724))=1, ((MONTH(H724)-MONTH(G724))+1)+12, (IF((YEAR(H724)-YEAR(G724))=2, ((MONTH(H724)-MONTH(G724))+1)+24, (IF((YEAR(H724)-YEAR(G724))=3, ((MONTH(H724)-MONTH(G724))+1)+36, (MONTH(H724)-MONTH(G724))+1)))))</f>
        <v>1</v>
      </c>
      <c r="J724" s="18">
        <f>F724/I724</f>
        <v>600</v>
      </c>
      <c r="K724" s="19"/>
      <c r="L724" s="20">
        <v>44309</v>
      </c>
      <c r="M724" s="20">
        <v>44323</v>
      </c>
      <c r="N724" s="21">
        <v>600</v>
      </c>
      <c r="O724" s="20">
        <v>44287</v>
      </c>
      <c r="P724" s="20">
        <v>44316</v>
      </c>
      <c r="Q724" s="19">
        <f t="shared" si="33"/>
        <v>7</v>
      </c>
      <c r="R724" s="19">
        <f t="shared" si="34"/>
        <v>7</v>
      </c>
      <c r="S724" s="19">
        <f t="shared" si="35"/>
        <v>0</v>
      </c>
      <c r="T724" s="19"/>
      <c r="U724" s="20">
        <v>43213</v>
      </c>
      <c r="V724" s="20">
        <v>43227</v>
      </c>
      <c r="W724" s="21">
        <v>600</v>
      </c>
      <c r="X724" s="20">
        <v>43191</v>
      </c>
      <c r="Y724" s="20">
        <v>43220</v>
      </c>
    </row>
    <row r="725" spans="1:25" ht="15.75" x14ac:dyDescent="0.25">
      <c r="A725" s="17" t="s">
        <v>489</v>
      </c>
      <c r="B725" s="17" t="s">
        <v>285</v>
      </c>
      <c r="C725" s="17" t="s">
        <v>283</v>
      </c>
      <c r="D725" s="20">
        <v>44314</v>
      </c>
      <c r="E725" s="20">
        <v>44316</v>
      </c>
      <c r="F725" s="21">
        <v>7083.33</v>
      </c>
      <c r="G725" s="20">
        <v>44287</v>
      </c>
      <c r="H725" s="20">
        <v>44316</v>
      </c>
      <c r="I725" s="17">
        <f>IF((YEAR(H725)-YEAR(G725))=1, ((MONTH(H725)-MONTH(G725))+1)+12, (IF((YEAR(H725)-YEAR(G725))=2, ((MONTH(H725)-MONTH(G725))+1)+24, (IF((YEAR(H725)-YEAR(G725))=3, ((MONTH(H725)-MONTH(G725))+1)+36, (MONTH(H725)-MONTH(G725))+1)))))</f>
        <v>1</v>
      </c>
      <c r="J725" s="18">
        <f>F725/I725</f>
        <v>7083.33</v>
      </c>
      <c r="K725" s="19"/>
      <c r="L725" s="20">
        <v>44314</v>
      </c>
      <c r="M725" s="20">
        <v>44316</v>
      </c>
      <c r="N725" s="21">
        <v>7083.33</v>
      </c>
      <c r="O725" s="20">
        <v>44287</v>
      </c>
      <c r="P725" s="20">
        <v>44316</v>
      </c>
      <c r="Q725" s="19">
        <f t="shared" si="33"/>
        <v>30</v>
      </c>
      <c r="R725" s="19">
        <f t="shared" si="34"/>
        <v>30</v>
      </c>
      <c r="S725" s="19">
        <f t="shared" si="35"/>
        <v>0</v>
      </c>
      <c r="T725" s="19"/>
      <c r="U725" s="20">
        <v>43218</v>
      </c>
      <c r="V725" s="20">
        <v>43220</v>
      </c>
      <c r="W725" s="21">
        <v>7083.33</v>
      </c>
      <c r="X725" s="20">
        <v>43191</v>
      </c>
      <c r="Y725" s="20">
        <v>43220</v>
      </c>
    </row>
    <row r="726" spans="1:25" ht="15.75" x14ac:dyDescent="0.25">
      <c r="A726" s="17" t="s">
        <v>507</v>
      </c>
      <c r="B726" s="17" t="s">
        <v>285</v>
      </c>
      <c r="C726" s="17" t="s">
        <v>283</v>
      </c>
      <c r="D726" s="20">
        <v>44287</v>
      </c>
      <c r="E726" s="20">
        <v>44317</v>
      </c>
      <c r="F726" s="21">
        <v>1750</v>
      </c>
      <c r="G726" s="20">
        <v>44287</v>
      </c>
      <c r="H726" s="20">
        <v>44316</v>
      </c>
      <c r="I726" s="17">
        <f>IF((YEAR(H726)-YEAR(G726))=1, ((MONTH(H726)-MONTH(G726))+1)+12, (IF((YEAR(H726)-YEAR(G726))=2, ((MONTH(H726)-MONTH(G726))+1)+24, (IF((YEAR(H726)-YEAR(G726))=3, ((MONTH(H726)-MONTH(G726))+1)+36, (MONTH(H726)-MONTH(G726))+1)))))</f>
        <v>1</v>
      </c>
      <c r="J726" s="18">
        <f>F726/I726</f>
        <v>1750</v>
      </c>
      <c r="K726" s="19"/>
      <c r="L726" s="20">
        <v>44287</v>
      </c>
      <c r="M726" s="20">
        <v>44317</v>
      </c>
      <c r="N726" s="21">
        <v>1750</v>
      </c>
      <c r="O726" s="20">
        <v>44287</v>
      </c>
      <c r="P726" s="20">
        <v>44316</v>
      </c>
      <c r="Q726" s="19">
        <f t="shared" si="33"/>
        <v>1</v>
      </c>
      <c r="R726" s="19">
        <f t="shared" si="34"/>
        <v>1</v>
      </c>
      <c r="S726" s="19">
        <f t="shared" si="35"/>
        <v>0</v>
      </c>
      <c r="T726" s="19"/>
      <c r="U726" s="20">
        <v>43191</v>
      </c>
      <c r="V726" s="20">
        <v>43221</v>
      </c>
      <c r="W726" s="21">
        <v>1750</v>
      </c>
      <c r="X726" s="20">
        <v>43191</v>
      </c>
      <c r="Y726" s="20">
        <v>43220</v>
      </c>
    </row>
    <row r="727" spans="1:25" ht="15.75" x14ac:dyDescent="0.25">
      <c r="A727" s="17" t="s">
        <v>510</v>
      </c>
      <c r="B727" s="17" t="s">
        <v>285</v>
      </c>
      <c r="C727" s="17" t="s">
        <v>283</v>
      </c>
      <c r="D727" s="20">
        <v>44316</v>
      </c>
      <c r="E727" s="20">
        <v>44340</v>
      </c>
      <c r="F727" s="21">
        <v>1500</v>
      </c>
      <c r="G727" s="20">
        <v>44287</v>
      </c>
      <c r="H727" s="20">
        <v>44316</v>
      </c>
      <c r="I727" s="17">
        <f>IF((YEAR(H727)-YEAR(G727))=1, ((MONTH(H727)-MONTH(G727))+1)+12, (IF((YEAR(H727)-YEAR(G727))=2, ((MONTH(H727)-MONTH(G727))+1)+24, (IF((YEAR(H727)-YEAR(G727))=3, ((MONTH(H727)-MONTH(G727))+1)+36, (MONTH(H727)-MONTH(G727))+1)))))</f>
        <v>1</v>
      </c>
      <c r="J727" s="18">
        <f>F727/I727</f>
        <v>1500</v>
      </c>
      <c r="K727" s="19"/>
      <c r="L727" s="20">
        <v>44316</v>
      </c>
      <c r="M727" s="20">
        <v>44340</v>
      </c>
      <c r="N727" s="21">
        <v>1500</v>
      </c>
      <c r="O727" s="20">
        <v>44287</v>
      </c>
      <c r="P727" s="20">
        <v>44316</v>
      </c>
      <c r="Q727" s="19">
        <f t="shared" si="33"/>
        <v>24</v>
      </c>
      <c r="R727" s="19">
        <f t="shared" si="34"/>
        <v>24</v>
      </c>
      <c r="S727" s="19">
        <f t="shared" si="35"/>
        <v>0</v>
      </c>
      <c r="T727" s="19"/>
      <c r="U727" s="20">
        <v>43220</v>
      </c>
      <c r="V727" s="20">
        <v>43244</v>
      </c>
      <c r="W727" s="21">
        <v>1500</v>
      </c>
      <c r="X727" s="20">
        <v>43191</v>
      </c>
      <c r="Y727" s="20">
        <v>43220</v>
      </c>
    </row>
    <row r="728" spans="1:25" ht="15.75" x14ac:dyDescent="0.25">
      <c r="A728" s="17" t="s">
        <v>511</v>
      </c>
      <c r="B728" s="17" t="s">
        <v>292</v>
      </c>
      <c r="C728" s="17" t="s">
        <v>283</v>
      </c>
      <c r="D728" s="20">
        <v>44287</v>
      </c>
      <c r="E728" s="20">
        <v>44612</v>
      </c>
      <c r="F728" s="21">
        <v>1200</v>
      </c>
      <c r="G728" s="20">
        <v>44287</v>
      </c>
      <c r="H728" s="20">
        <v>44316</v>
      </c>
      <c r="I728" s="17">
        <f>IF((YEAR(H728)-YEAR(G728))=1, ((MONTH(H728)-MONTH(G728))+1)+12, (IF((YEAR(H728)-YEAR(G728))=2, ((MONTH(H728)-MONTH(G728))+1)+24, (IF((YEAR(H728)-YEAR(G728))=3, ((MONTH(H728)-MONTH(G728))+1)+36, (MONTH(H728)-MONTH(G728))+1)))))</f>
        <v>1</v>
      </c>
      <c r="J728" s="18">
        <f>F728/I728</f>
        <v>1200</v>
      </c>
      <c r="K728" s="19"/>
      <c r="L728" s="20">
        <v>44287</v>
      </c>
      <c r="M728" s="20">
        <v>44612</v>
      </c>
      <c r="N728" s="21">
        <v>1200</v>
      </c>
      <c r="O728" s="20">
        <v>44287</v>
      </c>
      <c r="P728" s="20">
        <v>44316</v>
      </c>
      <c r="Q728" s="19">
        <f t="shared" si="33"/>
        <v>20</v>
      </c>
      <c r="R728" s="19">
        <f t="shared" si="34"/>
        <v>20</v>
      </c>
      <c r="S728" s="19">
        <f t="shared" si="35"/>
        <v>0</v>
      </c>
      <c r="T728" s="19"/>
      <c r="U728" s="20">
        <v>43191</v>
      </c>
      <c r="V728" s="20">
        <v>43516</v>
      </c>
      <c r="W728" s="21">
        <v>1200</v>
      </c>
      <c r="X728" s="20">
        <v>43191</v>
      </c>
      <c r="Y728" s="20">
        <v>43220</v>
      </c>
    </row>
    <row r="729" spans="1:25" ht="15.75" x14ac:dyDescent="0.25">
      <c r="A729" s="17" t="s">
        <v>530</v>
      </c>
      <c r="B729" s="17" t="s">
        <v>296</v>
      </c>
      <c r="C729" s="17" t="s">
        <v>283</v>
      </c>
      <c r="D729" s="20">
        <v>44287</v>
      </c>
      <c r="E729" s="20">
        <v>44351</v>
      </c>
      <c r="F729" s="21">
        <v>5416.67</v>
      </c>
      <c r="G729" s="20">
        <v>44287</v>
      </c>
      <c r="H729" s="20">
        <v>44316</v>
      </c>
      <c r="I729" s="17">
        <f>IF((YEAR(H729)-YEAR(G729))=1, ((MONTH(H729)-MONTH(G729))+1)+12, (IF((YEAR(H729)-YEAR(G729))=2, ((MONTH(H729)-MONTH(G729))+1)+24, (IF((YEAR(H729)-YEAR(G729))=3, ((MONTH(H729)-MONTH(G729))+1)+36, (MONTH(H729)-MONTH(G729))+1)))))</f>
        <v>1</v>
      </c>
      <c r="J729" s="18">
        <f>F729/I729</f>
        <v>5416.67</v>
      </c>
      <c r="K729" s="19"/>
      <c r="L729" s="20">
        <v>44287</v>
      </c>
      <c r="M729" s="20">
        <v>44351</v>
      </c>
      <c r="N729" s="21">
        <v>5416.67</v>
      </c>
      <c r="O729" s="20">
        <v>44287</v>
      </c>
      <c r="P729" s="20">
        <v>44316</v>
      </c>
      <c r="Q729" s="19">
        <f t="shared" si="33"/>
        <v>4</v>
      </c>
      <c r="R729" s="19">
        <f t="shared" si="34"/>
        <v>4</v>
      </c>
      <c r="S729" s="19">
        <f t="shared" si="35"/>
        <v>0</v>
      </c>
      <c r="T729" s="19"/>
      <c r="U729" s="20">
        <v>43191</v>
      </c>
      <c r="V729" s="20">
        <v>43255</v>
      </c>
      <c r="W729" s="21">
        <v>5416.67</v>
      </c>
      <c r="X729" s="20">
        <v>43191</v>
      </c>
      <c r="Y729" s="20">
        <v>43220</v>
      </c>
    </row>
    <row r="730" spans="1:25" ht="15.75" x14ac:dyDescent="0.25">
      <c r="A730" s="17" t="s">
        <v>534</v>
      </c>
      <c r="B730" s="17" t="s">
        <v>292</v>
      </c>
      <c r="C730" s="17" t="s">
        <v>283</v>
      </c>
      <c r="D730" s="20">
        <v>44301</v>
      </c>
      <c r="E730" s="20">
        <v>44431</v>
      </c>
      <c r="F730" s="21">
        <v>1650</v>
      </c>
      <c r="G730" s="20">
        <v>44287</v>
      </c>
      <c r="H730" s="20">
        <v>44316</v>
      </c>
      <c r="I730" s="17">
        <f>IF((YEAR(H730)-YEAR(G730))=1, ((MONTH(H730)-MONTH(G730))+1)+12, (IF((YEAR(H730)-YEAR(G730))=2, ((MONTH(H730)-MONTH(G730))+1)+24, (IF((YEAR(H730)-YEAR(G730))=3, ((MONTH(H730)-MONTH(G730))+1)+36, (MONTH(H730)-MONTH(G730))+1)))))</f>
        <v>1</v>
      </c>
      <c r="J730" s="18">
        <f>F730/I730</f>
        <v>1650</v>
      </c>
      <c r="K730" s="19"/>
      <c r="L730" s="20">
        <v>44301</v>
      </c>
      <c r="M730" s="20">
        <v>44431</v>
      </c>
      <c r="N730" s="21">
        <v>1650</v>
      </c>
      <c r="O730" s="20">
        <v>44287</v>
      </c>
      <c r="P730" s="20">
        <v>44316</v>
      </c>
      <c r="Q730" s="19">
        <f t="shared" si="33"/>
        <v>23</v>
      </c>
      <c r="R730" s="19">
        <f t="shared" si="34"/>
        <v>23</v>
      </c>
      <c r="S730" s="19">
        <f t="shared" si="35"/>
        <v>0</v>
      </c>
      <c r="T730" s="19"/>
      <c r="U730" s="20">
        <v>43205</v>
      </c>
      <c r="V730" s="20">
        <v>43335</v>
      </c>
      <c r="W730" s="21">
        <v>1650</v>
      </c>
      <c r="X730" s="20">
        <v>43191</v>
      </c>
      <c r="Y730" s="20">
        <v>43220</v>
      </c>
    </row>
    <row r="731" spans="1:25" ht="15.75" x14ac:dyDescent="0.25">
      <c r="A731" s="17" t="s">
        <v>564</v>
      </c>
      <c r="B731" s="17" t="s">
        <v>282</v>
      </c>
      <c r="C731" s="17" t="s">
        <v>283</v>
      </c>
      <c r="D731" s="20">
        <v>44287</v>
      </c>
      <c r="E731" s="20">
        <v>44401</v>
      </c>
      <c r="F731" s="21">
        <v>1356.25</v>
      </c>
      <c r="G731" s="20">
        <v>44287</v>
      </c>
      <c r="H731" s="20">
        <v>44316</v>
      </c>
      <c r="I731" s="17">
        <f>IF((YEAR(H731)-YEAR(G731))=1, ((MONTH(H731)-MONTH(G731))+1)+12, (IF((YEAR(H731)-YEAR(G731))=2, ((MONTH(H731)-MONTH(G731))+1)+24, (IF((YEAR(H731)-YEAR(G731))=3, ((MONTH(H731)-MONTH(G731))+1)+36, (MONTH(H731)-MONTH(G731))+1)))))</f>
        <v>1</v>
      </c>
      <c r="J731" s="18">
        <f>F731/I731</f>
        <v>1356.25</v>
      </c>
      <c r="K731" s="19"/>
      <c r="L731" s="20">
        <v>44287</v>
      </c>
      <c r="M731" s="20">
        <v>44401</v>
      </c>
      <c r="N731" s="21">
        <v>1356.25</v>
      </c>
      <c r="O731" s="20">
        <v>44287</v>
      </c>
      <c r="P731" s="20">
        <v>44316</v>
      </c>
      <c r="Q731" s="19">
        <f t="shared" si="33"/>
        <v>24</v>
      </c>
      <c r="R731" s="19">
        <f t="shared" si="34"/>
        <v>24</v>
      </c>
      <c r="S731" s="19">
        <f t="shared" si="35"/>
        <v>0</v>
      </c>
      <c r="T731" s="19"/>
      <c r="U731" s="20">
        <v>43191</v>
      </c>
      <c r="V731" s="20">
        <v>43305</v>
      </c>
      <c r="W731" s="21">
        <v>1356.25</v>
      </c>
      <c r="X731" s="20">
        <v>43191</v>
      </c>
      <c r="Y731" s="20">
        <v>43220</v>
      </c>
    </row>
    <row r="732" spans="1:25" ht="15.75" x14ac:dyDescent="0.25">
      <c r="A732" s="17" t="s">
        <v>552</v>
      </c>
      <c r="B732" s="17" t="s">
        <v>292</v>
      </c>
      <c r="C732" s="17" t="s">
        <v>283</v>
      </c>
      <c r="D732" s="20">
        <v>43652</v>
      </c>
      <c r="E732" s="20">
        <v>43830</v>
      </c>
      <c r="F732" s="21">
        <v>57500</v>
      </c>
      <c r="G732" s="20">
        <v>43617</v>
      </c>
      <c r="H732" s="20">
        <v>44347</v>
      </c>
      <c r="I732" s="17">
        <f>IF((YEAR(H732)-YEAR(G732))=1, ((MONTH(H732)-MONTH(G732))+1)+12, (IF((YEAR(H732)-YEAR(G732))=2, ((MONTH(H732)-MONTH(G732))+1)+24, (IF((YEAR(H732)-YEAR(G732))=3, ((MONTH(H732)-MONTH(G732))+1)+36, (MONTH(H732)-MONTH(G732))+1)))))</f>
        <v>24</v>
      </c>
      <c r="J732" s="18">
        <f>F732/I732</f>
        <v>2395.8333333333335</v>
      </c>
      <c r="K732" s="19"/>
      <c r="L732" s="20">
        <v>43652</v>
      </c>
      <c r="M732" s="20">
        <v>43830</v>
      </c>
      <c r="N732" s="21">
        <v>57500</v>
      </c>
      <c r="O732" s="20">
        <v>43617</v>
      </c>
      <c r="P732" s="20">
        <v>44347</v>
      </c>
      <c r="Q732" s="19">
        <f t="shared" si="33"/>
        <v>31</v>
      </c>
      <c r="R732" s="19">
        <f t="shared" si="34"/>
        <v>31</v>
      </c>
      <c r="S732" s="19">
        <f t="shared" si="35"/>
        <v>0</v>
      </c>
      <c r="T732" s="19"/>
      <c r="U732" s="20">
        <v>42557</v>
      </c>
      <c r="V732" s="20">
        <v>42735</v>
      </c>
      <c r="W732" s="21">
        <v>57500</v>
      </c>
      <c r="X732" s="20">
        <v>42522</v>
      </c>
      <c r="Y732" s="20">
        <v>43251</v>
      </c>
    </row>
    <row r="733" spans="1:25" ht="15.75" x14ac:dyDescent="0.25">
      <c r="A733" s="17" t="s">
        <v>540</v>
      </c>
      <c r="B733" s="17" t="s">
        <v>285</v>
      </c>
      <c r="C733" s="17" t="s">
        <v>283</v>
      </c>
      <c r="D733" s="20">
        <v>43952</v>
      </c>
      <c r="E733" s="20">
        <v>44196</v>
      </c>
      <c r="F733" s="21">
        <v>11646</v>
      </c>
      <c r="G733" s="20">
        <v>43891</v>
      </c>
      <c r="H733" s="20">
        <v>44347</v>
      </c>
      <c r="I733" s="17">
        <f>IF((YEAR(H733)-YEAR(G733))=1, ((MONTH(H733)-MONTH(G733))+1)+12, (IF((YEAR(H733)-YEAR(G733))=2, ((MONTH(H733)-MONTH(G733))+1)+24, (IF((YEAR(H733)-YEAR(G733))=3, ((MONTH(H733)-MONTH(G733))+1)+36, (MONTH(H733)-MONTH(G733))+1)))))</f>
        <v>15</v>
      </c>
      <c r="J733" s="18">
        <f>F733/I733</f>
        <v>776.4</v>
      </c>
      <c r="K733" s="19"/>
      <c r="L733" s="20">
        <v>43952</v>
      </c>
      <c r="M733" s="20">
        <v>44196</v>
      </c>
      <c r="N733" s="21">
        <v>11646</v>
      </c>
      <c r="O733" s="20">
        <v>43891</v>
      </c>
      <c r="P733" s="20">
        <v>44347</v>
      </c>
      <c r="Q733" s="19">
        <f t="shared" si="33"/>
        <v>31</v>
      </c>
      <c r="R733" s="19">
        <f t="shared" si="34"/>
        <v>31</v>
      </c>
      <c r="S733" s="19">
        <f t="shared" si="35"/>
        <v>0</v>
      </c>
      <c r="T733" s="19"/>
      <c r="U733" s="20">
        <v>42856</v>
      </c>
      <c r="V733" s="20">
        <v>43100</v>
      </c>
      <c r="W733" s="21">
        <v>11646</v>
      </c>
      <c r="X733" s="20">
        <v>42795</v>
      </c>
      <c r="Y733" s="20">
        <v>43251</v>
      </c>
    </row>
    <row r="734" spans="1:25" ht="15.75" x14ac:dyDescent="0.25">
      <c r="A734" s="17" t="s">
        <v>540</v>
      </c>
      <c r="B734" s="17" t="s">
        <v>285</v>
      </c>
      <c r="C734" s="17" t="s">
        <v>283</v>
      </c>
      <c r="D734" s="20">
        <v>44136</v>
      </c>
      <c r="E734" s="20">
        <v>44196</v>
      </c>
      <c r="F734" s="21">
        <v>7764</v>
      </c>
      <c r="G734" s="20">
        <v>43891</v>
      </c>
      <c r="H734" s="20">
        <v>44347</v>
      </c>
      <c r="I734" s="17">
        <f>IF((YEAR(H734)-YEAR(G734))=1, ((MONTH(H734)-MONTH(G734))+1)+12, (IF((YEAR(H734)-YEAR(G734))=2, ((MONTH(H734)-MONTH(G734))+1)+24, (IF((YEAR(H734)-YEAR(G734))=3, ((MONTH(H734)-MONTH(G734))+1)+36, (MONTH(H734)-MONTH(G734))+1)))))</f>
        <v>15</v>
      </c>
      <c r="J734" s="18">
        <f>F734/I734</f>
        <v>517.6</v>
      </c>
      <c r="K734" s="19"/>
      <c r="L734" s="20">
        <v>44136</v>
      </c>
      <c r="M734" s="20">
        <v>44196</v>
      </c>
      <c r="N734" s="21">
        <v>7764</v>
      </c>
      <c r="O734" s="20">
        <v>43891</v>
      </c>
      <c r="P734" s="20">
        <v>44347</v>
      </c>
      <c r="Q734" s="19">
        <f t="shared" si="33"/>
        <v>31</v>
      </c>
      <c r="R734" s="19">
        <f t="shared" si="34"/>
        <v>31</v>
      </c>
      <c r="S734" s="19">
        <f t="shared" si="35"/>
        <v>0</v>
      </c>
      <c r="T734" s="19"/>
      <c r="U734" s="20">
        <v>43040</v>
      </c>
      <c r="V734" s="20">
        <v>43100</v>
      </c>
      <c r="W734" s="21">
        <v>7764</v>
      </c>
      <c r="X734" s="20">
        <v>42795</v>
      </c>
      <c r="Y734" s="20">
        <v>43251</v>
      </c>
    </row>
    <row r="735" spans="1:25" ht="15.75" x14ac:dyDescent="0.25">
      <c r="A735" s="17" t="s">
        <v>291</v>
      </c>
      <c r="B735" s="17" t="s">
        <v>282</v>
      </c>
      <c r="C735" s="17" t="s">
        <v>283</v>
      </c>
      <c r="D735" s="20">
        <v>43983</v>
      </c>
      <c r="E735" s="20">
        <v>44196</v>
      </c>
      <c r="F735" s="21">
        <v>89250</v>
      </c>
      <c r="G735" s="20">
        <v>43983</v>
      </c>
      <c r="H735" s="20">
        <v>44347</v>
      </c>
      <c r="I735" s="17">
        <f>IF((YEAR(H735)-YEAR(G735))=1, ((MONTH(H735)-MONTH(G735))+1)+12, (IF((YEAR(H735)-YEAR(G735))=2, ((MONTH(H735)-MONTH(G735))+1)+24, (IF((YEAR(H735)-YEAR(G735))=3, ((MONTH(H735)-MONTH(G735))+1)+36, (MONTH(H735)-MONTH(G735))+1)))))</f>
        <v>12</v>
      </c>
      <c r="J735" s="18">
        <f>F735/I735</f>
        <v>7437.5</v>
      </c>
      <c r="K735" s="19"/>
      <c r="L735" s="20">
        <v>43983</v>
      </c>
      <c r="M735" s="20">
        <v>44196</v>
      </c>
      <c r="N735" s="21">
        <v>89250</v>
      </c>
      <c r="O735" s="20">
        <v>43983</v>
      </c>
      <c r="P735" s="20">
        <v>44347</v>
      </c>
      <c r="Q735" s="19">
        <f t="shared" si="33"/>
        <v>31</v>
      </c>
      <c r="R735" s="19">
        <f t="shared" si="34"/>
        <v>31</v>
      </c>
      <c r="S735" s="19">
        <f t="shared" si="35"/>
        <v>0</v>
      </c>
      <c r="T735" s="19"/>
      <c r="U735" s="20">
        <v>42887</v>
      </c>
      <c r="V735" s="20">
        <v>43100</v>
      </c>
      <c r="W735" s="21">
        <v>89250</v>
      </c>
      <c r="X735" s="20">
        <v>42887</v>
      </c>
      <c r="Y735" s="20">
        <v>43251</v>
      </c>
    </row>
    <row r="736" spans="1:25" ht="15.75" x14ac:dyDescent="0.25">
      <c r="A736" s="17" t="s">
        <v>332</v>
      </c>
      <c r="B736" s="17" t="s">
        <v>288</v>
      </c>
      <c r="C736" s="17" t="s">
        <v>283</v>
      </c>
      <c r="D736" s="20">
        <v>43983</v>
      </c>
      <c r="E736" s="20">
        <v>44196</v>
      </c>
      <c r="F736" s="21">
        <v>48000</v>
      </c>
      <c r="G736" s="20">
        <v>43983</v>
      </c>
      <c r="H736" s="20">
        <v>44347</v>
      </c>
      <c r="I736" s="17">
        <f>IF((YEAR(H736)-YEAR(G736))=1, ((MONTH(H736)-MONTH(G736))+1)+12, (IF((YEAR(H736)-YEAR(G736))=2, ((MONTH(H736)-MONTH(G736))+1)+24, (IF((YEAR(H736)-YEAR(G736))=3, ((MONTH(H736)-MONTH(G736))+1)+36, (MONTH(H736)-MONTH(G736))+1)))))</f>
        <v>12</v>
      </c>
      <c r="J736" s="18">
        <f>F736/I736</f>
        <v>4000</v>
      </c>
      <c r="K736" s="19"/>
      <c r="L736" s="20">
        <v>43983</v>
      </c>
      <c r="M736" s="20">
        <v>44196</v>
      </c>
      <c r="N736" s="21">
        <v>48000</v>
      </c>
      <c r="O736" s="20">
        <v>43983</v>
      </c>
      <c r="P736" s="20">
        <v>44347</v>
      </c>
      <c r="Q736" s="19">
        <f t="shared" si="33"/>
        <v>31</v>
      </c>
      <c r="R736" s="19">
        <f t="shared" si="34"/>
        <v>31</v>
      </c>
      <c r="S736" s="19">
        <f t="shared" si="35"/>
        <v>0</v>
      </c>
      <c r="T736" s="19"/>
      <c r="U736" s="20">
        <v>42887</v>
      </c>
      <c r="V736" s="20">
        <v>43100</v>
      </c>
      <c r="W736" s="21">
        <v>48000</v>
      </c>
      <c r="X736" s="20">
        <v>42887</v>
      </c>
      <c r="Y736" s="20">
        <v>43251</v>
      </c>
    </row>
    <row r="737" spans="1:25" ht="15.75" x14ac:dyDescent="0.25">
      <c r="A737" s="17" t="s">
        <v>366</v>
      </c>
      <c r="B737" s="17" t="s">
        <v>285</v>
      </c>
      <c r="C737" s="17" t="s">
        <v>283</v>
      </c>
      <c r="D737" s="20">
        <v>44050</v>
      </c>
      <c r="E737" s="20">
        <v>44561</v>
      </c>
      <c r="F737" s="21">
        <v>18000</v>
      </c>
      <c r="G737" s="20">
        <v>43983</v>
      </c>
      <c r="H737" s="20">
        <v>44347</v>
      </c>
      <c r="I737" s="17">
        <f>IF((YEAR(H737)-YEAR(G737))=1, ((MONTH(H737)-MONTH(G737))+1)+12, (IF((YEAR(H737)-YEAR(G737))=2, ((MONTH(H737)-MONTH(G737))+1)+24, (IF((YEAR(H737)-YEAR(G737))=3, ((MONTH(H737)-MONTH(G737))+1)+36, (MONTH(H737)-MONTH(G737))+1)))))</f>
        <v>12</v>
      </c>
      <c r="J737" s="18">
        <f>F737/I737</f>
        <v>1500</v>
      </c>
      <c r="K737" s="19"/>
      <c r="L737" s="20">
        <v>44050</v>
      </c>
      <c r="M737" s="20">
        <v>44561</v>
      </c>
      <c r="N737" s="21">
        <v>18000</v>
      </c>
      <c r="O737" s="20">
        <v>43983</v>
      </c>
      <c r="P737" s="20">
        <v>44347</v>
      </c>
      <c r="Q737" s="19">
        <f t="shared" si="33"/>
        <v>31</v>
      </c>
      <c r="R737" s="19">
        <f t="shared" si="34"/>
        <v>31</v>
      </c>
      <c r="S737" s="19">
        <f t="shared" si="35"/>
        <v>0</v>
      </c>
      <c r="T737" s="19"/>
      <c r="U737" s="20">
        <v>42954</v>
      </c>
      <c r="V737" s="20">
        <v>43465</v>
      </c>
      <c r="W737" s="21">
        <v>18000</v>
      </c>
      <c r="X737" s="20">
        <v>42887</v>
      </c>
      <c r="Y737" s="20">
        <v>43251</v>
      </c>
    </row>
    <row r="738" spans="1:25" ht="15.75" x14ac:dyDescent="0.25">
      <c r="A738" s="17" t="s">
        <v>408</v>
      </c>
      <c r="B738" s="17" t="s">
        <v>292</v>
      </c>
      <c r="C738" s="17" t="s">
        <v>283</v>
      </c>
      <c r="D738" s="20">
        <v>43989</v>
      </c>
      <c r="E738" s="20">
        <v>44196</v>
      </c>
      <c r="F738" s="21">
        <v>6000</v>
      </c>
      <c r="G738" s="20">
        <v>43983</v>
      </c>
      <c r="H738" s="20">
        <v>44347</v>
      </c>
      <c r="I738" s="17">
        <f>IF((YEAR(H738)-YEAR(G738))=1, ((MONTH(H738)-MONTH(G738))+1)+12, (IF((YEAR(H738)-YEAR(G738))=2, ((MONTH(H738)-MONTH(G738))+1)+24, (IF((YEAR(H738)-YEAR(G738))=3, ((MONTH(H738)-MONTH(G738))+1)+36, (MONTH(H738)-MONTH(G738))+1)))))</f>
        <v>12</v>
      </c>
      <c r="J738" s="18">
        <f>F738/I738</f>
        <v>500</v>
      </c>
      <c r="K738" s="19"/>
      <c r="L738" s="20">
        <v>43989</v>
      </c>
      <c r="M738" s="20">
        <v>44196</v>
      </c>
      <c r="N738" s="21">
        <v>6000</v>
      </c>
      <c r="O738" s="20">
        <v>43983</v>
      </c>
      <c r="P738" s="20">
        <v>44347</v>
      </c>
      <c r="Q738" s="19">
        <f t="shared" si="33"/>
        <v>31</v>
      </c>
      <c r="R738" s="19">
        <f t="shared" si="34"/>
        <v>31</v>
      </c>
      <c r="S738" s="19">
        <f t="shared" si="35"/>
        <v>0</v>
      </c>
      <c r="T738" s="19"/>
      <c r="U738" s="20">
        <v>42893</v>
      </c>
      <c r="V738" s="20">
        <v>43100</v>
      </c>
      <c r="W738" s="21">
        <v>6000</v>
      </c>
      <c r="X738" s="20">
        <v>42887</v>
      </c>
      <c r="Y738" s="20">
        <v>43251</v>
      </c>
    </row>
    <row r="739" spans="1:25" ht="15.75" x14ac:dyDescent="0.25">
      <c r="A739" s="17" t="s">
        <v>428</v>
      </c>
      <c r="B739" s="17" t="s">
        <v>282</v>
      </c>
      <c r="C739" s="17" t="s">
        <v>283</v>
      </c>
      <c r="D739" s="20">
        <v>44054</v>
      </c>
      <c r="E739" s="20">
        <v>44196</v>
      </c>
      <c r="F739" s="21">
        <v>39000</v>
      </c>
      <c r="G739" s="20">
        <v>43983</v>
      </c>
      <c r="H739" s="20">
        <v>44347</v>
      </c>
      <c r="I739" s="17">
        <f>IF((YEAR(H739)-YEAR(G739))=1, ((MONTH(H739)-MONTH(G739))+1)+12, (IF((YEAR(H739)-YEAR(G739))=2, ((MONTH(H739)-MONTH(G739))+1)+24, (IF((YEAR(H739)-YEAR(G739))=3, ((MONTH(H739)-MONTH(G739))+1)+36, (MONTH(H739)-MONTH(G739))+1)))))</f>
        <v>12</v>
      </c>
      <c r="J739" s="18">
        <f>F739/I739</f>
        <v>3250</v>
      </c>
      <c r="K739" s="19"/>
      <c r="L739" s="20">
        <v>44054</v>
      </c>
      <c r="M739" s="20">
        <v>44196</v>
      </c>
      <c r="N739" s="21">
        <v>39000</v>
      </c>
      <c r="O739" s="20">
        <v>43983</v>
      </c>
      <c r="P739" s="20">
        <v>44347</v>
      </c>
      <c r="Q739" s="19">
        <f t="shared" si="33"/>
        <v>31</v>
      </c>
      <c r="R739" s="19">
        <f t="shared" si="34"/>
        <v>31</v>
      </c>
      <c r="S739" s="19">
        <f t="shared" si="35"/>
        <v>0</v>
      </c>
      <c r="T739" s="19"/>
      <c r="U739" s="20">
        <v>42958</v>
      </c>
      <c r="V739" s="20">
        <v>43100</v>
      </c>
      <c r="W739" s="21">
        <v>39000</v>
      </c>
      <c r="X739" s="20">
        <v>42887</v>
      </c>
      <c r="Y739" s="20">
        <v>43251</v>
      </c>
    </row>
    <row r="740" spans="1:25" ht="15.75" x14ac:dyDescent="0.25">
      <c r="A740" s="17" t="s">
        <v>492</v>
      </c>
      <c r="B740" s="17" t="s">
        <v>285</v>
      </c>
      <c r="C740" s="17" t="s">
        <v>283</v>
      </c>
      <c r="D740" s="20">
        <v>44025</v>
      </c>
      <c r="E740" s="20">
        <v>44196</v>
      </c>
      <c r="F740" s="21">
        <v>60000</v>
      </c>
      <c r="G740" s="20">
        <v>43983</v>
      </c>
      <c r="H740" s="20">
        <v>44347</v>
      </c>
      <c r="I740" s="17">
        <f>IF((YEAR(H740)-YEAR(G740))=1, ((MONTH(H740)-MONTH(G740))+1)+12, (IF((YEAR(H740)-YEAR(G740))=2, ((MONTH(H740)-MONTH(G740))+1)+24, (IF((YEAR(H740)-YEAR(G740))=3, ((MONTH(H740)-MONTH(G740))+1)+36, (MONTH(H740)-MONTH(G740))+1)))))</f>
        <v>12</v>
      </c>
      <c r="J740" s="18">
        <f>F740/I740</f>
        <v>5000</v>
      </c>
      <c r="K740" s="19"/>
      <c r="L740" s="20">
        <v>44025</v>
      </c>
      <c r="M740" s="20">
        <v>44196</v>
      </c>
      <c r="N740" s="21">
        <v>60000</v>
      </c>
      <c r="O740" s="20">
        <v>43983</v>
      </c>
      <c r="P740" s="20">
        <v>44347</v>
      </c>
      <c r="Q740" s="19">
        <f t="shared" si="33"/>
        <v>31</v>
      </c>
      <c r="R740" s="19">
        <f t="shared" si="34"/>
        <v>31</v>
      </c>
      <c r="S740" s="19">
        <f t="shared" si="35"/>
        <v>0</v>
      </c>
      <c r="T740" s="19"/>
      <c r="U740" s="20">
        <v>42929</v>
      </c>
      <c r="V740" s="20">
        <v>43100</v>
      </c>
      <c r="W740" s="21">
        <v>60000</v>
      </c>
      <c r="X740" s="20">
        <v>42887</v>
      </c>
      <c r="Y740" s="20">
        <v>43251</v>
      </c>
    </row>
    <row r="741" spans="1:25" ht="15.75" x14ac:dyDescent="0.25">
      <c r="A741" s="17" t="s">
        <v>538</v>
      </c>
      <c r="B741" s="17" t="s">
        <v>285</v>
      </c>
      <c r="C741" s="17" t="s">
        <v>283</v>
      </c>
      <c r="D741" s="20">
        <v>44124</v>
      </c>
      <c r="E741" s="20">
        <v>44561</v>
      </c>
      <c r="F741" s="21">
        <v>30900</v>
      </c>
      <c r="G741" s="20">
        <v>43983</v>
      </c>
      <c r="H741" s="20">
        <v>44347</v>
      </c>
      <c r="I741" s="17">
        <f>IF((YEAR(H741)-YEAR(G741))=1, ((MONTH(H741)-MONTH(G741))+1)+12, (IF((YEAR(H741)-YEAR(G741))=2, ((MONTH(H741)-MONTH(G741))+1)+24, (IF((YEAR(H741)-YEAR(G741))=3, ((MONTH(H741)-MONTH(G741))+1)+36, (MONTH(H741)-MONTH(G741))+1)))))</f>
        <v>12</v>
      </c>
      <c r="J741" s="18">
        <f>F741/I741</f>
        <v>2575</v>
      </c>
      <c r="K741" s="19"/>
      <c r="L741" s="20">
        <v>44124</v>
      </c>
      <c r="M741" s="20">
        <v>44561</v>
      </c>
      <c r="N741" s="21">
        <v>30900</v>
      </c>
      <c r="O741" s="20">
        <v>43983</v>
      </c>
      <c r="P741" s="20">
        <v>44347</v>
      </c>
      <c r="Q741" s="19">
        <f t="shared" si="33"/>
        <v>31</v>
      </c>
      <c r="R741" s="19">
        <f t="shared" si="34"/>
        <v>31</v>
      </c>
      <c r="S741" s="19">
        <f t="shared" si="35"/>
        <v>0</v>
      </c>
      <c r="T741" s="19"/>
      <c r="U741" s="20">
        <v>43028</v>
      </c>
      <c r="V741" s="20">
        <v>43465</v>
      </c>
      <c r="W741" s="21">
        <v>30900</v>
      </c>
      <c r="X741" s="20">
        <v>42887</v>
      </c>
      <c r="Y741" s="20">
        <v>43251</v>
      </c>
    </row>
    <row r="742" spans="1:25" ht="15.75" x14ac:dyDescent="0.25">
      <c r="A742" s="17" t="s">
        <v>553</v>
      </c>
      <c r="B742" s="17" t="s">
        <v>292</v>
      </c>
      <c r="C742" s="17" t="s">
        <v>283</v>
      </c>
      <c r="D742" s="20">
        <v>44013</v>
      </c>
      <c r="E742" s="20">
        <v>44054</v>
      </c>
      <c r="F742" s="21">
        <v>20000</v>
      </c>
      <c r="G742" s="20">
        <v>43983</v>
      </c>
      <c r="H742" s="20">
        <v>44347</v>
      </c>
      <c r="I742" s="17">
        <f>IF((YEAR(H742)-YEAR(G742))=1, ((MONTH(H742)-MONTH(G742))+1)+12, (IF((YEAR(H742)-YEAR(G742))=2, ((MONTH(H742)-MONTH(G742))+1)+24, (IF((YEAR(H742)-YEAR(G742))=3, ((MONTH(H742)-MONTH(G742))+1)+36, (MONTH(H742)-MONTH(G742))+1)))))</f>
        <v>12</v>
      </c>
      <c r="J742" s="18">
        <f>F742/I742</f>
        <v>1666.6666666666667</v>
      </c>
      <c r="K742" s="19"/>
      <c r="L742" s="20">
        <v>44013</v>
      </c>
      <c r="M742" s="20">
        <v>44054</v>
      </c>
      <c r="N742" s="21">
        <v>20000</v>
      </c>
      <c r="O742" s="20">
        <v>43983</v>
      </c>
      <c r="P742" s="20">
        <v>44347</v>
      </c>
      <c r="Q742" s="19">
        <f t="shared" si="33"/>
        <v>11</v>
      </c>
      <c r="R742" s="19">
        <f t="shared" si="34"/>
        <v>11</v>
      </c>
      <c r="S742" s="19">
        <f t="shared" si="35"/>
        <v>0</v>
      </c>
      <c r="T742" s="19"/>
      <c r="U742" s="20">
        <v>42917</v>
      </c>
      <c r="V742" s="20">
        <v>42958</v>
      </c>
      <c r="W742" s="21">
        <v>20000</v>
      </c>
      <c r="X742" s="20">
        <v>42887</v>
      </c>
      <c r="Y742" s="20">
        <v>43251</v>
      </c>
    </row>
    <row r="743" spans="1:25" ht="15.75" x14ac:dyDescent="0.25">
      <c r="A743" s="17" t="s">
        <v>566</v>
      </c>
      <c r="B743" s="17" t="s">
        <v>288</v>
      </c>
      <c r="C743" s="17" t="s">
        <v>283</v>
      </c>
      <c r="D743" s="20">
        <v>44029</v>
      </c>
      <c r="E743" s="20">
        <v>44196</v>
      </c>
      <c r="F743" s="21">
        <v>19605</v>
      </c>
      <c r="G743" s="20">
        <v>43983</v>
      </c>
      <c r="H743" s="20">
        <v>44347</v>
      </c>
      <c r="I743" s="17">
        <f>IF((YEAR(H743)-YEAR(G743))=1, ((MONTH(H743)-MONTH(G743))+1)+12, (IF((YEAR(H743)-YEAR(G743))=2, ((MONTH(H743)-MONTH(G743))+1)+24, (IF((YEAR(H743)-YEAR(G743))=3, ((MONTH(H743)-MONTH(G743))+1)+36, (MONTH(H743)-MONTH(G743))+1)))))</f>
        <v>12</v>
      </c>
      <c r="J743" s="18">
        <f>F743/I743</f>
        <v>1633.75</v>
      </c>
      <c r="K743" s="19"/>
      <c r="L743" s="20">
        <v>44029</v>
      </c>
      <c r="M743" s="20">
        <v>44196</v>
      </c>
      <c r="N743" s="21">
        <v>19605</v>
      </c>
      <c r="O743" s="20">
        <v>43983</v>
      </c>
      <c r="P743" s="20">
        <v>44347</v>
      </c>
      <c r="Q743" s="19">
        <f t="shared" si="33"/>
        <v>31</v>
      </c>
      <c r="R743" s="19">
        <f t="shared" si="34"/>
        <v>31</v>
      </c>
      <c r="S743" s="19">
        <f t="shared" si="35"/>
        <v>0</v>
      </c>
      <c r="T743" s="19"/>
      <c r="U743" s="20">
        <v>42933</v>
      </c>
      <c r="V743" s="20">
        <v>43100</v>
      </c>
      <c r="W743" s="21">
        <v>19605</v>
      </c>
      <c r="X743" s="20">
        <v>42887</v>
      </c>
      <c r="Y743" s="20">
        <v>43251</v>
      </c>
    </row>
    <row r="744" spans="1:25" ht="15.75" x14ac:dyDescent="0.25">
      <c r="A744" s="17" t="s">
        <v>566</v>
      </c>
      <c r="B744" s="17" t="s">
        <v>288</v>
      </c>
      <c r="C744" s="17" t="s">
        <v>283</v>
      </c>
      <c r="D744" s="20">
        <v>44029</v>
      </c>
      <c r="E744" s="20">
        <v>44196</v>
      </c>
      <c r="F744" s="21">
        <v>28100.5</v>
      </c>
      <c r="G744" s="20">
        <v>43983</v>
      </c>
      <c r="H744" s="20">
        <v>44347</v>
      </c>
      <c r="I744" s="17">
        <f>IF((YEAR(H744)-YEAR(G744))=1, ((MONTH(H744)-MONTH(G744))+1)+12, (IF((YEAR(H744)-YEAR(G744))=2, ((MONTH(H744)-MONTH(G744))+1)+24, (IF((YEAR(H744)-YEAR(G744))=3, ((MONTH(H744)-MONTH(G744))+1)+36, (MONTH(H744)-MONTH(G744))+1)))))</f>
        <v>12</v>
      </c>
      <c r="J744" s="18">
        <f>F744/I744</f>
        <v>2341.7083333333335</v>
      </c>
      <c r="K744" s="19"/>
      <c r="L744" s="20">
        <v>44029</v>
      </c>
      <c r="M744" s="20">
        <v>44196</v>
      </c>
      <c r="N744" s="21">
        <v>28100.5</v>
      </c>
      <c r="O744" s="20">
        <v>43983</v>
      </c>
      <c r="P744" s="20">
        <v>44347</v>
      </c>
      <c r="Q744" s="19">
        <f t="shared" si="33"/>
        <v>31</v>
      </c>
      <c r="R744" s="19">
        <f t="shared" si="34"/>
        <v>31</v>
      </c>
      <c r="S744" s="19">
        <f t="shared" si="35"/>
        <v>0</v>
      </c>
      <c r="T744" s="19"/>
      <c r="U744" s="20">
        <v>42933</v>
      </c>
      <c r="V744" s="20">
        <v>43100</v>
      </c>
      <c r="W744" s="21">
        <v>28100.5</v>
      </c>
      <c r="X744" s="20">
        <v>42887</v>
      </c>
      <c r="Y744" s="20">
        <v>43251</v>
      </c>
    </row>
    <row r="745" spans="1:25" ht="15.75" x14ac:dyDescent="0.25">
      <c r="A745" s="17" t="s">
        <v>566</v>
      </c>
      <c r="B745" s="17" t="s">
        <v>288</v>
      </c>
      <c r="C745" s="17" t="s">
        <v>283</v>
      </c>
      <c r="D745" s="20">
        <v>44082</v>
      </c>
      <c r="E745" s="20">
        <v>44196</v>
      </c>
      <c r="F745" s="21">
        <v>660</v>
      </c>
      <c r="G745" s="20">
        <v>44075</v>
      </c>
      <c r="H745" s="20">
        <v>44347</v>
      </c>
      <c r="I745" s="17">
        <f>IF((YEAR(H745)-YEAR(G745))=1, ((MONTH(H745)-MONTH(G745))+1)+12, (IF((YEAR(H745)-YEAR(G745))=2, ((MONTH(H745)-MONTH(G745))+1)+24, (IF((YEAR(H745)-YEAR(G745))=3, ((MONTH(H745)-MONTH(G745))+1)+36, (MONTH(H745)-MONTH(G745))+1)))))</f>
        <v>9</v>
      </c>
      <c r="J745" s="18">
        <f>F745/I745</f>
        <v>73.333333333333329</v>
      </c>
      <c r="K745" s="19"/>
      <c r="L745" s="20">
        <v>44082</v>
      </c>
      <c r="M745" s="20">
        <v>44196</v>
      </c>
      <c r="N745" s="21">
        <v>660</v>
      </c>
      <c r="O745" s="20">
        <v>44075</v>
      </c>
      <c r="P745" s="20">
        <v>44347</v>
      </c>
      <c r="Q745" s="19">
        <f t="shared" si="33"/>
        <v>31</v>
      </c>
      <c r="R745" s="19">
        <f t="shared" si="34"/>
        <v>31</v>
      </c>
      <c r="S745" s="19">
        <f t="shared" si="35"/>
        <v>0</v>
      </c>
      <c r="T745" s="19"/>
      <c r="U745" s="20">
        <v>42986</v>
      </c>
      <c r="V745" s="20">
        <v>43100</v>
      </c>
      <c r="W745" s="21">
        <v>660</v>
      </c>
      <c r="X745" s="20">
        <v>42979</v>
      </c>
      <c r="Y745" s="20">
        <v>43251</v>
      </c>
    </row>
    <row r="746" spans="1:25" ht="15.75" x14ac:dyDescent="0.25">
      <c r="A746" s="17" t="s">
        <v>359</v>
      </c>
      <c r="B746" s="17" t="s">
        <v>288</v>
      </c>
      <c r="C746" s="17" t="s">
        <v>283</v>
      </c>
      <c r="D746" s="20">
        <v>44256</v>
      </c>
      <c r="E746" s="20">
        <v>44278</v>
      </c>
      <c r="F746" s="21">
        <v>12036.1</v>
      </c>
      <c r="G746" s="20">
        <v>44256</v>
      </c>
      <c r="H746" s="20">
        <v>44347</v>
      </c>
      <c r="I746" s="17">
        <f>IF((YEAR(H746)-YEAR(G746))=1, ((MONTH(H746)-MONTH(G746))+1)+12, (IF((YEAR(H746)-YEAR(G746))=2, ((MONTH(H746)-MONTH(G746))+1)+24, (IF((YEAR(H746)-YEAR(G746))=3, ((MONTH(H746)-MONTH(G746))+1)+36, (MONTH(H746)-MONTH(G746))+1)))))</f>
        <v>3</v>
      </c>
      <c r="J746" s="18">
        <f>F746/I746</f>
        <v>4012.0333333333333</v>
      </c>
      <c r="K746" s="19"/>
      <c r="L746" s="20">
        <v>44256</v>
      </c>
      <c r="M746" s="20">
        <v>44278</v>
      </c>
      <c r="N746" s="21">
        <v>12036.1</v>
      </c>
      <c r="O746" s="20">
        <v>44256</v>
      </c>
      <c r="P746" s="20">
        <v>44347</v>
      </c>
      <c r="Q746" s="19">
        <f t="shared" si="33"/>
        <v>23</v>
      </c>
      <c r="R746" s="19">
        <f t="shared" si="34"/>
        <v>23</v>
      </c>
      <c r="S746" s="19">
        <f t="shared" si="35"/>
        <v>0</v>
      </c>
      <c r="T746" s="19"/>
      <c r="U746" s="20">
        <v>43160</v>
      </c>
      <c r="V746" s="20">
        <v>43182</v>
      </c>
      <c r="W746" s="21">
        <v>12036.1</v>
      </c>
      <c r="X746" s="20">
        <v>43160</v>
      </c>
      <c r="Y746" s="20">
        <v>43251</v>
      </c>
    </row>
    <row r="747" spans="1:25" ht="15.75" x14ac:dyDescent="0.25">
      <c r="A747" s="17" t="s">
        <v>370</v>
      </c>
      <c r="B747" s="17" t="s">
        <v>282</v>
      </c>
      <c r="C747" s="17" t="s">
        <v>283</v>
      </c>
      <c r="D747" s="20">
        <v>44285</v>
      </c>
      <c r="E747" s="20">
        <v>44394</v>
      </c>
      <c r="F747" s="21">
        <v>12500</v>
      </c>
      <c r="G747" s="20">
        <v>44256</v>
      </c>
      <c r="H747" s="20">
        <v>44347</v>
      </c>
      <c r="I747" s="17">
        <f>IF((YEAR(H747)-YEAR(G747))=1, ((MONTH(H747)-MONTH(G747))+1)+12, (IF((YEAR(H747)-YEAR(G747))=2, ((MONTH(H747)-MONTH(G747))+1)+24, (IF((YEAR(H747)-YEAR(G747))=3, ((MONTH(H747)-MONTH(G747))+1)+36, (MONTH(H747)-MONTH(G747))+1)))))</f>
        <v>3</v>
      </c>
      <c r="J747" s="18">
        <f>F747/I747</f>
        <v>4166.666666666667</v>
      </c>
      <c r="K747" s="19"/>
      <c r="L747" s="20">
        <v>44285</v>
      </c>
      <c r="M747" s="20">
        <v>44394</v>
      </c>
      <c r="N747" s="21">
        <v>12500</v>
      </c>
      <c r="O747" s="20">
        <v>44256</v>
      </c>
      <c r="P747" s="20">
        <v>44347</v>
      </c>
      <c r="Q747" s="19">
        <f t="shared" si="33"/>
        <v>17</v>
      </c>
      <c r="R747" s="19">
        <f t="shared" si="34"/>
        <v>17</v>
      </c>
      <c r="S747" s="19">
        <f t="shared" si="35"/>
        <v>0</v>
      </c>
      <c r="T747" s="19"/>
      <c r="U747" s="20">
        <v>43189</v>
      </c>
      <c r="V747" s="20">
        <v>43298</v>
      </c>
      <c r="W747" s="21">
        <v>12500</v>
      </c>
      <c r="X747" s="20">
        <v>43160</v>
      </c>
      <c r="Y747" s="20">
        <v>43251</v>
      </c>
    </row>
    <row r="748" spans="1:25" ht="15.75" x14ac:dyDescent="0.25">
      <c r="A748" s="17" t="s">
        <v>494</v>
      </c>
      <c r="B748" s="17" t="s">
        <v>288</v>
      </c>
      <c r="C748" s="17" t="s">
        <v>283</v>
      </c>
      <c r="D748" s="20">
        <v>44287</v>
      </c>
      <c r="E748" s="20">
        <v>44352</v>
      </c>
      <c r="F748" s="21">
        <v>4875</v>
      </c>
      <c r="G748" s="20">
        <v>44256</v>
      </c>
      <c r="H748" s="20">
        <v>44347</v>
      </c>
      <c r="I748" s="17">
        <f>IF((YEAR(H748)-YEAR(G748))=1, ((MONTH(H748)-MONTH(G748))+1)+12, (IF((YEAR(H748)-YEAR(G748))=2, ((MONTH(H748)-MONTH(G748))+1)+24, (IF((YEAR(H748)-YEAR(G748))=3, ((MONTH(H748)-MONTH(G748))+1)+36, (MONTH(H748)-MONTH(G748))+1)))))</f>
        <v>3</v>
      </c>
      <c r="J748" s="18">
        <f>F748/I748</f>
        <v>1625</v>
      </c>
      <c r="K748" s="19"/>
      <c r="L748" s="20">
        <v>44287</v>
      </c>
      <c r="M748" s="20">
        <v>44352</v>
      </c>
      <c r="N748" s="21">
        <v>4875</v>
      </c>
      <c r="O748" s="20">
        <v>44256</v>
      </c>
      <c r="P748" s="20">
        <v>44347</v>
      </c>
      <c r="Q748" s="19">
        <f t="shared" si="33"/>
        <v>5</v>
      </c>
      <c r="R748" s="19">
        <f t="shared" si="34"/>
        <v>5</v>
      </c>
      <c r="S748" s="19">
        <f t="shared" si="35"/>
        <v>0</v>
      </c>
      <c r="T748" s="19"/>
      <c r="U748" s="20">
        <v>43191</v>
      </c>
      <c r="V748" s="20">
        <v>43256</v>
      </c>
      <c r="W748" s="21">
        <v>4875</v>
      </c>
      <c r="X748" s="20">
        <v>43160</v>
      </c>
      <c r="Y748" s="20">
        <v>43251</v>
      </c>
    </row>
    <row r="749" spans="1:25" ht="15.75" x14ac:dyDescent="0.25">
      <c r="A749" s="17" t="s">
        <v>498</v>
      </c>
      <c r="B749" s="17" t="s">
        <v>288</v>
      </c>
      <c r="C749" s="17" t="s">
        <v>283</v>
      </c>
      <c r="D749" s="20">
        <v>44286</v>
      </c>
      <c r="E749" s="20">
        <v>44337</v>
      </c>
      <c r="F749" s="21">
        <v>9250</v>
      </c>
      <c r="G749" s="20">
        <v>44256</v>
      </c>
      <c r="H749" s="20">
        <v>44347</v>
      </c>
      <c r="I749" s="17">
        <f>IF((YEAR(H749)-YEAR(G749))=1, ((MONTH(H749)-MONTH(G749))+1)+12, (IF((YEAR(H749)-YEAR(G749))=2, ((MONTH(H749)-MONTH(G749))+1)+24, (IF((YEAR(H749)-YEAR(G749))=3, ((MONTH(H749)-MONTH(G749))+1)+36, (MONTH(H749)-MONTH(G749))+1)))))</f>
        <v>3</v>
      </c>
      <c r="J749" s="18">
        <f>F749/I749</f>
        <v>3083.3333333333335</v>
      </c>
      <c r="K749" s="19"/>
      <c r="L749" s="20">
        <v>44286</v>
      </c>
      <c r="M749" s="20">
        <v>44337</v>
      </c>
      <c r="N749" s="21">
        <v>9250</v>
      </c>
      <c r="O749" s="20">
        <v>44256</v>
      </c>
      <c r="P749" s="20">
        <v>44347</v>
      </c>
      <c r="Q749" s="19">
        <f t="shared" si="33"/>
        <v>21</v>
      </c>
      <c r="R749" s="19">
        <f t="shared" si="34"/>
        <v>21</v>
      </c>
      <c r="S749" s="19">
        <f t="shared" si="35"/>
        <v>0</v>
      </c>
      <c r="T749" s="19"/>
      <c r="U749" s="20">
        <v>43190</v>
      </c>
      <c r="V749" s="20">
        <v>43241</v>
      </c>
      <c r="W749" s="21">
        <v>9250</v>
      </c>
      <c r="X749" s="20">
        <v>43160</v>
      </c>
      <c r="Y749" s="20">
        <v>43251</v>
      </c>
    </row>
    <row r="750" spans="1:25" ht="15.75" x14ac:dyDescent="0.25">
      <c r="A750" s="17" t="s">
        <v>557</v>
      </c>
      <c r="B750" s="17" t="s">
        <v>288</v>
      </c>
      <c r="C750" s="17" t="s">
        <v>283</v>
      </c>
      <c r="D750" s="20">
        <v>44347</v>
      </c>
      <c r="E750" s="20">
        <v>44379</v>
      </c>
      <c r="F750" s="21">
        <v>15033.5</v>
      </c>
      <c r="G750" s="20">
        <v>44256</v>
      </c>
      <c r="H750" s="20">
        <v>44347</v>
      </c>
      <c r="I750" s="17">
        <f>IF((YEAR(H750)-YEAR(G750))=1, ((MONTH(H750)-MONTH(G750))+1)+12, (IF((YEAR(H750)-YEAR(G750))=2, ((MONTH(H750)-MONTH(G750))+1)+24, (IF((YEAR(H750)-YEAR(G750))=3, ((MONTH(H750)-MONTH(G750))+1)+36, (MONTH(H750)-MONTH(G750))+1)))))</f>
        <v>3</v>
      </c>
      <c r="J750" s="18">
        <f>F750/I750</f>
        <v>5011.166666666667</v>
      </c>
      <c r="K750" s="19"/>
      <c r="L750" s="20">
        <v>44347</v>
      </c>
      <c r="M750" s="20">
        <v>44379</v>
      </c>
      <c r="N750" s="21">
        <v>15033.5</v>
      </c>
      <c r="O750" s="20">
        <v>44256</v>
      </c>
      <c r="P750" s="20">
        <v>44347</v>
      </c>
      <c r="Q750" s="19">
        <f t="shared" si="33"/>
        <v>2</v>
      </c>
      <c r="R750" s="19">
        <f t="shared" si="34"/>
        <v>2</v>
      </c>
      <c r="S750" s="19">
        <f t="shared" si="35"/>
        <v>0</v>
      </c>
      <c r="T750" s="19"/>
      <c r="U750" s="20">
        <v>43251</v>
      </c>
      <c r="V750" s="20">
        <v>43283</v>
      </c>
      <c r="W750" s="21">
        <v>15033.5</v>
      </c>
      <c r="X750" s="20">
        <v>43160</v>
      </c>
      <c r="Y750" s="20">
        <v>43251</v>
      </c>
    </row>
    <row r="751" spans="1:25" ht="15.75" x14ac:dyDescent="0.25">
      <c r="A751" s="17" t="s">
        <v>347</v>
      </c>
      <c r="B751" s="17" t="s">
        <v>288</v>
      </c>
      <c r="C751" s="17" t="s">
        <v>283</v>
      </c>
      <c r="D751" s="20">
        <v>44296</v>
      </c>
      <c r="E751" s="20">
        <v>44311</v>
      </c>
      <c r="F751" s="21">
        <v>15000</v>
      </c>
      <c r="G751" s="20">
        <v>44287</v>
      </c>
      <c r="H751" s="20">
        <v>44347</v>
      </c>
      <c r="I751" s="17">
        <f>IF((YEAR(H751)-YEAR(G751))=1, ((MONTH(H751)-MONTH(G751))+1)+12, (IF((YEAR(H751)-YEAR(G751))=2, ((MONTH(H751)-MONTH(G751))+1)+24, (IF((YEAR(H751)-YEAR(G751))=3, ((MONTH(H751)-MONTH(G751))+1)+36, (MONTH(H751)-MONTH(G751))+1)))))</f>
        <v>2</v>
      </c>
      <c r="J751" s="18">
        <f>F751/I751</f>
        <v>7500</v>
      </c>
      <c r="K751" s="19"/>
      <c r="L751" s="20">
        <v>44296</v>
      </c>
      <c r="M751" s="20">
        <v>44311</v>
      </c>
      <c r="N751" s="21">
        <v>15000</v>
      </c>
      <c r="O751" s="20">
        <v>44287</v>
      </c>
      <c r="P751" s="20">
        <v>44347</v>
      </c>
      <c r="Q751" s="19">
        <f t="shared" si="33"/>
        <v>25</v>
      </c>
      <c r="R751" s="19">
        <f t="shared" si="34"/>
        <v>25</v>
      </c>
      <c r="S751" s="19">
        <f t="shared" si="35"/>
        <v>0</v>
      </c>
      <c r="T751" s="19"/>
      <c r="U751" s="20">
        <v>43200</v>
      </c>
      <c r="V751" s="20">
        <v>43215</v>
      </c>
      <c r="W751" s="21">
        <v>15000</v>
      </c>
      <c r="X751" s="20">
        <v>43191</v>
      </c>
      <c r="Y751" s="20">
        <v>43251</v>
      </c>
    </row>
    <row r="752" spans="1:25" ht="15.75" x14ac:dyDescent="0.25">
      <c r="A752" s="17" t="s">
        <v>347</v>
      </c>
      <c r="B752" s="17" t="s">
        <v>288</v>
      </c>
      <c r="C752" s="17" t="s">
        <v>283</v>
      </c>
      <c r="D752" s="20">
        <v>44347</v>
      </c>
      <c r="E752" s="20">
        <v>44416</v>
      </c>
      <c r="F752" s="21">
        <v>8000</v>
      </c>
      <c r="G752" s="20">
        <v>44287</v>
      </c>
      <c r="H752" s="20">
        <v>44347</v>
      </c>
      <c r="I752" s="17">
        <f>IF((YEAR(H752)-YEAR(G752))=1, ((MONTH(H752)-MONTH(G752))+1)+12, (IF((YEAR(H752)-YEAR(G752))=2, ((MONTH(H752)-MONTH(G752))+1)+24, (IF((YEAR(H752)-YEAR(G752))=3, ((MONTH(H752)-MONTH(G752))+1)+36, (MONTH(H752)-MONTH(G752))+1)))))</f>
        <v>2</v>
      </c>
      <c r="J752" s="18">
        <f>F752/I752</f>
        <v>4000</v>
      </c>
      <c r="K752" s="19"/>
      <c r="L752" s="20">
        <v>44347</v>
      </c>
      <c r="M752" s="20">
        <v>44416</v>
      </c>
      <c r="N752" s="21">
        <v>8000</v>
      </c>
      <c r="O752" s="20">
        <v>44287</v>
      </c>
      <c r="P752" s="20">
        <v>44347</v>
      </c>
      <c r="Q752" s="19">
        <f t="shared" si="33"/>
        <v>8</v>
      </c>
      <c r="R752" s="19">
        <f t="shared" si="34"/>
        <v>8</v>
      </c>
      <c r="S752" s="19">
        <f t="shared" si="35"/>
        <v>0</v>
      </c>
      <c r="T752" s="19"/>
      <c r="U752" s="20">
        <v>43251</v>
      </c>
      <c r="V752" s="20">
        <v>43320</v>
      </c>
      <c r="W752" s="21">
        <v>8000</v>
      </c>
      <c r="X752" s="20">
        <v>43191</v>
      </c>
      <c r="Y752" s="20">
        <v>43251</v>
      </c>
    </row>
    <row r="753" spans="1:25" ht="15.75" x14ac:dyDescent="0.25">
      <c r="A753" s="17" t="s">
        <v>298</v>
      </c>
      <c r="B753" s="17" t="s">
        <v>292</v>
      </c>
      <c r="C753" s="17" t="s">
        <v>283</v>
      </c>
      <c r="D753" s="20">
        <v>44323</v>
      </c>
      <c r="E753" s="20">
        <v>44326</v>
      </c>
      <c r="F753" s="21">
        <v>4060.43</v>
      </c>
      <c r="G753" s="20">
        <v>44317</v>
      </c>
      <c r="H753" s="20">
        <v>44347</v>
      </c>
      <c r="I753" s="17">
        <f>IF((YEAR(H753)-YEAR(G753))=1, ((MONTH(H753)-MONTH(G753))+1)+12, (IF((YEAR(H753)-YEAR(G753))=2, ((MONTH(H753)-MONTH(G753))+1)+24, (IF((YEAR(H753)-YEAR(G753))=3, ((MONTH(H753)-MONTH(G753))+1)+36, (MONTH(H753)-MONTH(G753))+1)))))</f>
        <v>1</v>
      </c>
      <c r="J753" s="18">
        <f>F753/I753</f>
        <v>4060.43</v>
      </c>
      <c r="K753" s="19"/>
      <c r="L753" s="20">
        <v>44323</v>
      </c>
      <c r="M753" s="20">
        <v>44326</v>
      </c>
      <c r="N753" s="21">
        <v>4060.43</v>
      </c>
      <c r="O753" s="20">
        <v>44317</v>
      </c>
      <c r="P753" s="20">
        <v>44347</v>
      </c>
      <c r="Q753" s="19">
        <f t="shared" si="33"/>
        <v>10</v>
      </c>
      <c r="R753" s="19">
        <f t="shared" si="34"/>
        <v>10</v>
      </c>
      <c r="S753" s="19">
        <f t="shared" si="35"/>
        <v>0</v>
      </c>
      <c r="T753" s="19"/>
      <c r="U753" s="20">
        <v>43227</v>
      </c>
      <c r="V753" s="20">
        <v>43230</v>
      </c>
      <c r="W753" s="21">
        <v>4060.43</v>
      </c>
      <c r="X753" s="20">
        <v>43221</v>
      </c>
      <c r="Y753" s="20">
        <v>43251</v>
      </c>
    </row>
    <row r="754" spans="1:25" ht="15.75" x14ac:dyDescent="0.25">
      <c r="A754" s="17" t="s">
        <v>316</v>
      </c>
      <c r="B754" s="17" t="s">
        <v>296</v>
      </c>
      <c r="C754" s="17" t="s">
        <v>283</v>
      </c>
      <c r="D754" s="20">
        <v>44317</v>
      </c>
      <c r="E754" s="20">
        <v>44365</v>
      </c>
      <c r="F754" s="21">
        <v>1500</v>
      </c>
      <c r="G754" s="20">
        <v>44317</v>
      </c>
      <c r="H754" s="20">
        <v>44347</v>
      </c>
      <c r="I754" s="17">
        <f>IF((YEAR(H754)-YEAR(G754))=1, ((MONTH(H754)-MONTH(G754))+1)+12, (IF((YEAR(H754)-YEAR(G754))=2, ((MONTH(H754)-MONTH(G754))+1)+24, (IF((YEAR(H754)-YEAR(G754))=3, ((MONTH(H754)-MONTH(G754))+1)+36, (MONTH(H754)-MONTH(G754))+1)))))</f>
        <v>1</v>
      </c>
      <c r="J754" s="18">
        <f>F754/I754</f>
        <v>1500</v>
      </c>
      <c r="K754" s="19"/>
      <c r="L754" s="20">
        <v>44317</v>
      </c>
      <c r="M754" s="20">
        <v>44365</v>
      </c>
      <c r="N754" s="21">
        <v>1500</v>
      </c>
      <c r="O754" s="20">
        <v>44317</v>
      </c>
      <c r="P754" s="20">
        <v>44347</v>
      </c>
      <c r="Q754" s="19">
        <f t="shared" si="33"/>
        <v>18</v>
      </c>
      <c r="R754" s="19">
        <f t="shared" si="34"/>
        <v>18</v>
      </c>
      <c r="S754" s="19">
        <f t="shared" si="35"/>
        <v>0</v>
      </c>
      <c r="T754" s="19"/>
      <c r="U754" s="20">
        <v>43221</v>
      </c>
      <c r="V754" s="20">
        <v>43269</v>
      </c>
      <c r="W754" s="21">
        <v>1500</v>
      </c>
      <c r="X754" s="20">
        <v>43221</v>
      </c>
      <c r="Y754" s="20">
        <v>43251</v>
      </c>
    </row>
    <row r="755" spans="1:25" ht="15.75" x14ac:dyDescent="0.25">
      <c r="A755" s="17" t="s">
        <v>327</v>
      </c>
      <c r="B755" s="17" t="s">
        <v>296</v>
      </c>
      <c r="C755" s="17" t="s">
        <v>283</v>
      </c>
      <c r="D755" s="20">
        <v>44320</v>
      </c>
      <c r="E755" s="20">
        <v>44382</v>
      </c>
      <c r="F755" s="21">
        <v>490.09</v>
      </c>
      <c r="G755" s="20">
        <v>44317</v>
      </c>
      <c r="H755" s="20">
        <v>44347</v>
      </c>
      <c r="I755" s="17">
        <f>IF((YEAR(H755)-YEAR(G755))=1, ((MONTH(H755)-MONTH(G755))+1)+12, (IF((YEAR(H755)-YEAR(G755))=2, ((MONTH(H755)-MONTH(G755))+1)+24, (IF((YEAR(H755)-YEAR(G755))=3, ((MONTH(H755)-MONTH(G755))+1)+36, (MONTH(H755)-MONTH(G755))+1)))))</f>
        <v>1</v>
      </c>
      <c r="J755" s="18">
        <f>F755/I755</f>
        <v>490.09</v>
      </c>
      <c r="K755" s="19"/>
      <c r="L755" s="20">
        <v>44320</v>
      </c>
      <c r="M755" s="20">
        <v>44382</v>
      </c>
      <c r="N755" s="21">
        <v>490.09</v>
      </c>
      <c r="O755" s="20">
        <v>44317</v>
      </c>
      <c r="P755" s="20">
        <v>44347</v>
      </c>
      <c r="Q755" s="19">
        <f t="shared" si="33"/>
        <v>5</v>
      </c>
      <c r="R755" s="19">
        <f t="shared" si="34"/>
        <v>5</v>
      </c>
      <c r="S755" s="19">
        <f t="shared" si="35"/>
        <v>0</v>
      </c>
      <c r="T755" s="19"/>
      <c r="U755" s="20">
        <v>43224</v>
      </c>
      <c r="V755" s="20">
        <v>43286</v>
      </c>
      <c r="W755" s="21">
        <v>490.09</v>
      </c>
      <c r="X755" s="20">
        <v>43221</v>
      </c>
      <c r="Y755" s="20">
        <v>43251</v>
      </c>
    </row>
    <row r="756" spans="1:25" ht="15.75" x14ac:dyDescent="0.25">
      <c r="A756" s="17" t="s">
        <v>354</v>
      </c>
      <c r="B756" s="17" t="s">
        <v>292</v>
      </c>
      <c r="C756" s="17" t="s">
        <v>283</v>
      </c>
      <c r="D756" s="20">
        <v>44347</v>
      </c>
      <c r="E756" s="20">
        <v>44926</v>
      </c>
      <c r="F756" s="21">
        <v>3000</v>
      </c>
      <c r="G756" s="20">
        <v>44317</v>
      </c>
      <c r="H756" s="20">
        <v>44347</v>
      </c>
      <c r="I756" s="17">
        <f>IF((YEAR(H756)-YEAR(G756))=1, ((MONTH(H756)-MONTH(G756))+1)+12, (IF((YEAR(H756)-YEAR(G756))=2, ((MONTH(H756)-MONTH(G756))+1)+24, (IF((YEAR(H756)-YEAR(G756))=3, ((MONTH(H756)-MONTH(G756))+1)+36, (MONTH(H756)-MONTH(G756))+1)))))</f>
        <v>1</v>
      </c>
      <c r="J756" s="18">
        <f>F756/I756</f>
        <v>3000</v>
      </c>
      <c r="K756" s="19"/>
      <c r="L756" s="20">
        <v>44347</v>
      </c>
      <c r="M756" s="20">
        <v>44926</v>
      </c>
      <c r="N756" s="21">
        <v>3000</v>
      </c>
      <c r="O756" s="20">
        <v>44317</v>
      </c>
      <c r="P756" s="20">
        <v>44347</v>
      </c>
      <c r="Q756" s="19">
        <f t="shared" si="33"/>
        <v>31</v>
      </c>
      <c r="R756" s="19">
        <f t="shared" si="34"/>
        <v>31</v>
      </c>
      <c r="S756" s="19">
        <f t="shared" si="35"/>
        <v>0</v>
      </c>
      <c r="T756" s="19"/>
      <c r="U756" s="20">
        <v>43251</v>
      </c>
      <c r="V756" s="20">
        <v>43830</v>
      </c>
      <c r="W756" s="21">
        <v>3000</v>
      </c>
      <c r="X756" s="20">
        <v>43221</v>
      </c>
      <c r="Y756" s="20">
        <v>43251</v>
      </c>
    </row>
    <row r="757" spans="1:25" ht="15.75" x14ac:dyDescent="0.25">
      <c r="A757" s="17" t="s">
        <v>355</v>
      </c>
      <c r="B757" s="17" t="s">
        <v>296</v>
      </c>
      <c r="C757" s="17" t="s">
        <v>283</v>
      </c>
      <c r="D757" s="20">
        <v>44331</v>
      </c>
      <c r="E757" s="20">
        <v>44410</v>
      </c>
      <c r="F757" s="21">
        <v>1500</v>
      </c>
      <c r="G757" s="20">
        <v>44317</v>
      </c>
      <c r="H757" s="20">
        <v>44347</v>
      </c>
      <c r="I757" s="17">
        <f>IF((YEAR(H757)-YEAR(G757))=1, ((MONTH(H757)-MONTH(G757))+1)+12, (IF((YEAR(H757)-YEAR(G757))=2, ((MONTH(H757)-MONTH(G757))+1)+24, (IF((YEAR(H757)-YEAR(G757))=3, ((MONTH(H757)-MONTH(G757))+1)+36, (MONTH(H757)-MONTH(G757))+1)))))</f>
        <v>1</v>
      </c>
      <c r="J757" s="18">
        <f>F757/I757</f>
        <v>1500</v>
      </c>
      <c r="K757" s="19"/>
      <c r="L757" s="20">
        <v>44331</v>
      </c>
      <c r="M757" s="20">
        <v>44410</v>
      </c>
      <c r="N757" s="21">
        <v>1500</v>
      </c>
      <c r="O757" s="20">
        <v>44317</v>
      </c>
      <c r="P757" s="20">
        <v>44347</v>
      </c>
      <c r="Q757" s="19">
        <f t="shared" si="33"/>
        <v>2</v>
      </c>
      <c r="R757" s="19">
        <f t="shared" si="34"/>
        <v>2</v>
      </c>
      <c r="S757" s="19">
        <f t="shared" si="35"/>
        <v>0</v>
      </c>
      <c r="T757" s="19"/>
      <c r="U757" s="20">
        <v>43235</v>
      </c>
      <c r="V757" s="20">
        <v>43314</v>
      </c>
      <c r="W757" s="21">
        <v>1500</v>
      </c>
      <c r="X757" s="20">
        <v>43221</v>
      </c>
      <c r="Y757" s="20">
        <v>43251</v>
      </c>
    </row>
    <row r="758" spans="1:25" ht="15.75" x14ac:dyDescent="0.25">
      <c r="A758" s="17" t="s">
        <v>365</v>
      </c>
      <c r="B758" s="17" t="s">
        <v>288</v>
      </c>
      <c r="C758" s="17" t="s">
        <v>283</v>
      </c>
      <c r="D758" s="20">
        <v>44317</v>
      </c>
      <c r="E758" s="20">
        <v>44376</v>
      </c>
      <c r="F758" s="21">
        <v>5000</v>
      </c>
      <c r="G758" s="20">
        <v>44317</v>
      </c>
      <c r="H758" s="20">
        <v>44347</v>
      </c>
      <c r="I758" s="17">
        <f>IF((YEAR(H758)-YEAR(G758))=1, ((MONTH(H758)-MONTH(G758))+1)+12, (IF((YEAR(H758)-YEAR(G758))=2, ((MONTH(H758)-MONTH(G758))+1)+24, (IF((YEAR(H758)-YEAR(G758))=3, ((MONTH(H758)-MONTH(G758))+1)+36, (MONTH(H758)-MONTH(G758))+1)))))</f>
        <v>1</v>
      </c>
      <c r="J758" s="18">
        <f>F758/I758</f>
        <v>5000</v>
      </c>
      <c r="K758" s="19"/>
      <c r="L758" s="20">
        <v>44317</v>
      </c>
      <c r="M758" s="20">
        <v>44376</v>
      </c>
      <c r="N758" s="21">
        <v>5000</v>
      </c>
      <c r="O758" s="20">
        <v>44317</v>
      </c>
      <c r="P758" s="20">
        <v>44347</v>
      </c>
      <c r="Q758" s="19">
        <f t="shared" si="33"/>
        <v>29</v>
      </c>
      <c r="R758" s="19">
        <f t="shared" si="34"/>
        <v>29</v>
      </c>
      <c r="S758" s="19">
        <f t="shared" si="35"/>
        <v>0</v>
      </c>
      <c r="T758" s="19"/>
      <c r="U758" s="20">
        <v>43221</v>
      </c>
      <c r="V758" s="20">
        <v>43280</v>
      </c>
      <c r="W758" s="21">
        <v>5000</v>
      </c>
      <c r="X758" s="20">
        <v>43221</v>
      </c>
      <c r="Y758" s="20">
        <v>43251</v>
      </c>
    </row>
    <row r="759" spans="1:25" ht="15.75" x14ac:dyDescent="0.25">
      <c r="A759" s="17" t="s">
        <v>376</v>
      </c>
      <c r="B759" s="17" t="s">
        <v>292</v>
      </c>
      <c r="C759" s="17" t="s">
        <v>283</v>
      </c>
      <c r="D759" s="20">
        <v>44317</v>
      </c>
      <c r="E759" s="20">
        <v>44319</v>
      </c>
      <c r="F759" s="21">
        <v>2500</v>
      </c>
      <c r="G759" s="20">
        <v>44317</v>
      </c>
      <c r="H759" s="20">
        <v>44347</v>
      </c>
      <c r="I759" s="17">
        <f>IF((YEAR(H759)-YEAR(G759))=1, ((MONTH(H759)-MONTH(G759))+1)+12, (IF((YEAR(H759)-YEAR(G759))=2, ((MONTH(H759)-MONTH(G759))+1)+24, (IF((YEAR(H759)-YEAR(G759))=3, ((MONTH(H759)-MONTH(G759))+1)+36, (MONTH(H759)-MONTH(G759))+1)))))</f>
        <v>1</v>
      </c>
      <c r="J759" s="18">
        <f>F759/I759</f>
        <v>2500</v>
      </c>
      <c r="K759" s="19"/>
      <c r="L759" s="20">
        <v>44317</v>
      </c>
      <c r="M759" s="20">
        <v>44319</v>
      </c>
      <c r="N759" s="21">
        <v>2500</v>
      </c>
      <c r="O759" s="20">
        <v>44317</v>
      </c>
      <c r="P759" s="20">
        <v>44347</v>
      </c>
      <c r="Q759" s="19">
        <f t="shared" si="33"/>
        <v>3</v>
      </c>
      <c r="R759" s="19">
        <f t="shared" si="34"/>
        <v>3</v>
      </c>
      <c r="S759" s="19">
        <f t="shared" si="35"/>
        <v>0</v>
      </c>
      <c r="T759" s="19"/>
      <c r="U759" s="20">
        <v>43221</v>
      </c>
      <c r="V759" s="20">
        <v>43223</v>
      </c>
      <c r="W759" s="21">
        <v>2500</v>
      </c>
      <c r="X759" s="20">
        <v>43221</v>
      </c>
      <c r="Y759" s="20">
        <v>43251</v>
      </c>
    </row>
    <row r="760" spans="1:25" ht="15.75" x14ac:dyDescent="0.25">
      <c r="A760" s="17" t="s">
        <v>401</v>
      </c>
      <c r="B760" s="17" t="s">
        <v>285</v>
      </c>
      <c r="C760" s="17" t="s">
        <v>283</v>
      </c>
      <c r="D760" s="20">
        <v>44317</v>
      </c>
      <c r="E760" s="20">
        <v>44345</v>
      </c>
      <c r="F760" s="21">
        <v>2000</v>
      </c>
      <c r="G760" s="20">
        <v>44317</v>
      </c>
      <c r="H760" s="20">
        <v>44347</v>
      </c>
      <c r="I760" s="17">
        <f>IF((YEAR(H760)-YEAR(G760))=1, ((MONTH(H760)-MONTH(G760))+1)+12, (IF((YEAR(H760)-YEAR(G760))=2, ((MONTH(H760)-MONTH(G760))+1)+24, (IF((YEAR(H760)-YEAR(G760))=3, ((MONTH(H760)-MONTH(G760))+1)+36, (MONTH(H760)-MONTH(G760))+1)))))</f>
        <v>1</v>
      </c>
      <c r="J760" s="18">
        <f>F760/I760</f>
        <v>2000</v>
      </c>
      <c r="K760" s="19"/>
      <c r="L760" s="20">
        <v>44317</v>
      </c>
      <c r="M760" s="20">
        <v>44345</v>
      </c>
      <c r="N760" s="21">
        <v>2000</v>
      </c>
      <c r="O760" s="20">
        <v>44317</v>
      </c>
      <c r="P760" s="20">
        <v>44347</v>
      </c>
      <c r="Q760" s="19">
        <f t="shared" si="33"/>
        <v>29</v>
      </c>
      <c r="R760" s="19">
        <f t="shared" si="34"/>
        <v>29</v>
      </c>
      <c r="S760" s="19">
        <f t="shared" si="35"/>
        <v>0</v>
      </c>
      <c r="T760" s="19"/>
      <c r="U760" s="20">
        <v>43221</v>
      </c>
      <c r="V760" s="20">
        <v>43249</v>
      </c>
      <c r="W760" s="21">
        <v>2000</v>
      </c>
      <c r="X760" s="20">
        <v>43221</v>
      </c>
      <c r="Y760" s="20">
        <v>43251</v>
      </c>
    </row>
    <row r="761" spans="1:25" ht="15.75" x14ac:dyDescent="0.25">
      <c r="A761" s="17" t="s">
        <v>420</v>
      </c>
      <c r="B761" s="17" t="s">
        <v>285</v>
      </c>
      <c r="C761" s="17" t="s">
        <v>283</v>
      </c>
      <c r="D761" s="20">
        <v>44317</v>
      </c>
      <c r="E761" s="20">
        <v>44926</v>
      </c>
      <c r="F761" s="21">
        <v>1750</v>
      </c>
      <c r="G761" s="20">
        <v>44317</v>
      </c>
      <c r="H761" s="20">
        <v>44347</v>
      </c>
      <c r="I761" s="17">
        <f>IF((YEAR(H761)-YEAR(G761))=1, ((MONTH(H761)-MONTH(G761))+1)+12, (IF((YEAR(H761)-YEAR(G761))=2, ((MONTH(H761)-MONTH(G761))+1)+24, (IF((YEAR(H761)-YEAR(G761))=3, ((MONTH(H761)-MONTH(G761))+1)+36, (MONTH(H761)-MONTH(G761))+1)))))</f>
        <v>1</v>
      </c>
      <c r="J761" s="18">
        <f>F761/I761</f>
        <v>1750</v>
      </c>
      <c r="K761" s="19"/>
      <c r="L761" s="20">
        <v>44317</v>
      </c>
      <c r="M761" s="20">
        <v>44926</v>
      </c>
      <c r="N761" s="21">
        <v>1750</v>
      </c>
      <c r="O761" s="20">
        <v>44317</v>
      </c>
      <c r="P761" s="20">
        <v>44347</v>
      </c>
      <c r="Q761" s="19">
        <f t="shared" si="33"/>
        <v>31</v>
      </c>
      <c r="R761" s="19">
        <f t="shared" si="34"/>
        <v>31</v>
      </c>
      <c r="S761" s="19">
        <f t="shared" si="35"/>
        <v>0</v>
      </c>
      <c r="T761" s="19"/>
      <c r="U761" s="20">
        <v>43221</v>
      </c>
      <c r="V761" s="20">
        <v>43830</v>
      </c>
      <c r="W761" s="21">
        <v>1750</v>
      </c>
      <c r="X761" s="20">
        <v>43221</v>
      </c>
      <c r="Y761" s="20">
        <v>43251</v>
      </c>
    </row>
    <row r="762" spans="1:25" ht="15.75" x14ac:dyDescent="0.25">
      <c r="A762" s="17" t="s">
        <v>426</v>
      </c>
      <c r="B762" s="17" t="s">
        <v>282</v>
      </c>
      <c r="C762" s="17" t="s">
        <v>283</v>
      </c>
      <c r="D762" s="20">
        <v>44317</v>
      </c>
      <c r="E762" s="20">
        <v>44324</v>
      </c>
      <c r="F762" s="21">
        <v>700</v>
      </c>
      <c r="G762" s="20">
        <v>44317</v>
      </c>
      <c r="H762" s="20">
        <v>44347</v>
      </c>
      <c r="I762" s="17">
        <f>IF((YEAR(H762)-YEAR(G762))=1, ((MONTH(H762)-MONTH(G762))+1)+12, (IF((YEAR(H762)-YEAR(G762))=2, ((MONTH(H762)-MONTH(G762))+1)+24, (IF((YEAR(H762)-YEAR(G762))=3, ((MONTH(H762)-MONTH(G762))+1)+36, (MONTH(H762)-MONTH(G762))+1)))))</f>
        <v>1</v>
      </c>
      <c r="J762" s="18">
        <f>F762/I762</f>
        <v>700</v>
      </c>
      <c r="K762" s="19"/>
      <c r="L762" s="20">
        <v>44317</v>
      </c>
      <c r="M762" s="20">
        <v>44324</v>
      </c>
      <c r="N762" s="21">
        <v>700</v>
      </c>
      <c r="O762" s="20">
        <v>44317</v>
      </c>
      <c r="P762" s="20">
        <v>44347</v>
      </c>
      <c r="Q762" s="19">
        <f t="shared" si="33"/>
        <v>8</v>
      </c>
      <c r="R762" s="19">
        <f t="shared" si="34"/>
        <v>8</v>
      </c>
      <c r="S762" s="19">
        <f t="shared" si="35"/>
        <v>0</v>
      </c>
      <c r="T762" s="19"/>
      <c r="U762" s="20">
        <v>43221</v>
      </c>
      <c r="V762" s="20">
        <v>43228</v>
      </c>
      <c r="W762" s="21">
        <v>700</v>
      </c>
      <c r="X762" s="20">
        <v>43221</v>
      </c>
      <c r="Y762" s="20">
        <v>43251</v>
      </c>
    </row>
    <row r="763" spans="1:25" ht="15.75" x14ac:dyDescent="0.25">
      <c r="A763" s="17" t="s">
        <v>450</v>
      </c>
      <c r="B763" s="17" t="s">
        <v>288</v>
      </c>
      <c r="C763" s="17" t="s">
        <v>283</v>
      </c>
      <c r="D763" s="20">
        <v>44317</v>
      </c>
      <c r="E763" s="20">
        <v>44379</v>
      </c>
      <c r="F763" s="21">
        <v>3500</v>
      </c>
      <c r="G763" s="20">
        <v>44317</v>
      </c>
      <c r="H763" s="20">
        <v>44347</v>
      </c>
      <c r="I763" s="17">
        <f>IF((YEAR(H763)-YEAR(G763))=1, ((MONTH(H763)-MONTH(G763))+1)+12, (IF((YEAR(H763)-YEAR(G763))=2, ((MONTH(H763)-MONTH(G763))+1)+24, (IF((YEAR(H763)-YEAR(G763))=3, ((MONTH(H763)-MONTH(G763))+1)+36, (MONTH(H763)-MONTH(G763))+1)))))</f>
        <v>1</v>
      </c>
      <c r="J763" s="18">
        <f>F763/I763</f>
        <v>3500</v>
      </c>
      <c r="K763" s="19"/>
      <c r="L763" s="20">
        <v>44317</v>
      </c>
      <c r="M763" s="20">
        <v>44379</v>
      </c>
      <c r="N763" s="21">
        <v>3500</v>
      </c>
      <c r="O763" s="20">
        <v>44317</v>
      </c>
      <c r="P763" s="20">
        <v>44347</v>
      </c>
      <c r="Q763" s="19">
        <f t="shared" si="33"/>
        <v>2</v>
      </c>
      <c r="R763" s="19">
        <f t="shared" si="34"/>
        <v>2</v>
      </c>
      <c r="S763" s="19">
        <f t="shared" si="35"/>
        <v>0</v>
      </c>
      <c r="T763" s="19"/>
      <c r="U763" s="20">
        <v>43221</v>
      </c>
      <c r="V763" s="20">
        <v>43283</v>
      </c>
      <c r="W763" s="21">
        <v>3500</v>
      </c>
      <c r="X763" s="20">
        <v>43221</v>
      </c>
      <c r="Y763" s="20">
        <v>43251</v>
      </c>
    </row>
    <row r="764" spans="1:25" ht="15.75" x14ac:dyDescent="0.25">
      <c r="A764" s="17" t="s">
        <v>453</v>
      </c>
      <c r="B764" s="17" t="s">
        <v>282</v>
      </c>
      <c r="C764" s="17" t="s">
        <v>283</v>
      </c>
      <c r="D764" s="20">
        <v>44332</v>
      </c>
      <c r="E764" s="20">
        <v>44431</v>
      </c>
      <c r="F764" s="21">
        <v>1375</v>
      </c>
      <c r="G764" s="20">
        <v>44317</v>
      </c>
      <c r="H764" s="20">
        <v>44347</v>
      </c>
      <c r="I764" s="17">
        <f>IF((YEAR(H764)-YEAR(G764))=1, ((MONTH(H764)-MONTH(G764))+1)+12, (IF((YEAR(H764)-YEAR(G764))=2, ((MONTH(H764)-MONTH(G764))+1)+24, (IF((YEAR(H764)-YEAR(G764))=3, ((MONTH(H764)-MONTH(G764))+1)+36, (MONTH(H764)-MONTH(G764))+1)))))</f>
        <v>1</v>
      </c>
      <c r="J764" s="18">
        <f>F764/I764</f>
        <v>1375</v>
      </c>
      <c r="K764" s="19"/>
      <c r="L764" s="20">
        <v>44332</v>
      </c>
      <c r="M764" s="20">
        <v>44431</v>
      </c>
      <c r="N764" s="21">
        <v>1375</v>
      </c>
      <c r="O764" s="20">
        <v>44317</v>
      </c>
      <c r="P764" s="20">
        <v>44347</v>
      </c>
      <c r="Q764" s="19">
        <f t="shared" si="33"/>
        <v>23</v>
      </c>
      <c r="R764" s="19">
        <f t="shared" si="34"/>
        <v>23</v>
      </c>
      <c r="S764" s="19">
        <f t="shared" si="35"/>
        <v>0</v>
      </c>
      <c r="T764" s="19"/>
      <c r="U764" s="20">
        <v>43236</v>
      </c>
      <c r="V764" s="20">
        <v>43335</v>
      </c>
      <c r="W764" s="21">
        <v>1375</v>
      </c>
      <c r="X764" s="20">
        <v>43221</v>
      </c>
      <c r="Y764" s="20">
        <v>43251</v>
      </c>
    </row>
    <row r="765" spans="1:25" ht="15.75" x14ac:dyDescent="0.25">
      <c r="A765" s="17" t="s">
        <v>478</v>
      </c>
      <c r="B765" s="17" t="s">
        <v>285</v>
      </c>
      <c r="C765" s="17" t="s">
        <v>283</v>
      </c>
      <c r="D765" s="20">
        <v>44317</v>
      </c>
      <c r="E765" s="20">
        <v>44330</v>
      </c>
      <c r="F765" s="21">
        <v>1500</v>
      </c>
      <c r="G765" s="20">
        <v>44317</v>
      </c>
      <c r="H765" s="20">
        <v>44347</v>
      </c>
      <c r="I765" s="17">
        <f>IF((YEAR(H765)-YEAR(G765))=1, ((MONTH(H765)-MONTH(G765))+1)+12, (IF((YEAR(H765)-YEAR(G765))=2, ((MONTH(H765)-MONTH(G765))+1)+24, (IF((YEAR(H765)-YEAR(G765))=3, ((MONTH(H765)-MONTH(G765))+1)+36, (MONTH(H765)-MONTH(G765))+1)))))</f>
        <v>1</v>
      </c>
      <c r="J765" s="18">
        <f>F765/I765</f>
        <v>1500</v>
      </c>
      <c r="K765" s="19"/>
      <c r="L765" s="20">
        <v>44317</v>
      </c>
      <c r="M765" s="20">
        <v>44330</v>
      </c>
      <c r="N765" s="21">
        <v>1500</v>
      </c>
      <c r="O765" s="20">
        <v>44317</v>
      </c>
      <c r="P765" s="20">
        <v>44347</v>
      </c>
      <c r="Q765" s="19">
        <f t="shared" si="33"/>
        <v>14</v>
      </c>
      <c r="R765" s="19">
        <f t="shared" si="34"/>
        <v>14</v>
      </c>
      <c r="S765" s="19">
        <f t="shared" si="35"/>
        <v>0</v>
      </c>
      <c r="T765" s="19"/>
      <c r="U765" s="20">
        <v>43221</v>
      </c>
      <c r="V765" s="20">
        <v>43234</v>
      </c>
      <c r="W765" s="21">
        <v>1500</v>
      </c>
      <c r="X765" s="20">
        <v>43221</v>
      </c>
      <c r="Y765" s="20">
        <v>43251</v>
      </c>
    </row>
    <row r="766" spans="1:25" ht="15.75" x14ac:dyDescent="0.25">
      <c r="A766" s="17" t="s">
        <v>479</v>
      </c>
      <c r="B766" s="17" t="s">
        <v>288</v>
      </c>
      <c r="C766" s="17" t="s">
        <v>283</v>
      </c>
      <c r="D766" s="20">
        <v>44317</v>
      </c>
      <c r="E766" s="20">
        <v>44351</v>
      </c>
      <c r="F766" s="21">
        <v>1500</v>
      </c>
      <c r="G766" s="20">
        <v>44317</v>
      </c>
      <c r="H766" s="20">
        <v>44347</v>
      </c>
      <c r="I766" s="17">
        <f>IF((YEAR(H766)-YEAR(G766))=1, ((MONTH(H766)-MONTH(G766))+1)+12, (IF((YEAR(H766)-YEAR(G766))=2, ((MONTH(H766)-MONTH(G766))+1)+24, (IF((YEAR(H766)-YEAR(G766))=3, ((MONTH(H766)-MONTH(G766))+1)+36, (MONTH(H766)-MONTH(G766))+1)))))</f>
        <v>1</v>
      </c>
      <c r="J766" s="18">
        <f>F766/I766</f>
        <v>1500</v>
      </c>
      <c r="K766" s="19"/>
      <c r="L766" s="20">
        <v>44317</v>
      </c>
      <c r="M766" s="20">
        <v>44351</v>
      </c>
      <c r="N766" s="21">
        <v>1500</v>
      </c>
      <c r="O766" s="20">
        <v>44317</v>
      </c>
      <c r="P766" s="20">
        <v>44347</v>
      </c>
      <c r="Q766" s="19">
        <f t="shared" si="33"/>
        <v>4</v>
      </c>
      <c r="R766" s="19">
        <f t="shared" si="34"/>
        <v>4</v>
      </c>
      <c r="S766" s="19">
        <f t="shared" si="35"/>
        <v>0</v>
      </c>
      <c r="T766" s="19"/>
      <c r="U766" s="20">
        <v>43221</v>
      </c>
      <c r="V766" s="20">
        <v>43255</v>
      </c>
      <c r="W766" s="21">
        <v>1500</v>
      </c>
      <c r="X766" s="20">
        <v>43221</v>
      </c>
      <c r="Y766" s="20">
        <v>43251</v>
      </c>
    </row>
    <row r="767" spans="1:25" ht="15.75" x14ac:dyDescent="0.25">
      <c r="A767" s="17" t="s">
        <v>485</v>
      </c>
      <c r="B767" s="17" t="s">
        <v>282</v>
      </c>
      <c r="C767" s="17" t="s">
        <v>283</v>
      </c>
      <c r="D767" s="20">
        <v>44341</v>
      </c>
      <c r="E767" s="20">
        <v>44351</v>
      </c>
      <c r="F767" s="21">
        <v>600</v>
      </c>
      <c r="G767" s="20">
        <v>44317</v>
      </c>
      <c r="H767" s="20">
        <v>44347</v>
      </c>
      <c r="I767" s="17">
        <f>IF((YEAR(H767)-YEAR(G767))=1, ((MONTH(H767)-MONTH(G767))+1)+12, (IF((YEAR(H767)-YEAR(G767))=2, ((MONTH(H767)-MONTH(G767))+1)+24, (IF((YEAR(H767)-YEAR(G767))=3, ((MONTH(H767)-MONTH(G767))+1)+36, (MONTH(H767)-MONTH(G767))+1)))))</f>
        <v>1</v>
      </c>
      <c r="J767" s="18">
        <f>F767/I767</f>
        <v>600</v>
      </c>
      <c r="K767" s="19"/>
      <c r="L767" s="20">
        <v>44341</v>
      </c>
      <c r="M767" s="20">
        <v>44351</v>
      </c>
      <c r="N767" s="21">
        <v>600</v>
      </c>
      <c r="O767" s="20">
        <v>44317</v>
      </c>
      <c r="P767" s="20">
        <v>44347</v>
      </c>
      <c r="Q767" s="19">
        <f t="shared" si="33"/>
        <v>4</v>
      </c>
      <c r="R767" s="19">
        <f t="shared" si="34"/>
        <v>4</v>
      </c>
      <c r="S767" s="19">
        <f t="shared" si="35"/>
        <v>0</v>
      </c>
      <c r="T767" s="19"/>
      <c r="U767" s="20">
        <v>43245</v>
      </c>
      <c r="V767" s="20">
        <v>43255</v>
      </c>
      <c r="W767" s="21">
        <v>600</v>
      </c>
      <c r="X767" s="20">
        <v>43221</v>
      </c>
      <c r="Y767" s="20">
        <v>43251</v>
      </c>
    </row>
    <row r="768" spans="1:25" ht="15.75" x14ac:dyDescent="0.25">
      <c r="A768" s="17" t="s">
        <v>489</v>
      </c>
      <c r="B768" s="17" t="s">
        <v>285</v>
      </c>
      <c r="C768" s="17" t="s">
        <v>283</v>
      </c>
      <c r="D768" s="20">
        <v>44344</v>
      </c>
      <c r="E768" s="20">
        <v>44415</v>
      </c>
      <c r="F768" s="21">
        <v>7083.33</v>
      </c>
      <c r="G768" s="20">
        <v>44317</v>
      </c>
      <c r="H768" s="20">
        <v>44347</v>
      </c>
      <c r="I768" s="17">
        <f>IF((YEAR(H768)-YEAR(G768))=1, ((MONTH(H768)-MONTH(G768))+1)+12, (IF((YEAR(H768)-YEAR(G768))=2, ((MONTH(H768)-MONTH(G768))+1)+24, (IF((YEAR(H768)-YEAR(G768))=3, ((MONTH(H768)-MONTH(G768))+1)+36, (MONTH(H768)-MONTH(G768))+1)))))</f>
        <v>1</v>
      </c>
      <c r="J768" s="18">
        <f>F768/I768</f>
        <v>7083.33</v>
      </c>
      <c r="K768" s="19"/>
      <c r="L768" s="20">
        <v>44344</v>
      </c>
      <c r="M768" s="20">
        <v>44415</v>
      </c>
      <c r="N768" s="21">
        <v>7083.33</v>
      </c>
      <c r="O768" s="20">
        <v>44317</v>
      </c>
      <c r="P768" s="20">
        <v>44347</v>
      </c>
      <c r="Q768" s="19">
        <f t="shared" si="33"/>
        <v>7</v>
      </c>
      <c r="R768" s="19">
        <f t="shared" si="34"/>
        <v>7</v>
      </c>
      <c r="S768" s="19">
        <f t="shared" si="35"/>
        <v>0</v>
      </c>
      <c r="T768" s="19"/>
      <c r="U768" s="20">
        <v>43248</v>
      </c>
      <c r="V768" s="20">
        <v>43319</v>
      </c>
      <c r="W768" s="21">
        <v>7083.33</v>
      </c>
      <c r="X768" s="20">
        <v>43221</v>
      </c>
      <c r="Y768" s="20">
        <v>43251</v>
      </c>
    </row>
    <row r="769" spans="1:25" ht="15.75" x14ac:dyDescent="0.25">
      <c r="A769" s="17" t="s">
        <v>507</v>
      </c>
      <c r="B769" s="17" t="s">
        <v>285</v>
      </c>
      <c r="C769" s="17" t="s">
        <v>283</v>
      </c>
      <c r="D769" s="20">
        <v>44317</v>
      </c>
      <c r="E769" s="20">
        <v>44347</v>
      </c>
      <c r="F769" s="21">
        <v>1750</v>
      </c>
      <c r="G769" s="20">
        <v>44317</v>
      </c>
      <c r="H769" s="20">
        <v>44347</v>
      </c>
      <c r="I769" s="17">
        <f>IF((YEAR(H769)-YEAR(G769))=1, ((MONTH(H769)-MONTH(G769))+1)+12, (IF((YEAR(H769)-YEAR(G769))=2, ((MONTH(H769)-MONTH(G769))+1)+24, (IF((YEAR(H769)-YEAR(G769))=3, ((MONTH(H769)-MONTH(G769))+1)+36, (MONTH(H769)-MONTH(G769))+1)))))</f>
        <v>1</v>
      </c>
      <c r="J769" s="18">
        <f>F769/I769</f>
        <v>1750</v>
      </c>
      <c r="K769" s="19"/>
      <c r="L769" s="20">
        <v>44317</v>
      </c>
      <c r="M769" s="20">
        <v>44347</v>
      </c>
      <c r="N769" s="21">
        <v>1750</v>
      </c>
      <c r="O769" s="20">
        <v>44317</v>
      </c>
      <c r="P769" s="20">
        <v>44347</v>
      </c>
      <c r="Q769" s="19">
        <f t="shared" si="33"/>
        <v>31</v>
      </c>
      <c r="R769" s="19">
        <f t="shared" si="34"/>
        <v>31</v>
      </c>
      <c r="S769" s="19">
        <f t="shared" si="35"/>
        <v>0</v>
      </c>
      <c r="T769" s="19"/>
      <c r="U769" s="20">
        <v>43221</v>
      </c>
      <c r="V769" s="20">
        <v>43251</v>
      </c>
      <c r="W769" s="21">
        <v>1750</v>
      </c>
      <c r="X769" s="20">
        <v>43221</v>
      </c>
      <c r="Y769" s="20">
        <v>43251</v>
      </c>
    </row>
    <row r="770" spans="1:25" ht="15.75" x14ac:dyDescent="0.25">
      <c r="A770" s="17" t="s">
        <v>510</v>
      </c>
      <c r="B770" s="17" t="s">
        <v>285</v>
      </c>
      <c r="C770" s="17" t="s">
        <v>283</v>
      </c>
      <c r="D770" s="20">
        <v>44347</v>
      </c>
      <c r="E770" s="20">
        <v>44379</v>
      </c>
      <c r="F770" s="21">
        <v>1500</v>
      </c>
      <c r="G770" s="20">
        <v>44317</v>
      </c>
      <c r="H770" s="20">
        <v>44347</v>
      </c>
      <c r="I770" s="17">
        <f>IF((YEAR(H770)-YEAR(G770))=1, ((MONTH(H770)-MONTH(G770))+1)+12, (IF((YEAR(H770)-YEAR(G770))=2, ((MONTH(H770)-MONTH(G770))+1)+24, (IF((YEAR(H770)-YEAR(G770))=3, ((MONTH(H770)-MONTH(G770))+1)+36, (MONTH(H770)-MONTH(G770))+1)))))</f>
        <v>1</v>
      </c>
      <c r="J770" s="18">
        <f>F770/I770</f>
        <v>1500</v>
      </c>
      <c r="K770" s="19"/>
      <c r="L770" s="20">
        <v>44347</v>
      </c>
      <c r="M770" s="20">
        <v>44379</v>
      </c>
      <c r="N770" s="21">
        <v>1500</v>
      </c>
      <c r="O770" s="20">
        <v>44317</v>
      </c>
      <c r="P770" s="20">
        <v>44347</v>
      </c>
      <c r="Q770" s="19">
        <f t="shared" si="33"/>
        <v>2</v>
      </c>
      <c r="R770" s="19">
        <f t="shared" si="34"/>
        <v>2</v>
      </c>
      <c r="S770" s="19">
        <f t="shared" si="35"/>
        <v>0</v>
      </c>
      <c r="T770" s="19"/>
      <c r="U770" s="20">
        <v>43251</v>
      </c>
      <c r="V770" s="20">
        <v>43283</v>
      </c>
      <c r="W770" s="21">
        <v>1500</v>
      </c>
      <c r="X770" s="20">
        <v>43221</v>
      </c>
      <c r="Y770" s="20">
        <v>43251</v>
      </c>
    </row>
    <row r="771" spans="1:25" ht="15.75" x14ac:dyDescent="0.25">
      <c r="A771" s="17" t="s">
        <v>511</v>
      </c>
      <c r="B771" s="17" t="s">
        <v>292</v>
      </c>
      <c r="C771" s="17" t="s">
        <v>283</v>
      </c>
      <c r="D771" s="20">
        <v>44317</v>
      </c>
      <c r="E771" s="20">
        <v>44612</v>
      </c>
      <c r="F771" s="21">
        <v>1200</v>
      </c>
      <c r="G771" s="20">
        <v>44317</v>
      </c>
      <c r="H771" s="20">
        <v>44347</v>
      </c>
      <c r="I771" s="17">
        <f>IF((YEAR(H771)-YEAR(G771))=1, ((MONTH(H771)-MONTH(G771))+1)+12, (IF((YEAR(H771)-YEAR(G771))=2, ((MONTH(H771)-MONTH(G771))+1)+24, (IF((YEAR(H771)-YEAR(G771))=3, ((MONTH(H771)-MONTH(G771))+1)+36, (MONTH(H771)-MONTH(G771))+1)))))</f>
        <v>1</v>
      </c>
      <c r="J771" s="18">
        <f>F771/I771</f>
        <v>1200</v>
      </c>
      <c r="K771" s="19"/>
      <c r="L771" s="20">
        <v>44317</v>
      </c>
      <c r="M771" s="20">
        <v>44612</v>
      </c>
      <c r="N771" s="21">
        <v>1200</v>
      </c>
      <c r="O771" s="20">
        <v>44317</v>
      </c>
      <c r="P771" s="20">
        <v>44347</v>
      </c>
      <c r="Q771" s="19">
        <f t="shared" si="33"/>
        <v>20</v>
      </c>
      <c r="R771" s="19">
        <f t="shared" si="34"/>
        <v>20</v>
      </c>
      <c r="S771" s="19">
        <f t="shared" si="35"/>
        <v>0</v>
      </c>
      <c r="T771" s="19"/>
      <c r="U771" s="20">
        <v>43221</v>
      </c>
      <c r="V771" s="20">
        <v>43516</v>
      </c>
      <c r="W771" s="21">
        <v>1200</v>
      </c>
      <c r="X771" s="20">
        <v>43221</v>
      </c>
      <c r="Y771" s="20">
        <v>43251</v>
      </c>
    </row>
    <row r="772" spans="1:25" ht="15.75" x14ac:dyDescent="0.25">
      <c r="A772" s="17" t="s">
        <v>530</v>
      </c>
      <c r="B772" s="17" t="s">
        <v>296</v>
      </c>
      <c r="C772" s="17" t="s">
        <v>283</v>
      </c>
      <c r="D772" s="20">
        <v>44317</v>
      </c>
      <c r="E772" s="20">
        <v>44387</v>
      </c>
      <c r="F772" s="21">
        <v>5416.67</v>
      </c>
      <c r="G772" s="20">
        <v>44317</v>
      </c>
      <c r="H772" s="20">
        <v>44347</v>
      </c>
      <c r="I772" s="17">
        <f>IF((YEAR(H772)-YEAR(G772))=1, ((MONTH(H772)-MONTH(G772))+1)+12, (IF((YEAR(H772)-YEAR(G772))=2, ((MONTH(H772)-MONTH(G772))+1)+24, (IF((YEAR(H772)-YEAR(G772))=3, ((MONTH(H772)-MONTH(G772))+1)+36, (MONTH(H772)-MONTH(G772))+1)))))</f>
        <v>1</v>
      </c>
      <c r="J772" s="18">
        <f>F772/I772</f>
        <v>5416.67</v>
      </c>
      <c r="K772" s="19"/>
      <c r="L772" s="20">
        <v>44317</v>
      </c>
      <c r="M772" s="20">
        <v>44387</v>
      </c>
      <c r="N772" s="21">
        <v>5416.67</v>
      </c>
      <c r="O772" s="20">
        <v>44317</v>
      </c>
      <c r="P772" s="20">
        <v>44347</v>
      </c>
      <c r="Q772" s="19">
        <f t="shared" ref="Q772:Q835" si="36">DAY(E772)</f>
        <v>10</v>
      </c>
      <c r="R772" s="19">
        <f t="shared" ref="R772:R835" si="37">DAY(M772)</f>
        <v>10</v>
      </c>
      <c r="S772" s="19">
        <f t="shared" ref="S772:S835" si="38">Q772-R772</f>
        <v>0</v>
      </c>
      <c r="T772" s="19"/>
      <c r="U772" s="20">
        <v>43221</v>
      </c>
      <c r="V772" s="20">
        <v>43291</v>
      </c>
      <c r="W772" s="21">
        <v>5416.67</v>
      </c>
      <c r="X772" s="20">
        <v>43221</v>
      </c>
      <c r="Y772" s="20">
        <v>43251</v>
      </c>
    </row>
    <row r="773" spans="1:25" ht="15.75" x14ac:dyDescent="0.25">
      <c r="A773" s="17" t="s">
        <v>534</v>
      </c>
      <c r="B773" s="17" t="s">
        <v>292</v>
      </c>
      <c r="C773" s="17" t="s">
        <v>283</v>
      </c>
      <c r="D773" s="20">
        <v>44331</v>
      </c>
      <c r="E773" s="20">
        <v>44396</v>
      </c>
      <c r="F773" s="21">
        <v>1650</v>
      </c>
      <c r="G773" s="20">
        <v>44317</v>
      </c>
      <c r="H773" s="20">
        <v>44347</v>
      </c>
      <c r="I773" s="17">
        <f>IF((YEAR(H773)-YEAR(G773))=1, ((MONTH(H773)-MONTH(G773))+1)+12, (IF((YEAR(H773)-YEAR(G773))=2, ((MONTH(H773)-MONTH(G773))+1)+24, (IF((YEAR(H773)-YEAR(G773))=3, ((MONTH(H773)-MONTH(G773))+1)+36, (MONTH(H773)-MONTH(G773))+1)))))</f>
        <v>1</v>
      </c>
      <c r="J773" s="18">
        <f>F773/I773</f>
        <v>1650</v>
      </c>
      <c r="K773" s="19"/>
      <c r="L773" s="20">
        <v>44331</v>
      </c>
      <c r="M773" s="20">
        <v>44396</v>
      </c>
      <c r="N773" s="21">
        <v>1650</v>
      </c>
      <c r="O773" s="20">
        <v>44317</v>
      </c>
      <c r="P773" s="20">
        <v>44347</v>
      </c>
      <c r="Q773" s="19">
        <f t="shared" si="36"/>
        <v>19</v>
      </c>
      <c r="R773" s="19">
        <f t="shared" si="37"/>
        <v>19</v>
      </c>
      <c r="S773" s="19">
        <f t="shared" si="38"/>
        <v>0</v>
      </c>
      <c r="T773" s="19"/>
      <c r="U773" s="20">
        <v>43235</v>
      </c>
      <c r="V773" s="20">
        <v>43300</v>
      </c>
      <c r="W773" s="21">
        <v>1650</v>
      </c>
      <c r="X773" s="20">
        <v>43221</v>
      </c>
      <c r="Y773" s="20">
        <v>43251</v>
      </c>
    </row>
    <row r="774" spans="1:25" ht="15.75" x14ac:dyDescent="0.25">
      <c r="A774" s="17" t="s">
        <v>564</v>
      </c>
      <c r="B774" s="17" t="s">
        <v>282</v>
      </c>
      <c r="C774" s="17" t="s">
        <v>283</v>
      </c>
      <c r="D774" s="20">
        <v>44317</v>
      </c>
      <c r="E774" s="20">
        <v>44401</v>
      </c>
      <c r="F774" s="21">
        <v>1356.25</v>
      </c>
      <c r="G774" s="20">
        <v>44317</v>
      </c>
      <c r="H774" s="20">
        <v>44347</v>
      </c>
      <c r="I774" s="17">
        <f>IF((YEAR(H774)-YEAR(G774))=1, ((MONTH(H774)-MONTH(G774))+1)+12, (IF((YEAR(H774)-YEAR(G774))=2, ((MONTH(H774)-MONTH(G774))+1)+24, (IF((YEAR(H774)-YEAR(G774))=3, ((MONTH(H774)-MONTH(G774))+1)+36, (MONTH(H774)-MONTH(G774))+1)))))</f>
        <v>1</v>
      </c>
      <c r="J774" s="18">
        <f>F774/I774</f>
        <v>1356.25</v>
      </c>
      <c r="K774" s="19"/>
      <c r="L774" s="20">
        <v>44317</v>
      </c>
      <c r="M774" s="20">
        <v>44401</v>
      </c>
      <c r="N774" s="21">
        <v>1356.25</v>
      </c>
      <c r="O774" s="20">
        <v>44317</v>
      </c>
      <c r="P774" s="20">
        <v>44347</v>
      </c>
      <c r="Q774" s="19">
        <f t="shared" si="36"/>
        <v>24</v>
      </c>
      <c r="R774" s="19">
        <f t="shared" si="37"/>
        <v>24</v>
      </c>
      <c r="S774" s="19">
        <f t="shared" si="38"/>
        <v>0</v>
      </c>
      <c r="T774" s="19"/>
      <c r="U774" s="20">
        <v>43221</v>
      </c>
      <c r="V774" s="20">
        <v>43305</v>
      </c>
      <c r="W774" s="21">
        <v>1356.25</v>
      </c>
      <c r="X774" s="20">
        <v>43221</v>
      </c>
      <c r="Y774" s="20">
        <v>43251</v>
      </c>
    </row>
    <row r="775" spans="1:25" ht="15.75" x14ac:dyDescent="0.25">
      <c r="A775" s="17" t="s">
        <v>419</v>
      </c>
      <c r="B775" s="17" t="s">
        <v>296</v>
      </c>
      <c r="C775" s="17" t="s">
        <v>283</v>
      </c>
      <c r="D775" s="20">
        <v>44029</v>
      </c>
      <c r="E775" s="20">
        <v>44196</v>
      </c>
      <c r="F775" s="21">
        <v>15684</v>
      </c>
      <c r="G775" s="20">
        <v>44013</v>
      </c>
      <c r="H775" s="20">
        <v>44377</v>
      </c>
      <c r="I775" s="17">
        <f>IF((YEAR(H775)-YEAR(G775))=1, ((MONTH(H775)-MONTH(G775))+1)+12, (IF((YEAR(H775)-YEAR(G775))=2, ((MONTH(H775)-MONTH(G775))+1)+24, (IF((YEAR(H775)-YEAR(G775))=3, ((MONTH(H775)-MONTH(G775))+1)+36, (MONTH(H775)-MONTH(G775))+1)))))</f>
        <v>12</v>
      </c>
      <c r="J775" s="18">
        <f>F775/I775</f>
        <v>1307</v>
      </c>
      <c r="K775" s="19"/>
      <c r="L775" s="20">
        <v>44029</v>
      </c>
      <c r="M775" s="20">
        <v>44196</v>
      </c>
      <c r="N775" s="21">
        <v>15684</v>
      </c>
      <c r="O775" s="20">
        <v>44013</v>
      </c>
      <c r="P775" s="20">
        <v>44377</v>
      </c>
      <c r="Q775" s="19">
        <f t="shared" si="36"/>
        <v>31</v>
      </c>
      <c r="R775" s="19">
        <f t="shared" si="37"/>
        <v>31</v>
      </c>
      <c r="S775" s="19">
        <f t="shared" si="38"/>
        <v>0</v>
      </c>
      <c r="T775" s="19"/>
      <c r="U775" s="20">
        <v>42933</v>
      </c>
      <c r="V775" s="20">
        <v>43100</v>
      </c>
      <c r="W775" s="21">
        <v>15684</v>
      </c>
      <c r="X775" s="20">
        <v>42917</v>
      </c>
      <c r="Y775" s="20">
        <v>43281</v>
      </c>
    </row>
    <row r="776" spans="1:25" ht="15.75" x14ac:dyDescent="0.25">
      <c r="A776" s="17" t="s">
        <v>430</v>
      </c>
      <c r="B776" s="17" t="s">
        <v>285</v>
      </c>
      <c r="C776" s="17" t="s">
        <v>283</v>
      </c>
      <c r="D776" s="20">
        <v>44018</v>
      </c>
      <c r="E776" s="20">
        <v>44196</v>
      </c>
      <c r="F776" s="21">
        <v>30000</v>
      </c>
      <c r="G776" s="20">
        <v>44013</v>
      </c>
      <c r="H776" s="20">
        <v>44377</v>
      </c>
      <c r="I776" s="17">
        <f>IF((YEAR(H776)-YEAR(G776))=1, ((MONTH(H776)-MONTH(G776))+1)+12, (IF((YEAR(H776)-YEAR(G776))=2, ((MONTH(H776)-MONTH(G776))+1)+24, (IF((YEAR(H776)-YEAR(G776))=3, ((MONTH(H776)-MONTH(G776))+1)+36, (MONTH(H776)-MONTH(G776))+1)))))</f>
        <v>12</v>
      </c>
      <c r="J776" s="18">
        <f>F776/I776</f>
        <v>2500</v>
      </c>
      <c r="K776" s="19"/>
      <c r="L776" s="20">
        <v>44018</v>
      </c>
      <c r="M776" s="20">
        <v>44196</v>
      </c>
      <c r="N776" s="21">
        <v>30000</v>
      </c>
      <c r="O776" s="20">
        <v>44013</v>
      </c>
      <c r="P776" s="20">
        <v>44377</v>
      </c>
      <c r="Q776" s="19">
        <f t="shared" si="36"/>
        <v>31</v>
      </c>
      <c r="R776" s="19">
        <f t="shared" si="37"/>
        <v>31</v>
      </c>
      <c r="S776" s="19">
        <f t="shared" si="38"/>
        <v>0</v>
      </c>
      <c r="T776" s="19"/>
      <c r="U776" s="20">
        <v>42922</v>
      </c>
      <c r="V776" s="20">
        <v>43100</v>
      </c>
      <c r="W776" s="21">
        <v>30000</v>
      </c>
      <c r="X776" s="20">
        <v>42917</v>
      </c>
      <c r="Y776" s="20">
        <v>43281</v>
      </c>
    </row>
    <row r="777" spans="1:25" ht="15.75" x14ac:dyDescent="0.25">
      <c r="A777" s="17" t="s">
        <v>430</v>
      </c>
      <c r="B777" s="17" t="s">
        <v>288</v>
      </c>
      <c r="C777" s="17" t="s">
        <v>283</v>
      </c>
      <c r="D777" s="20">
        <v>44269</v>
      </c>
      <c r="E777" s="20">
        <v>44302</v>
      </c>
      <c r="F777" s="21">
        <v>3000</v>
      </c>
      <c r="G777" s="20">
        <v>44013</v>
      </c>
      <c r="H777" s="20">
        <v>44377</v>
      </c>
      <c r="I777" s="17">
        <f>IF((YEAR(H777)-YEAR(G777))=1, ((MONTH(H777)-MONTH(G777))+1)+12, (IF((YEAR(H777)-YEAR(G777))=2, ((MONTH(H777)-MONTH(G777))+1)+24, (IF((YEAR(H777)-YEAR(G777))=3, ((MONTH(H777)-MONTH(G777))+1)+36, (MONTH(H777)-MONTH(G777))+1)))))</f>
        <v>12</v>
      </c>
      <c r="J777" s="18">
        <f>F777/I777</f>
        <v>250</v>
      </c>
      <c r="K777" s="19"/>
      <c r="L777" s="20">
        <v>44269</v>
      </c>
      <c r="M777" s="20">
        <v>44302</v>
      </c>
      <c r="N777" s="21">
        <v>3000</v>
      </c>
      <c r="O777" s="20">
        <v>44013</v>
      </c>
      <c r="P777" s="20">
        <v>44377</v>
      </c>
      <c r="Q777" s="19">
        <f t="shared" si="36"/>
        <v>16</v>
      </c>
      <c r="R777" s="19">
        <f t="shared" si="37"/>
        <v>16</v>
      </c>
      <c r="S777" s="19">
        <f t="shared" si="38"/>
        <v>0</v>
      </c>
      <c r="T777" s="19"/>
      <c r="U777" s="20">
        <v>43173</v>
      </c>
      <c r="V777" s="20">
        <v>43206</v>
      </c>
      <c r="W777" s="21">
        <v>3000</v>
      </c>
      <c r="X777" s="20">
        <v>42917</v>
      </c>
      <c r="Y777" s="20">
        <v>43281</v>
      </c>
    </row>
    <row r="778" spans="1:25" ht="15.75" x14ac:dyDescent="0.25">
      <c r="A778" s="17" t="s">
        <v>430</v>
      </c>
      <c r="B778" s="17" t="s">
        <v>296</v>
      </c>
      <c r="C778" s="17" t="s">
        <v>283</v>
      </c>
      <c r="D778" s="20">
        <v>44323</v>
      </c>
      <c r="E778" s="20">
        <v>44373</v>
      </c>
      <c r="F778" s="21">
        <v>3000</v>
      </c>
      <c r="G778" s="20">
        <v>44013</v>
      </c>
      <c r="H778" s="20">
        <v>44377</v>
      </c>
      <c r="I778" s="17">
        <f>IF((YEAR(H778)-YEAR(G778))=1, ((MONTH(H778)-MONTH(G778))+1)+12, (IF((YEAR(H778)-YEAR(G778))=2, ((MONTH(H778)-MONTH(G778))+1)+24, (IF((YEAR(H778)-YEAR(G778))=3, ((MONTH(H778)-MONTH(G778))+1)+36, (MONTH(H778)-MONTH(G778))+1)))))</f>
        <v>12</v>
      </c>
      <c r="J778" s="18">
        <f>F778/I778</f>
        <v>250</v>
      </c>
      <c r="K778" s="19"/>
      <c r="L778" s="20">
        <v>44323</v>
      </c>
      <c r="M778" s="20">
        <v>44373</v>
      </c>
      <c r="N778" s="21">
        <v>3000</v>
      </c>
      <c r="O778" s="20">
        <v>44013</v>
      </c>
      <c r="P778" s="20">
        <v>44377</v>
      </c>
      <c r="Q778" s="19">
        <f t="shared" si="36"/>
        <v>26</v>
      </c>
      <c r="R778" s="19">
        <f t="shared" si="37"/>
        <v>26</v>
      </c>
      <c r="S778" s="19">
        <f t="shared" si="38"/>
        <v>0</v>
      </c>
      <c r="T778" s="19"/>
      <c r="U778" s="20">
        <v>43227</v>
      </c>
      <c r="V778" s="20">
        <v>43277</v>
      </c>
      <c r="W778" s="21">
        <v>3000</v>
      </c>
      <c r="X778" s="20">
        <v>42917</v>
      </c>
      <c r="Y778" s="20">
        <v>43281</v>
      </c>
    </row>
    <row r="779" spans="1:25" ht="15.75" x14ac:dyDescent="0.25">
      <c r="A779" s="17" t="s">
        <v>510</v>
      </c>
      <c r="B779" s="17" t="s">
        <v>285</v>
      </c>
      <c r="C779" s="17" t="s">
        <v>283</v>
      </c>
      <c r="D779" s="20">
        <v>44013</v>
      </c>
      <c r="E779" s="20">
        <v>44196</v>
      </c>
      <c r="F779" s="21">
        <v>36000</v>
      </c>
      <c r="G779" s="20">
        <v>44013</v>
      </c>
      <c r="H779" s="20">
        <v>44377</v>
      </c>
      <c r="I779" s="17">
        <f>IF((YEAR(H779)-YEAR(G779))=1, ((MONTH(H779)-MONTH(G779))+1)+12, (IF((YEAR(H779)-YEAR(G779))=2, ((MONTH(H779)-MONTH(G779))+1)+24, (IF((YEAR(H779)-YEAR(G779))=3, ((MONTH(H779)-MONTH(G779))+1)+36, (MONTH(H779)-MONTH(G779))+1)))))</f>
        <v>12</v>
      </c>
      <c r="J779" s="18">
        <f>F779/I779</f>
        <v>3000</v>
      </c>
      <c r="K779" s="19"/>
      <c r="L779" s="20">
        <v>44013</v>
      </c>
      <c r="M779" s="20">
        <v>44196</v>
      </c>
      <c r="N779" s="21">
        <v>36000</v>
      </c>
      <c r="O779" s="20">
        <v>44013</v>
      </c>
      <c r="P779" s="20">
        <v>44377</v>
      </c>
      <c r="Q779" s="19">
        <f t="shared" si="36"/>
        <v>31</v>
      </c>
      <c r="R779" s="19">
        <f t="shared" si="37"/>
        <v>31</v>
      </c>
      <c r="S779" s="19">
        <f t="shared" si="38"/>
        <v>0</v>
      </c>
      <c r="T779" s="19"/>
      <c r="U779" s="20">
        <v>42917</v>
      </c>
      <c r="V779" s="20">
        <v>43100</v>
      </c>
      <c r="W779" s="21">
        <v>36000</v>
      </c>
      <c r="X779" s="20">
        <v>42917</v>
      </c>
      <c r="Y779" s="20">
        <v>43281</v>
      </c>
    </row>
    <row r="780" spans="1:25" ht="15.75" x14ac:dyDescent="0.25">
      <c r="A780" s="17" t="s">
        <v>554</v>
      </c>
      <c r="B780" s="17" t="s">
        <v>292</v>
      </c>
      <c r="C780" s="17" t="s">
        <v>283</v>
      </c>
      <c r="D780" s="20">
        <v>44013</v>
      </c>
      <c r="E780" s="20">
        <v>44561</v>
      </c>
      <c r="F780" s="21">
        <v>81144</v>
      </c>
      <c r="G780" s="20">
        <v>44013</v>
      </c>
      <c r="H780" s="20">
        <v>44377</v>
      </c>
      <c r="I780" s="17">
        <f>IF((YEAR(H780)-YEAR(G780))=1, ((MONTH(H780)-MONTH(G780))+1)+12, (IF((YEAR(H780)-YEAR(G780))=2, ((MONTH(H780)-MONTH(G780))+1)+24, (IF((YEAR(H780)-YEAR(G780))=3, ((MONTH(H780)-MONTH(G780))+1)+36, (MONTH(H780)-MONTH(G780))+1)))))</f>
        <v>12</v>
      </c>
      <c r="J780" s="18">
        <f>F780/I780</f>
        <v>6762</v>
      </c>
      <c r="K780" s="19"/>
      <c r="L780" s="20">
        <v>44013</v>
      </c>
      <c r="M780" s="20">
        <v>44561</v>
      </c>
      <c r="N780" s="21">
        <v>81144</v>
      </c>
      <c r="O780" s="20">
        <v>44013</v>
      </c>
      <c r="P780" s="20">
        <v>44377</v>
      </c>
      <c r="Q780" s="19">
        <f t="shared" si="36"/>
        <v>31</v>
      </c>
      <c r="R780" s="19">
        <f t="shared" si="37"/>
        <v>31</v>
      </c>
      <c r="S780" s="19">
        <f t="shared" si="38"/>
        <v>0</v>
      </c>
      <c r="T780" s="19"/>
      <c r="U780" s="20">
        <v>42917</v>
      </c>
      <c r="V780" s="20">
        <v>43465</v>
      </c>
      <c r="W780" s="21">
        <v>81144</v>
      </c>
      <c r="X780" s="20">
        <v>42917</v>
      </c>
      <c r="Y780" s="20">
        <v>43281</v>
      </c>
    </row>
    <row r="781" spans="1:25" ht="15.75" x14ac:dyDescent="0.25">
      <c r="A781" s="17" t="s">
        <v>353</v>
      </c>
      <c r="B781" s="17" t="s">
        <v>296</v>
      </c>
      <c r="C781" s="17" t="s">
        <v>283</v>
      </c>
      <c r="D781" s="20">
        <v>44431</v>
      </c>
      <c r="E781" s="20">
        <v>44642</v>
      </c>
      <c r="F781" s="21">
        <v>17172.650000000001</v>
      </c>
      <c r="G781" s="20">
        <v>44197</v>
      </c>
      <c r="H781" s="20">
        <v>44377</v>
      </c>
      <c r="I781" s="17">
        <f>IF((YEAR(H781)-YEAR(G781))=1, ((MONTH(H781)-MONTH(G781))+1)+12, (IF((YEAR(H781)-YEAR(G781))=2, ((MONTH(H781)-MONTH(G781))+1)+24, (IF((YEAR(H781)-YEAR(G781))=3, ((MONTH(H781)-MONTH(G781))+1)+36, (MONTH(H781)-MONTH(G781))+1)))))</f>
        <v>6</v>
      </c>
      <c r="J781" s="18">
        <f>F781/I781</f>
        <v>2862.1083333333336</v>
      </c>
      <c r="K781" s="19"/>
      <c r="L781" s="20">
        <v>44431</v>
      </c>
      <c r="M781" s="20">
        <v>44642</v>
      </c>
      <c r="N781" s="21">
        <v>17172.650000000001</v>
      </c>
      <c r="O781" s="20">
        <v>44197</v>
      </c>
      <c r="P781" s="20">
        <v>44377</v>
      </c>
      <c r="Q781" s="19">
        <f t="shared" si="36"/>
        <v>22</v>
      </c>
      <c r="R781" s="19">
        <f t="shared" si="37"/>
        <v>22</v>
      </c>
      <c r="S781" s="19">
        <f t="shared" si="38"/>
        <v>0</v>
      </c>
      <c r="T781" s="19"/>
      <c r="U781" s="20">
        <v>43335</v>
      </c>
      <c r="V781" s="20">
        <v>43546</v>
      </c>
      <c r="W781" s="21">
        <v>17172.650000000001</v>
      </c>
      <c r="X781" s="20">
        <v>43101</v>
      </c>
      <c r="Y781" s="20">
        <v>43281</v>
      </c>
    </row>
    <row r="782" spans="1:25" ht="15.75" x14ac:dyDescent="0.25">
      <c r="A782" s="17" t="s">
        <v>465</v>
      </c>
      <c r="B782" s="17" t="s">
        <v>288</v>
      </c>
      <c r="C782" s="17" t="s">
        <v>283</v>
      </c>
      <c r="D782" s="20">
        <v>44135</v>
      </c>
      <c r="E782" s="20">
        <v>44561</v>
      </c>
      <c r="F782" s="21">
        <v>110000</v>
      </c>
      <c r="G782" s="20">
        <v>44197</v>
      </c>
      <c r="H782" s="20">
        <v>44377</v>
      </c>
      <c r="I782" s="17">
        <f>IF((YEAR(H782)-YEAR(G782))=1, ((MONTH(H782)-MONTH(G782))+1)+12, (IF((YEAR(H782)-YEAR(G782))=2, ((MONTH(H782)-MONTH(G782))+1)+24, (IF((YEAR(H782)-YEAR(G782))=3, ((MONTH(H782)-MONTH(G782))+1)+36, (MONTH(H782)-MONTH(G782))+1)))))</f>
        <v>6</v>
      </c>
      <c r="J782" s="18">
        <f>F782/I782</f>
        <v>18333.333333333332</v>
      </c>
      <c r="K782" s="19"/>
      <c r="L782" s="20">
        <v>44135</v>
      </c>
      <c r="M782" s="20">
        <v>44561</v>
      </c>
      <c r="N782" s="21">
        <v>110000</v>
      </c>
      <c r="O782" s="20">
        <v>44197</v>
      </c>
      <c r="P782" s="20">
        <v>44377</v>
      </c>
      <c r="Q782" s="19">
        <f t="shared" si="36"/>
        <v>31</v>
      </c>
      <c r="R782" s="19">
        <f t="shared" si="37"/>
        <v>31</v>
      </c>
      <c r="S782" s="19">
        <f t="shared" si="38"/>
        <v>0</v>
      </c>
      <c r="T782" s="19"/>
      <c r="U782" s="20">
        <v>43039</v>
      </c>
      <c r="V782" s="20">
        <v>43465</v>
      </c>
      <c r="W782" s="21">
        <v>110000</v>
      </c>
      <c r="X782" s="20">
        <v>43101</v>
      </c>
      <c r="Y782" s="20">
        <v>43281</v>
      </c>
    </row>
    <row r="783" spans="1:25" ht="15.75" x14ac:dyDescent="0.25">
      <c r="A783" s="17" t="s">
        <v>550</v>
      </c>
      <c r="B783" s="17" t="s">
        <v>296</v>
      </c>
      <c r="C783" s="17" t="s">
        <v>283</v>
      </c>
      <c r="D783" s="20">
        <v>44250</v>
      </c>
      <c r="E783" s="20">
        <v>44257</v>
      </c>
      <c r="F783" s="21">
        <v>1500</v>
      </c>
      <c r="G783" s="20">
        <v>44256</v>
      </c>
      <c r="H783" s="20">
        <v>44377</v>
      </c>
      <c r="I783" s="17">
        <f>IF((YEAR(H783)-YEAR(G783))=1, ((MONTH(H783)-MONTH(G783))+1)+12, (IF((YEAR(H783)-YEAR(G783))=2, ((MONTH(H783)-MONTH(G783))+1)+24, (IF((YEAR(H783)-YEAR(G783))=3, ((MONTH(H783)-MONTH(G783))+1)+36, (MONTH(H783)-MONTH(G783))+1)))))</f>
        <v>4</v>
      </c>
      <c r="J783" s="18">
        <f>F783/I783</f>
        <v>375</v>
      </c>
      <c r="K783" s="19"/>
      <c r="L783" s="20">
        <v>44250</v>
      </c>
      <c r="M783" s="20">
        <v>44257</v>
      </c>
      <c r="N783" s="21">
        <v>1500</v>
      </c>
      <c r="O783" s="20">
        <v>44256</v>
      </c>
      <c r="P783" s="20">
        <v>44377</v>
      </c>
      <c r="Q783" s="19">
        <f t="shared" si="36"/>
        <v>2</v>
      </c>
      <c r="R783" s="19">
        <f t="shared" si="37"/>
        <v>2</v>
      </c>
      <c r="S783" s="19">
        <f t="shared" si="38"/>
        <v>0</v>
      </c>
      <c r="T783" s="19"/>
      <c r="U783" s="20">
        <v>43154</v>
      </c>
      <c r="V783" s="20">
        <v>43161</v>
      </c>
      <c r="W783" s="21">
        <v>1500</v>
      </c>
      <c r="X783" s="20">
        <v>43160</v>
      </c>
      <c r="Y783" s="20">
        <v>43281</v>
      </c>
    </row>
    <row r="784" spans="1:25" ht="15.75" x14ac:dyDescent="0.25">
      <c r="A784" s="17" t="s">
        <v>372</v>
      </c>
      <c r="B784" s="17" t="s">
        <v>288</v>
      </c>
      <c r="C784" s="17" t="s">
        <v>283</v>
      </c>
      <c r="D784" s="20">
        <v>44287</v>
      </c>
      <c r="E784" s="20">
        <v>44561</v>
      </c>
      <c r="F784" s="21">
        <v>3000</v>
      </c>
      <c r="G784" s="20">
        <v>44287</v>
      </c>
      <c r="H784" s="20">
        <v>44377</v>
      </c>
      <c r="I784" s="17">
        <f>IF((YEAR(H784)-YEAR(G784))=1, ((MONTH(H784)-MONTH(G784))+1)+12, (IF((YEAR(H784)-YEAR(G784))=2, ((MONTH(H784)-MONTH(G784))+1)+24, (IF((YEAR(H784)-YEAR(G784))=3, ((MONTH(H784)-MONTH(G784))+1)+36, (MONTH(H784)-MONTH(G784))+1)))))</f>
        <v>3</v>
      </c>
      <c r="J784" s="18">
        <f>F784/I784</f>
        <v>1000</v>
      </c>
      <c r="K784" s="19"/>
      <c r="L784" s="20">
        <v>44287</v>
      </c>
      <c r="M784" s="20">
        <v>44561</v>
      </c>
      <c r="N784" s="21">
        <v>3000</v>
      </c>
      <c r="O784" s="20">
        <v>44287</v>
      </c>
      <c r="P784" s="20">
        <v>44377</v>
      </c>
      <c r="Q784" s="19">
        <f t="shared" si="36"/>
        <v>31</v>
      </c>
      <c r="R784" s="19">
        <f t="shared" si="37"/>
        <v>31</v>
      </c>
      <c r="S784" s="19">
        <f t="shared" si="38"/>
        <v>0</v>
      </c>
      <c r="T784" s="19"/>
      <c r="U784" s="20">
        <v>43191</v>
      </c>
      <c r="V784" s="20">
        <v>43465</v>
      </c>
      <c r="W784" s="21">
        <v>3000</v>
      </c>
      <c r="X784" s="20">
        <v>43191</v>
      </c>
      <c r="Y784" s="20">
        <v>43281</v>
      </c>
    </row>
    <row r="785" spans="1:25" ht="15.75" x14ac:dyDescent="0.25">
      <c r="A785" s="17" t="s">
        <v>381</v>
      </c>
      <c r="B785" s="17" t="s">
        <v>292</v>
      </c>
      <c r="C785" s="17" t="s">
        <v>283</v>
      </c>
      <c r="D785" s="20">
        <v>44304</v>
      </c>
      <c r="E785" s="20">
        <v>44306</v>
      </c>
      <c r="F785" s="21">
        <v>5838.44</v>
      </c>
      <c r="G785" s="20">
        <v>44287</v>
      </c>
      <c r="H785" s="20">
        <v>44377</v>
      </c>
      <c r="I785" s="17">
        <f>IF((YEAR(H785)-YEAR(G785))=1, ((MONTH(H785)-MONTH(G785))+1)+12, (IF((YEAR(H785)-YEAR(G785))=2, ((MONTH(H785)-MONTH(G785))+1)+24, (IF((YEAR(H785)-YEAR(G785))=3, ((MONTH(H785)-MONTH(G785))+1)+36, (MONTH(H785)-MONTH(G785))+1)))))</f>
        <v>3</v>
      </c>
      <c r="J785" s="18">
        <f>F785/I785</f>
        <v>1946.1466666666665</v>
      </c>
      <c r="K785" s="19"/>
      <c r="L785" s="20">
        <v>44304</v>
      </c>
      <c r="M785" s="20">
        <v>44306</v>
      </c>
      <c r="N785" s="21">
        <v>5838.44</v>
      </c>
      <c r="O785" s="20">
        <v>44287</v>
      </c>
      <c r="P785" s="20">
        <v>44377</v>
      </c>
      <c r="Q785" s="19">
        <f t="shared" si="36"/>
        <v>20</v>
      </c>
      <c r="R785" s="19">
        <f t="shared" si="37"/>
        <v>20</v>
      </c>
      <c r="S785" s="19">
        <f t="shared" si="38"/>
        <v>0</v>
      </c>
      <c r="T785" s="19"/>
      <c r="U785" s="20">
        <v>43208</v>
      </c>
      <c r="V785" s="20">
        <v>43210</v>
      </c>
      <c r="W785" s="21">
        <v>5838.44</v>
      </c>
      <c r="X785" s="20">
        <v>43191</v>
      </c>
      <c r="Y785" s="20">
        <v>43281</v>
      </c>
    </row>
    <row r="786" spans="1:25" ht="15.75" x14ac:dyDescent="0.25">
      <c r="A786" s="17" t="s">
        <v>393</v>
      </c>
      <c r="B786" s="17" t="s">
        <v>292</v>
      </c>
      <c r="C786" s="17" t="s">
        <v>283</v>
      </c>
      <c r="D786" s="20">
        <v>44287</v>
      </c>
      <c r="E786" s="20">
        <v>44561</v>
      </c>
      <c r="F786" s="21">
        <v>7500</v>
      </c>
      <c r="G786" s="20">
        <v>44287</v>
      </c>
      <c r="H786" s="20">
        <v>44377</v>
      </c>
      <c r="I786" s="17">
        <f>IF((YEAR(H786)-YEAR(G786))=1, ((MONTH(H786)-MONTH(G786))+1)+12, (IF((YEAR(H786)-YEAR(G786))=2, ((MONTH(H786)-MONTH(G786))+1)+24, (IF((YEAR(H786)-YEAR(G786))=3, ((MONTH(H786)-MONTH(G786))+1)+36, (MONTH(H786)-MONTH(G786))+1)))))</f>
        <v>3</v>
      </c>
      <c r="J786" s="18">
        <f>F786/I786</f>
        <v>2500</v>
      </c>
      <c r="K786" s="19"/>
      <c r="L786" s="20">
        <v>44287</v>
      </c>
      <c r="M786" s="20">
        <v>44561</v>
      </c>
      <c r="N786" s="21">
        <v>7500</v>
      </c>
      <c r="O786" s="20">
        <v>44287</v>
      </c>
      <c r="P786" s="20">
        <v>44377</v>
      </c>
      <c r="Q786" s="19">
        <f t="shared" si="36"/>
        <v>31</v>
      </c>
      <c r="R786" s="19">
        <f t="shared" si="37"/>
        <v>31</v>
      </c>
      <c r="S786" s="19">
        <f t="shared" si="38"/>
        <v>0</v>
      </c>
      <c r="T786" s="19"/>
      <c r="U786" s="20">
        <v>43191</v>
      </c>
      <c r="V786" s="20">
        <v>43465</v>
      </c>
      <c r="W786" s="21">
        <v>7500</v>
      </c>
      <c r="X786" s="20">
        <v>43191</v>
      </c>
      <c r="Y786" s="20">
        <v>43281</v>
      </c>
    </row>
    <row r="787" spans="1:25" ht="15.75" x14ac:dyDescent="0.25">
      <c r="A787" s="17" t="s">
        <v>397</v>
      </c>
      <c r="B787" s="17" t="s">
        <v>296</v>
      </c>
      <c r="C787" s="17" t="s">
        <v>283</v>
      </c>
      <c r="D787" s="20">
        <v>44287</v>
      </c>
      <c r="E787" s="20">
        <v>44926</v>
      </c>
      <c r="F787" s="21">
        <v>83301</v>
      </c>
      <c r="G787" s="20">
        <v>44287</v>
      </c>
      <c r="H787" s="20">
        <v>44377</v>
      </c>
      <c r="I787" s="17">
        <f>IF((YEAR(H787)-YEAR(G787))=1, ((MONTH(H787)-MONTH(G787))+1)+12, (IF((YEAR(H787)-YEAR(G787))=2, ((MONTH(H787)-MONTH(G787))+1)+24, (IF((YEAR(H787)-YEAR(G787))=3, ((MONTH(H787)-MONTH(G787))+1)+36, (MONTH(H787)-MONTH(G787))+1)))))</f>
        <v>3</v>
      </c>
      <c r="J787" s="18">
        <f>F787/I787</f>
        <v>27767</v>
      </c>
      <c r="K787" s="19"/>
      <c r="L787" s="20">
        <v>44287</v>
      </c>
      <c r="M787" s="20">
        <v>44926</v>
      </c>
      <c r="N787" s="21">
        <v>83301</v>
      </c>
      <c r="O787" s="20">
        <v>44287</v>
      </c>
      <c r="P787" s="20">
        <v>44377</v>
      </c>
      <c r="Q787" s="19">
        <f t="shared" si="36"/>
        <v>31</v>
      </c>
      <c r="R787" s="19">
        <f t="shared" si="37"/>
        <v>31</v>
      </c>
      <c r="S787" s="19">
        <f t="shared" si="38"/>
        <v>0</v>
      </c>
      <c r="T787" s="19"/>
      <c r="U787" s="20">
        <v>43191</v>
      </c>
      <c r="V787" s="20">
        <v>43830</v>
      </c>
      <c r="W787" s="21">
        <v>83301</v>
      </c>
      <c r="X787" s="20">
        <v>43191</v>
      </c>
      <c r="Y787" s="20">
        <v>43281</v>
      </c>
    </row>
    <row r="788" spans="1:25" ht="15.75" x14ac:dyDescent="0.25">
      <c r="A788" s="17" t="s">
        <v>442</v>
      </c>
      <c r="B788" s="17" t="s">
        <v>282</v>
      </c>
      <c r="C788" s="17" t="s">
        <v>283</v>
      </c>
      <c r="D788" s="20">
        <v>44298</v>
      </c>
      <c r="E788" s="20">
        <v>44388</v>
      </c>
      <c r="F788" s="21">
        <v>33750</v>
      </c>
      <c r="G788" s="20">
        <v>44287</v>
      </c>
      <c r="H788" s="20">
        <v>44377</v>
      </c>
      <c r="I788" s="17">
        <f>IF((YEAR(H788)-YEAR(G788))=1, ((MONTH(H788)-MONTH(G788))+1)+12, (IF((YEAR(H788)-YEAR(G788))=2, ((MONTH(H788)-MONTH(G788))+1)+24, (IF((YEAR(H788)-YEAR(G788))=3, ((MONTH(H788)-MONTH(G788))+1)+36, (MONTH(H788)-MONTH(G788))+1)))))</f>
        <v>3</v>
      </c>
      <c r="J788" s="18">
        <f>F788/I788</f>
        <v>11250</v>
      </c>
      <c r="K788" s="19"/>
      <c r="L788" s="20">
        <v>44298</v>
      </c>
      <c r="M788" s="20">
        <v>44388</v>
      </c>
      <c r="N788" s="21">
        <v>33750</v>
      </c>
      <c r="O788" s="20">
        <v>44287</v>
      </c>
      <c r="P788" s="20">
        <v>44377</v>
      </c>
      <c r="Q788" s="19">
        <f t="shared" si="36"/>
        <v>11</v>
      </c>
      <c r="R788" s="19">
        <f t="shared" si="37"/>
        <v>11</v>
      </c>
      <c r="S788" s="19">
        <f t="shared" si="38"/>
        <v>0</v>
      </c>
      <c r="T788" s="19"/>
      <c r="U788" s="20">
        <v>43202</v>
      </c>
      <c r="V788" s="20">
        <v>43292</v>
      </c>
      <c r="W788" s="21">
        <v>33750</v>
      </c>
      <c r="X788" s="20">
        <v>43191</v>
      </c>
      <c r="Y788" s="20">
        <v>43281</v>
      </c>
    </row>
    <row r="789" spans="1:25" ht="15.75" x14ac:dyDescent="0.25">
      <c r="A789" s="17" t="s">
        <v>459</v>
      </c>
      <c r="B789" s="17" t="s">
        <v>296</v>
      </c>
      <c r="C789" s="17" t="s">
        <v>283</v>
      </c>
      <c r="D789" s="20">
        <v>44287</v>
      </c>
      <c r="E789" s="20">
        <v>44330</v>
      </c>
      <c r="F789" s="21">
        <v>7000</v>
      </c>
      <c r="G789" s="20">
        <v>44287</v>
      </c>
      <c r="H789" s="20">
        <v>44377</v>
      </c>
      <c r="I789" s="17">
        <f>IF((YEAR(H789)-YEAR(G789))=1, ((MONTH(H789)-MONTH(G789))+1)+12, (IF((YEAR(H789)-YEAR(G789))=2, ((MONTH(H789)-MONTH(G789))+1)+24, (IF((YEAR(H789)-YEAR(G789))=3, ((MONTH(H789)-MONTH(G789))+1)+36, (MONTH(H789)-MONTH(G789))+1)))))</f>
        <v>3</v>
      </c>
      <c r="J789" s="18">
        <f>F789/I789</f>
        <v>2333.3333333333335</v>
      </c>
      <c r="K789" s="19"/>
      <c r="L789" s="20">
        <v>44287</v>
      </c>
      <c r="M789" s="20">
        <v>44330</v>
      </c>
      <c r="N789" s="21">
        <v>7000</v>
      </c>
      <c r="O789" s="20">
        <v>44287</v>
      </c>
      <c r="P789" s="20">
        <v>44377</v>
      </c>
      <c r="Q789" s="19">
        <f t="shared" si="36"/>
        <v>14</v>
      </c>
      <c r="R789" s="19">
        <f t="shared" si="37"/>
        <v>14</v>
      </c>
      <c r="S789" s="19">
        <f t="shared" si="38"/>
        <v>0</v>
      </c>
      <c r="T789" s="19"/>
      <c r="U789" s="20">
        <v>43191</v>
      </c>
      <c r="V789" s="20">
        <v>43234</v>
      </c>
      <c r="W789" s="21">
        <v>7000</v>
      </c>
      <c r="X789" s="20">
        <v>43191</v>
      </c>
      <c r="Y789" s="20">
        <v>43281</v>
      </c>
    </row>
    <row r="790" spans="1:25" ht="15.75" x14ac:dyDescent="0.25">
      <c r="A790" s="17" t="s">
        <v>468</v>
      </c>
      <c r="B790" s="17" t="s">
        <v>296</v>
      </c>
      <c r="C790" s="17" t="s">
        <v>283</v>
      </c>
      <c r="D790" s="20">
        <v>44287</v>
      </c>
      <c r="E790" s="20">
        <v>44347</v>
      </c>
      <c r="F790" s="21">
        <v>12000</v>
      </c>
      <c r="G790" s="20">
        <v>44287</v>
      </c>
      <c r="H790" s="20">
        <v>44377</v>
      </c>
      <c r="I790" s="17">
        <f>IF((YEAR(H790)-YEAR(G790))=1, ((MONTH(H790)-MONTH(G790))+1)+12, (IF((YEAR(H790)-YEAR(G790))=2, ((MONTH(H790)-MONTH(G790))+1)+24, (IF((YEAR(H790)-YEAR(G790))=3, ((MONTH(H790)-MONTH(G790))+1)+36, (MONTH(H790)-MONTH(G790))+1)))))</f>
        <v>3</v>
      </c>
      <c r="J790" s="18">
        <f>F790/I790</f>
        <v>4000</v>
      </c>
      <c r="K790" s="19"/>
      <c r="L790" s="20">
        <v>44287</v>
      </c>
      <c r="M790" s="20">
        <v>44347</v>
      </c>
      <c r="N790" s="21">
        <v>12000</v>
      </c>
      <c r="O790" s="20">
        <v>44287</v>
      </c>
      <c r="P790" s="20">
        <v>44377</v>
      </c>
      <c r="Q790" s="19">
        <f t="shared" si="36"/>
        <v>31</v>
      </c>
      <c r="R790" s="19">
        <f t="shared" si="37"/>
        <v>31</v>
      </c>
      <c r="S790" s="19">
        <f t="shared" si="38"/>
        <v>0</v>
      </c>
      <c r="T790" s="19"/>
      <c r="U790" s="20">
        <v>43191</v>
      </c>
      <c r="V790" s="20">
        <v>43251</v>
      </c>
      <c r="W790" s="21">
        <v>12000</v>
      </c>
      <c r="X790" s="20">
        <v>43191</v>
      </c>
      <c r="Y790" s="20">
        <v>43281</v>
      </c>
    </row>
    <row r="791" spans="1:25" ht="15.75" x14ac:dyDescent="0.25">
      <c r="A791" s="17" t="s">
        <v>508</v>
      </c>
      <c r="B791" s="17" t="s">
        <v>282</v>
      </c>
      <c r="C791" s="17" t="s">
        <v>283</v>
      </c>
      <c r="D791" s="20">
        <v>44287</v>
      </c>
      <c r="E791" s="20">
        <v>44345</v>
      </c>
      <c r="F791" s="21">
        <v>7590</v>
      </c>
      <c r="G791" s="20">
        <v>44287</v>
      </c>
      <c r="H791" s="20">
        <v>44377</v>
      </c>
      <c r="I791" s="17">
        <f>IF((YEAR(H791)-YEAR(G791))=1, ((MONTH(H791)-MONTH(G791))+1)+12, (IF((YEAR(H791)-YEAR(G791))=2, ((MONTH(H791)-MONTH(G791))+1)+24, (IF((YEAR(H791)-YEAR(G791))=3, ((MONTH(H791)-MONTH(G791))+1)+36, (MONTH(H791)-MONTH(G791))+1)))))</f>
        <v>3</v>
      </c>
      <c r="J791" s="18">
        <f>F791/I791</f>
        <v>2530</v>
      </c>
      <c r="K791" s="19"/>
      <c r="L791" s="20">
        <v>44287</v>
      </c>
      <c r="M791" s="20">
        <v>44345</v>
      </c>
      <c r="N791" s="21">
        <v>7590</v>
      </c>
      <c r="O791" s="20">
        <v>44287</v>
      </c>
      <c r="P791" s="20">
        <v>44377</v>
      </c>
      <c r="Q791" s="19">
        <f t="shared" si="36"/>
        <v>29</v>
      </c>
      <c r="R791" s="19">
        <f t="shared" si="37"/>
        <v>29</v>
      </c>
      <c r="S791" s="19">
        <f t="shared" si="38"/>
        <v>0</v>
      </c>
      <c r="T791" s="19"/>
      <c r="U791" s="20">
        <v>43191</v>
      </c>
      <c r="V791" s="20">
        <v>43249</v>
      </c>
      <c r="W791" s="21">
        <v>7590</v>
      </c>
      <c r="X791" s="20">
        <v>43191</v>
      </c>
      <c r="Y791" s="20">
        <v>43281</v>
      </c>
    </row>
    <row r="792" spans="1:25" ht="15.75" x14ac:dyDescent="0.25">
      <c r="A792" s="17" t="s">
        <v>539</v>
      </c>
      <c r="B792" s="17" t="s">
        <v>288</v>
      </c>
      <c r="C792" s="17" t="s">
        <v>283</v>
      </c>
      <c r="D792" s="20">
        <v>44377</v>
      </c>
      <c r="E792" s="20">
        <v>44926</v>
      </c>
      <c r="F792" s="21">
        <v>25000</v>
      </c>
      <c r="G792" s="20">
        <v>44287</v>
      </c>
      <c r="H792" s="20">
        <v>44377</v>
      </c>
      <c r="I792" s="17">
        <f>IF((YEAR(H792)-YEAR(G792))=1, ((MONTH(H792)-MONTH(G792))+1)+12, (IF((YEAR(H792)-YEAR(G792))=2, ((MONTH(H792)-MONTH(G792))+1)+24, (IF((YEAR(H792)-YEAR(G792))=3, ((MONTH(H792)-MONTH(G792))+1)+36, (MONTH(H792)-MONTH(G792))+1)))))</f>
        <v>3</v>
      </c>
      <c r="J792" s="18">
        <f>F792/I792</f>
        <v>8333.3333333333339</v>
      </c>
      <c r="K792" s="19"/>
      <c r="L792" s="20">
        <v>44377</v>
      </c>
      <c r="M792" s="20">
        <v>44926</v>
      </c>
      <c r="N792" s="21">
        <v>25000</v>
      </c>
      <c r="O792" s="20">
        <v>44287</v>
      </c>
      <c r="P792" s="20">
        <v>44377</v>
      </c>
      <c r="Q792" s="19">
        <f t="shared" si="36"/>
        <v>31</v>
      </c>
      <c r="R792" s="19">
        <f t="shared" si="37"/>
        <v>31</v>
      </c>
      <c r="S792" s="19">
        <f t="shared" si="38"/>
        <v>0</v>
      </c>
      <c r="T792" s="19"/>
      <c r="U792" s="20">
        <v>43281</v>
      </c>
      <c r="V792" s="20">
        <v>43830</v>
      </c>
      <c r="W792" s="21">
        <v>25000</v>
      </c>
      <c r="X792" s="20">
        <v>43191</v>
      </c>
      <c r="Y792" s="20">
        <v>43281</v>
      </c>
    </row>
    <row r="793" spans="1:25" ht="15.75" x14ac:dyDescent="0.25">
      <c r="A793" s="17" t="s">
        <v>298</v>
      </c>
      <c r="B793" s="17" t="s">
        <v>292</v>
      </c>
      <c r="C793" s="17" t="s">
        <v>283</v>
      </c>
      <c r="D793" s="20">
        <v>44358</v>
      </c>
      <c r="E793" s="20">
        <v>44388</v>
      </c>
      <c r="F793" s="21">
        <v>2970.52</v>
      </c>
      <c r="G793" s="20">
        <v>44348</v>
      </c>
      <c r="H793" s="20">
        <v>44377</v>
      </c>
      <c r="I793" s="17">
        <f>IF((YEAR(H793)-YEAR(G793))=1, ((MONTH(H793)-MONTH(G793))+1)+12, (IF((YEAR(H793)-YEAR(G793))=2, ((MONTH(H793)-MONTH(G793))+1)+24, (IF((YEAR(H793)-YEAR(G793))=3, ((MONTH(H793)-MONTH(G793))+1)+36, (MONTH(H793)-MONTH(G793))+1)))))</f>
        <v>1</v>
      </c>
      <c r="J793" s="18">
        <f>F793/I793</f>
        <v>2970.52</v>
      </c>
      <c r="K793" s="19"/>
      <c r="L793" s="20">
        <v>44358</v>
      </c>
      <c r="M793" s="20">
        <v>44388</v>
      </c>
      <c r="N793" s="21">
        <v>2970.52</v>
      </c>
      <c r="O793" s="20">
        <v>44348</v>
      </c>
      <c r="P793" s="20">
        <v>44377</v>
      </c>
      <c r="Q793" s="19">
        <f t="shared" si="36"/>
        <v>11</v>
      </c>
      <c r="R793" s="19">
        <f t="shared" si="37"/>
        <v>11</v>
      </c>
      <c r="S793" s="19">
        <f t="shared" si="38"/>
        <v>0</v>
      </c>
      <c r="T793" s="19"/>
      <c r="U793" s="20">
        <v>43262</v>
      </c>
      <c r="V793" s="20">
        <v>43292</v>
      </c>
      <c r="W793" s="21">
        <v>2970.52</v>
      </c>
      <c r="X793" s="20">
        <v>43252</v>
      </c>
      <c r="Y793" s="20">
        <v>43281</v>
      </c>
    </row>
    <row r="794" spans="1:25" ht="15.75" x14ac:dyDescent="0.25">
      <c r="A794" s="17" t="s">
        <v>316</v>
      </c>
      <c r="B794" s="17" t="s">
        <v>296</v>
      </c>
      <c r="C794" s="17" t="s">
        <v>283</v>
      </c>
      <c r="D794" s="20">
        <v>44348</v>
      </c>
      <c r="E794" s="20">
        <v>44444</v>
      </c>
      <c r="F794" s="21">
        <v>1500</v>
      </c>
      <c r="G794" s="20">
        <v>44348</v>
      </c>
      <c r="H794" s="20">
        <v>44377</v>
      </c>
      <c r="I794" s="17">
        <f>IF((YEAR(H794)-YEAR(G794))=1, ((MONTH(H794)-MONTH(G794))+1)+12, (IF((YEAR(H794)-YEAR(G794))=2, ((MONTH(H794)-MONTH(G794))+1)+24, (IF((YEAR(H794)-YEAR(G794))=3, ((MONTH(H794)-MONTH(G794))+1)+36, (MONTH(H794)-MONTH(G794))+1)))))</f>
        <v>1</v>
      </c>
      <c r="J794" s="18">
        <f>F794/I794</f>
        <v>1500</v>
      </c>
      <c r="K794" s="19"/>
      <c r="L794" s="20">
        <v>44348</v>
      </c>
      <c r="M794" s="20">
        <v>44444</v>
      </c>
      <c r="N794" s="21">
        <v>1500</v>
      </c>
      <c r="O794" s="20">
        <v>44348</v>
      </c>
      <c r="P794" s="20">
        <v>44377</v>
      </c>
      <c r="Q794" s="19">
        <f t="shared" si="36"/>
        <v>5</v>
      </c>
      <c r="R794" s="19">
        <f t="shared" si="37"/>
        <v>5</v>
      </c>
      <c r="S794" s="19">
        <f t="shared" si="38"/>
        <v>0</v>
      </c>
      <c r="T794" s="19"/>
      <c r="U794" s="20">
        <v>43252</v>
      </c>
      <c r="V794" s="20">
        <v>43348</v>
      </c>
      <c r="W794" s="21">
        <v>1500</v>
      </c>
      <c r="X794" s="20">
        <v>43252</v>
      </c>
      <c r="Y794" s="20">
        <v>43281</v>
      </c>
    </row>
    <row r="795" spans="1:25" ht="15.75" x14ac:dyDescent="0.25">
      <c r="A795" s="17" t="s">
        <v>354</v>
      </c>
      <c r="B795" s="17" t="s">
        <v>292</v>
      </c>
      <c r="C795" s="17" t="s">
        <v>283</v>
      </c>
      <c r="D795" s="20">
        <v>44377</v>
      </c>
      <c r="E795" s="20">
        <v>44926</v>
      </c>
      <c r="F795" s="21">
        <v>3000</v>
      </c>
      <c r="G795" s="20">
        <v>44348</v>
      </c>
      <c r="H795" s="20">
        <v>44377</v>
      </c>
      <c r="I795" s="17">
        <f>IF((YEAR(H795)-YEAR(G795))=1, ((MONTH(H795)-MONTH(G795))+1)+12, (IF((YEAR(H795)-YEAR(G795))=2, ((MONTH(H795)-MONTH(G795))+1)+24, (IF((YEAR(H795)-YEAR(G795))=3, ((MONTH(H795)-MONTH(G795))+1)+36, (MONTH(H795)-MONTH(G795))+1)))))</f>
        <v>1</v>
      </c>
      <c r="J795" s="18">
        <f>F795/I795</f>
        <v>3000</v>
      </c>
      <c r="K795" s="19"/>
      <c r="L795" s="20">
        <v>44377</v>
      </c>
      <c r="M795" s="20">
        <v>44926</v>
      </c>
      <c r="N795" s="21">
        <v>3000</v>
      </c>
      <c r="O795" s="20">
        <v>44348</v>
      </c>
      <c r="P795" s="20">
        <v>44377</v>
      </c>
      <c r="Q795" s="19">
        <f t="shared" si="36"/>
        <v>31</v>
      </c>
      <c r="R795" s="19">
        <f t="shared" si="37"/>
        <v>31</v>
      </c>
      <c r="S795" s="19">
        <f t="shared" si="38"/>
        <v>0</v>
      </c>
      <c r="T795" s="19"/>
      <c r="U795" s="20">
        <v>43281</v>
      </c>
      <c r="V795" s="20">
        <v>43830</v>
      </c>
      <c r="W795" s="21">
        <v>3000</v>
      </c>
      <c r="X795" s="20">
        <v>43252</v>
      </c>
      <c r="Y795" s="20">
        <v>43281</v>
      </c>
    </row>
    <row r="796" spans="1:25" ht="15.75" x14ac:dyDescent="0.25">
      <c r="A796" s="17" t="s">
        <v>355</v>
      </c>
      <c r="B796" s="17" t="s">
        <v>296</v>
      </c>
      <c r="C796" s="17" t="s">
        <v>283</v>
      </c>
      <c r="D796" s="20">
        <v>44362</v>
      </c>
      <c r="E796" s="20">
        <v>44443</v>
      </c>
      <c r="F796" s="21">
        <v>1500</v>
      </c>
      <c r="G796" s="20">
        <v>44348</v>
      </c>
      <c r="H796" s="20">
        <v>44377</v>
      </c>
      <c r="I796" s="17">
        <f>IF((YEAR(H796)-YEAR(G796))=1, ((MONTH(H796)-MONTH(G796))+1)+12, (IF((YEAR(H796)-YEAR(G796))=2, ((MONTH(H796)-MONTH(G796))+1)+24, (IF((YEAR(H796)-YEAR(G796))=3, ((MONTH(H796)-MONTH(G796))+1)+36, (MONTH(H796)-MONTH(G796))+1)))))</f>
        <v>1</v>
      </c>
      <c r="J796" s="18">
        <f>F796/I796</f>
        <v>1500</v>
      </c>
      <c r="K796" s="19"/>
      <c r="L796" s="20">
        <v>44362</v>
      </c>
      <c r="M796" s="20">
        <v>44443</v>
      </c>
      <c r="N796" s="21">
        <v>1500</v>
      </c>
      <c r="O796" s="20">
        <v>44348</v>
      </c>
      <c r="P796" s="20">
        <v>44377</v>
      </c>
      <c r="Q796" s="19">
        <f t="shared" si="36"/>
        <v>4</v>
      </c>
      <c r="R796" s="19">
        <f t="shared" si="37"/>
        <v>4</v>
      </c>
      <c r="S796" s="19">
        <f t="shared" si="38"/>
        <v>0</v>
      </c>
      <c r="T796" s="19"/>
      <c r="U796" s="20">
        <v>43266</v>
      </c>
      <c r="V796" s="20">
        <v>43347</v>
      </c>
      <c r="W796" s="21">
        <v>1500</v>
      </c>
      <c r="X796" s="20">
        <v>43252</v>
      </c>
      <c r="Y796" s="20">
        <v>43281</v>
      </c>
    </row>
    <row r="797" spans="1:25" ht="15.75" x14ac:dyDescent="0.25">
      <c r="A797" s="17" t="s">
        <v>365</v>
      </c>
      <c r="B797" s="17" t="s">
        <v>288</v>
      </c>
      <c r="C797" s="17" t="s">
        <v>283</v>
      </c>
      <c r="D797" s="20">
        <v>44348</v>
      </c>
      <c r="E797" s="20">
        <v>44382</v>
      </c>
      <c r="F797" s="21">
        <v>5000</v>
      </c>
      <c r="G797" s="20">
        <v>44348</v>
      </c>
      <c r="H797" s="20">
        <v>44377</v>
      </c>
      <c r="I797" s="17">
        <f>IF((YEAR(H797)-YEAR(G797))=1, ((MONTH(H797)-MONTH(G797))+1)+12, (IF((YEAR(H797)-YEAR(G797))=2, ((MONTH(H797)-MONTH(G797))+1)+24, (IF((YEAR(H797)-YEAR(G797))=3, ((MONTH(H797)-MONTH(G797))+1)+36, (MONTH(H797)-MONTH(G797))+1)))))</f>
        <v>1</v>
      </c>
      <c r="J797" s="18">
        <f>F797/I797</f>
        <v>5000</v>
      </c>
      <c r="K797" s="19"/>
      <c r="L797" s="20">
        <v>44348</v>
      </c>
      <c r="M797" s="20">
        <v>44382</v>
      </c>
      <c r="N797" s="21">
        <v>5000</v>
      </c>
      <c r="O797" s="20">
        <v>44348</v>
      </c>
      <c r="P797" s="20">
        <v>44377</v>
      </c>
      <c r="Q797" s="19">
        <f t="shared" si="36"/>
        <v>5</v>
      </c>
      <c r="R797" s="19">
        <f t="shared" si="37"/>
        <v>5</v>
      </c>
      <c r="S797" s="19">
        <f t="shared" si="38"/>
        <v>0</v>
      </c>
      <c r="T797" s="19"/>
      <c r="U797" s="20">
        <v>43252</v>
      </c>
      <c r="V797" s="20">
        <v>43286</v>
      </c>
      <c r="W797" s="21">
        <v>5000</v>
      </c>
      <c r="X797" s="20">
        <v>43252</v>
      </c>
      <c r="Y797" s="20">
        <v>43281</v>
      </c>
    </row>
    <row r="798" spans="1:25" ht="15.75" x14ac:dyDescent="0.25">
      <c r="A798" s="17" t="s">
        <v>376</v>
      </c>
      <c r="B798" s="17" t="s">
        <v>292</v>
      </c>
      <c r="C798" s="17" t="s">
        <v>283</v>
      </c>
      <c r="D798" s="20">
        <v>44348</v>
      </c>
      <c r="E798" s="20">
        <v>44379</v>
      </c>
      <c r="F798" s="21">
        <v>2500</v>
      </c>
      <c r="G798" s="20">
        <v>44348</v>
      </c>
      <c r="H798" s="20">
        <v>44377</v>
      </c>
      <c r="I798" s="17">
        <f>IF((YEAR(H798)-YEAR(G798))=1, ((MONTH(H798)-MONTH(G798))+1)+12, (IF((YEAR(H798)-YEAR(G798))=2, ((MONTH(H798)-MONTH(G798))+1)+24, (IF((YEAR(H798)-YEAR(G798))=3, ((MONTH(H798)-MONTH(G798))+1)+36, (MONTH(H798)-MONTH(G798))+1)))))</f>
        <v>1</v>
      </c>
      <c r="J798" s="18">
        <f>F798/I798</f>
        <v>2500</v>
      </c>
      <c r="K798" s="19"/>
      <c r="L798" s="20">
        <v>44348</v>
      </c>
      <c r="M798" s="20">
        <v>44379</v>
      </c>
      <c r="N798" s="21">
        <v>2500</v>
      </c>
      <c r="O798" s="20">
        <v>44348</v>
      </c>
      <c r="P798" s="20">
        <v>44377</v>
      </c>
      <c r="Q798" s="19">
        <f t="shared" si="36"/>
        <v>2</v>
      </c>
      <c r="R798" s="19">
        <f t="shared" si="37"/>
        <v>2</v>
      </c>
      <c r="S798" s="19">
        <f t="shared" si="38"/>
        <v>0</v>
      </c>
      <c r="T798" s="19"/>
      <c r="U798" s="20">
        <v>43252</v>
      </c>
      <c r="V798" s="20">
        <v>43283</v>
      </c>
      <c r="W798" s="21">
        <v>2500</v>
      </c>
      <c r="X798" s="20">
        <v>43252</v>
      </c>
      <c r="Y798" s="20">
        <v>43281</v>
      </c>
    </row>
    <row r="799" spans="1:25" ht="15.75" x14ac:dyDescent="0.25">
      <c r="A799" s="17" t="s">
        <v>401</v>
      </c>
      <c r="B799" s="17" t="s">
        <v>285</v>
      </c>
      <c r="C799" s="17" t="s">
        <v>283</v>
      </c>
      <c r="D799" s="20">
        <v>44348</v>
      </c>
      <c r="E799" s="20">
        <v>44366</v>
      </c>
      <c r="F799" s="21">
        <v>2000</v>
      </c>
      <c r="G799" s="20">
        <v>44348</v>
      </c>
      <c r="H799" s="20">
        <v>44377</v>
      </c>
      <c r="I799" s="17">
        <f>IF((YEAR(H799)-YEAR(G799))=1, ((MONTH(H799)-MONTH(G799))+1)+12, (IF((YEAR(H799)-YEAR(G799))=2, ((MONTH(H799)-MONTH(G799))+1)+24, (IF((YEAR(H799)-YEAR(G799))=3, ((MONTH(H799)-MONTH(G799))+1)+36, (MONTH(H799)-MONTH(G799))+1)))))</f>
        <v>1</v>
      </c>
      <c r="J799" s="18">
        <f>F799/I799</f>
        <v>2000</v>
      </c>
      <c r="K799" s="19"/>
      <c r="L799" s="20">
        <v>44348</v>
      </c>
      <c r="M799" s="20">
        <v>44366</v>
      </c>
      <c r="N799" s="21">
        <v>2000</v>
      </c>
      <c r="O799" s="20">
        <v>44348</v>
      </c>
      <c r="P799" s="20">
        <v>44377</v>
      </c>
      <c r="Q799" s="19">
        <f t="shared" si="36"/>
        <v>19</v>
      </c>
      <c r="R799" s="19">
        <f t="shared" si="37"/>
        <v>19</v>
      </c>
      <c r="S799" s="19">
        <f t="shared" si="38"/>
        <v>0</v>
      </c>
      <c r="T799" s="19"/>
      <c r="U799" s="20">
        <v>43252</v>
      </c>
      <c r="V799" s="20">
        <v>43270</v>
      </c>
      <c r="W799" s="21">
        <v>2000</v>
      </c>
      <c r="X799" s="20">
        <v>43252</v>
      </c>
      <c r="Y799" s="20">
        <v>43281</v>
      </c>
    </row>
    <row r="800" spans="1:25" ht="15.75" x14ac:dyDescent="0.25">
      <c r="A800" s="17" t="s">
        <v>420</v>
      </c>
      <c r="B800" s="17" t="s">
        <v>285</v>
      </c>
      <c r="C800" s="17" t="s">
        <v>283</v>
      </c>
      <c r="D800" s="20">
        <v>44348</v>
      </c>
      <c r="E800" s="20">
        <v>44926</v>
      </c>
      <c r="F800" s="21">
        <v>1750</v>
      </c>
      <c r="G800" s="20">
        <v>44348</v>
      </c>
      <c r="H800" s="20">
        <v>44377</v>
      </c>
      <c r="I800" s="17">
        <f>IF((YEAR(H800)-YEAR(G800))=1, ((MONTH(H800)-MONTH(G800))+1)+12, (IF((YEAR(H800)-YEAR(G800))=2, ((MONTH(H800)-MONTH(G800))+1)+24, (IF((YEAR(H800)-YEAR(G800))=3, ((MONTH(H800)-MONTH(G800))+1)+36, (MONTH(H800)-MONTH(G800))+1)))))</f>
        <v>1</v>
      </c>
      <c r="J800" s="18">
        <f>F800/I800</f>
        <v>1750</v>
      </c>
      <c r="K800" s="19"/>
      <c r="L800" s="20">
        <v>44348</v>
      </c>
      <c r="M800" s="20">
        <v>44926</v>
      </c>
      <c r="N800" s="21">
        <v>1750</v>
      </c>
      <c r="O800" s="20">
        <v>44348</v>
      </c>
      <c r="P800" s="20">
        <v>44377</v>
      </c>
      <c r="Q800" s="19">
        <f t="shared" si="36"/>
        <v>31</v>
      </c>
      <c r="R800" s="19">
        <f t="shared" si="37"/>
        <v>31</v>
      </c>
      <c r="S800" s="19">
        <f t="shared" si="38"/>
        <v>0</v>
      </c>
      <c r="T800" s="19"/>
      <c r="U800" s="20">
        <v>43252</v>
      </c>
      <c r="V800" s="20">
        <v>43830</v>
      </c>
      <c r="W800" s="21">
        <v>1750</v>
      </c>
      <c r="X800" s="20">
        <v>43252</v>
      </c>
      <c r="Y800" s="20">
        <v>43281</v>
      </c>
    </row>
    <row r="801" spans="1:25" ht="15.75" x14ac:dyDescent="0.25">
      <c r="A801" s="17" t="s">
        <v>426</v>
      </c>
      <c r="B801" s="17" t="s">
        <v>282</v>
      </c>
      <c r="C801" s="17" t="s">
        <v>283</v>
      </c>
      <c r="D801" s="20">
        <v>44348</v>
      </c>
      <c r="E801" s="20">
        <v>44359</v>
      </c>
      <c r="F801" s="21">
        <v>700</v>
      </c>
      <c r="G801" s="20">
        <v>44348</v>
      </c>
      <c r="H801" s="20">
        <v>44377</v>
      </c>
      <c r="I801" s="17">
        <f>IF((YEAR(H801)-YEAR(G801))=1, ((MONTH(H801)-MONTH(G801))+1)+12, (IF((YEAR(H801)-YEAR(G801))=2, ((MONTH(H801)-MONTH(G801))+1)+24, (IF((YEAR(H801)-YEAR(G801))=3, ((MONTH(H801)-MONTH(G801))+1)+36, (MONTH(H801)-MONTH(G801))+1)))))</f>
        <v>1</v>
      </c>
      <c r="J801" s="18">
        <f>F801/I801</f>
        <v>700</v>
      </c>
      <c r="K801" s="19"/>
      <c r="L801" s="20">
        <v>44348</v>
      </c>
      <c r="M801" s="20">
        <v>44359</v>
      </c>
      <c r="N801" s="21">
        <v>700</v>
      </c>
      <c r="O801" s="20">
        <v>44348</v>
      </c>
      <c r="P801" s="20">
        <v>44377</v>
      </c>
      <c r="Q801" s="19">
        <f t="shared" si="36"/>
        <v>12</v>
      </c>
      <c r="R801" s="19">
        <f t="shared" si="37"/>
        <v>12</v>
      </c>
      <c r="S801" s="19">
        <f t="shared" si="38"/>
        <v>0</v>
      </c>
      <c r="T801" s="19"/>
      <c r="U801" s="20">
        <v>43252</v>
      </c>
      <c r="V801" s="20">
        <v>43263</v>
      </c>
      <c r="W801" s="21">
        <v>700</v>
      </c>
      <c r="X801" s="20">
        <v>43252</v>
      </c>
      <c r="Y801" s="20">
        <v>43281</v>
      </c>
    </row>
    <row r="802" spans="1:25" ht="15.75" x14ac:dyDescent="0.25">
      <c r="A802" s="17" t="s">
        <v>450</v>
      </c>
      <c r="B802" s="17" t="s">
        <v>288</v>
      </c>
      <c r="C802" s="17" t="s">
        <v>283</v>
      </c>
      <c r="D802" s="20">
        <v>44348</v>
      </c>
      <c r="E802" s="20">
        <v>44410</v>
      </c>
      <c r="F802" s="21">
        <v>3500</v>
      </c>
      <c r="G802" s="20">
        <v>44348</v>
      </c>
      <c r="H802" s="20">
        <v>44377</v>
      </c>
      <c r="I802" s="17">
        <f>IF((YEAR(H802)-YEAR(G802))=1, ((MONTH(H802)-MONTH(G802))+1)+12, (IF((YEAR(H802)-YEAR(G802))=2, ((MONTH(H802)-MONTH(G802))+1)+24, (IF((YEAR(H802)-YEAR(G802))=3, ((MONTH(H802)-MONTH(G802))+1)+36, (MONTH(H802)-MONTH(G802))+1)))))</f>
        <v>1</v>
      </c>
      <c r="J802" s="18">
        <f>F802/I802</f>
        <v>3500</v>
      </c>
      <c r="K802" s="19"/>
      <c r="L802" s="20">
        <v>44348</v>
      </c>
      <c r="M802" s="20">
        <v>44410</v>
      </c>
      <c r="N802" s="21">
        <v>3500</v>
      </c>
      <c r="O802" s="20">
        <v>44348</v>
      </c>
      <c r="P802" s="20">
        <v>44377</v>
      </c>
      <c r="Q802" s="19">
        <f t="shared" si="36"/>
        <v>2</v>
      </c>
      <c r="R802" s="19">
        <f t="shared" si="37"/>
        <v>2</v>
      </c>
      <c r="S802" s="19">
        <f t="shared" si="38"/>
        <v>0</v>
      </c>
      <c r="T802" s="19"/>
      <c r="U802" s="20">
        <v>43252</v>
      </c>
      <c r="V802" s="20">
        <v>43314</v>
      </c>
      <c r="W802" s="21">
        <v>3500</v>
      </c>
      <c r="X802" s="20">
        <v>43252</v>
      </c>
      <c r="Y802" s="20">
        <v>43281</v>
      </c>
    </row>
    <row r="803" spans="1:25" ht="15.75" x14ac:dyDescent="0.25">
      <c r="A803" s="17" t="s">
        <v>453</v>
      </c>
      <c r="B803" s="17" t="s">
        <v>282</v>
      </c>
      <c r="C803" s="17" t="s">
        <v>283</v>
      </c>
      <c r="D803" s="20">
        <v>44363</v>
      </c>
      <c r="E803" s="20">
        <v>44424</v>
      </c>
      <c r="F803" s="21">
        <v>1375</v>
      </c>
      <c r="G803" s="20">
        <v>44348</v>
      </c>
      <c r="H803" s="20">
        <v>44377</v>
      </c>
      <c r="I803" s="17">
        <f>IF((YEAR(H803)-YEAR(G803))=1, ((MONTH(H803)-MONTH(G803))+1)+12, (IF((YEAR(H803)-YEAR(G803))=2, ((MONTH(H803)-MONTH(G803))+1)+24, (IF((YEAR(H803)-YEAR(G803))=3, ((MONTH(H803)-MONTH(G803))+1)+36, (MONTH(H803)-MONTH(G803))+1)))))</f>
        <v>1</v>
      </c>
      <c r="J803" s="18">
        <f>F803/I803</f>
        <v>1375</v>
      </c>
      <c r="K803" s="19"/>
      <c r="L803" s="20">
        <v>44363</v>
      </c>
      <c r="M803" s="20">
        <v>44424</v>
      </c>
      <c r="N803" s="21">
        <v>1375</v>
      </c>
      <c r="O803" s="20">
        <v>44348</v>
      </c>
      <c r="P803" s="20">
        <v>44377</v>
      </c>
      <c r="Q803" s="19">
        <f t="shared" si="36"/>
        <v>16</v>
      </c>
      <c r="R803" s="19">
        <f t="shared" si="37"/>
        <v>16</v>
      </c>
      <c r="S803" s="19">
        <f t="shared" si="38"/>
        <v>0</v>
      </c>
      <c r="T803" s="19"/>
      <c r="U803" s="20">
        <v>43267</v>
      </c>
      <c r="V803" s="20">
        <v>43328</v>
      </c>
      <c r="W803" s="21">
        <v>1375</v>
      </c>
      <c r="X803" s="20">
        <v>43252</v>
      </c>
      <c r="Y803" s="20">
        <v>43281</v>
      </c>
    </row>
    <row r="804" spans="1:25" ht="15.75" x14ac:dyDescent="0.25">
      <c r="A804" s="17" t="s">
        <v>478</v>
      </c>
      <c r="B804" s="17" t="s">
        <v>285</v>
      </c>
      <c r="C804" s="17" t="s">
        <v>283</v>
      </c>
      <c r="D804" s="20">
        <v>44348</v>
      </c>
      <c r="E804" s="20">
        <v>44360</v>
      </c>
      <c r="F804" s="21">
        <v>1500</v>
      </c>
      <c r="G804" s="20">
        <v>44348</v>
      </c>
      <c r="H804" s="20">
        <v>44377</v>
      </c>
      <c r="I804" s="17">
        <f>IF((YEAR(H804)-YEAR(G804))=1, ((MONTH(H804)-MONTH(G804))+1)+12, (IF((YEAR(H804)-YEAR(G804))=2, ((MONTH(H804)-MONTH(G804))+1)+24, (IF((YEAR(H804)-YEAR(G804))=3, ((MONTH(H804)-MONTH(G804))+1)+36, (MONTH(H804)-MONTH(G804))+1)))))</f>
        <v>1</v>
      </c>
      <c r="J804" s="18">
        <f>F804/I804</f>
        <v>1500</v>
      </c>
      <c r="K804" s="19"/>
      <c r="L804" s="20">
        <v>44348</v>
      </c>
      <c r="M804" s="20">
        <v>44360</v>
      </c>
      <c r="N804" s="21">
        <v>1500</v>
      </c>
      <c r="O804" s="20">
        <v>44348</v>
      </c>
      <c r="P804" s="20">
        <v>44377</v>
      </c>
      <c r="Q804" s="19">
        <f t="shared" si="36"/>
        <v>13</v>
      </c>
      <c r="R804" s="19">
        <f t="shared" si="37"/>
        <v>13</v>
      </c>
      <c r="S804" s="19">
        <f t="shared" si="38"/>
        <v>0</v>
      </c>
      <c r="T804" s="19"/>
      <c r="U804" s="20">
        <v>43252</v>
      </c>
      <c r="V804" s="20">
        <v>43264</v>
      </c>
      <c r="W804" s="21">
        <v>1500</v>
      </c>
      <c r="X804" s="20">
        <v>43252</v>
      </c>
      <c r="Y804" s="20">
        <v>43281</v>
      </c>
    </row>
    <row r="805" spans="1:25" ht="15.75" x14ac:dyDescent="0.25">
      <c r="A805" s="17" t="s">
        <v>479</v>
      </c>
      <c r="B805" s="17" t="s">
        <v>288</v>
      </c>
      <c r="C805" s="17" t="s">
        <v>283</v>
      </c>
      <c r="D805" s="20">
        <v>44348</v>
      </c>
      <c r="E805" s="20">
        <v>44367</v>
      </c>
      <c r="F805" s="21">
        <v>1500</v>
      </c>
      <c r="G805" s="20">
        <v>44348</v>
      </c>
      <c r="H805" s="20">
        <v>44377</v>
      </c>
      <c r="I805" s="17">
        <f>IF((YEAR(H805)-YEAR(G805))=1, ((MONTH(H805)-MONTH(G805))+1)+12, (IF((YEAR(H805)-YEAR(G805))=2, ((MONTH(H805)-MONTH(G805))+1)+24, (IF((YEAR(H805)-YEAR(G805))=3, ((MONTH(H805)-MONTH(G805))+1)+36, (MONTH(H805)-MONTH(G805))+1)))))</f>
        <v>1</v>
      </c>
      <c r="J805" s="18">
        <f>F805/I805</f>
        <v>1500</v>
      </c>
      <c r="K805" s="19"/>
      <c r="L805" s="20">
        <v>44348</v>
      </c>
      <c r="M805" s="20">
        <v>44367</v>
      </c>
      <c r="N805" s="21">
        <v>1500</v>
      </c>
      <c r="O805" s="20">
        <v>44348</v>
      </c>
      <c r="P805" s="20">
        <v>44377</v>
      </c>
      <c r="Q805" s="19">
        <f t="shared" si="36"/>
        <v>20</v>
      </c>
      <c r="R805" s="19">
        <f t="shared" si="37"/>
        <v>20</v>
      </c>
      <c r="S805" s="19">
        <f t="shared" si="38"/>
        <v>0</v>
      </c>
      <c r="T805" s="19"/>
      <c r="U805" s="20">
        <v>43252</v>
      </c>
      <c r="V805" s="20">
        <v>43271</v>
      </c>
      <c r="W805" s="21">
        <v>1500</v>
      </c>
      <c r="X805" s="20">
        <v>43252</v>
      </c>
      <c r="Y805" s="20">
        <v>43281</v>
      </c>
    </row>
    <row r="806" spans="1:25" ht="15.75" x14ac:dyDescent="0.25">
      <c r="A806" s="17" t="s">
        <v>485</v>
      </c>
      <c r="B806" s="17" t="s">
        <v>282</v>
      </c>
      <c r="C806" s="17" t="s">
        <v>283</v>
      </c>
      <c r="D806" s="20">
        <v>44372</v>
      </c>
      <c r="E806" s="20">
        <v>44414</v>
      </c>
      <c r="F806" s="21">
        <v>600</v>
      </c>
      <c r="G806" s="20">
        <v>44348</v>
      </c>
      <c r="H806" s="20">
        <v>44377</v>
      </c>
      <c r="I806" s="17">
        <f>IF((YEAR(H806)-YEAR(G806))=1, ((MONTH(H806)-MONTH(G806))+1)+12, (IF((YEAR(H806)-YEAR(G806))=2, ((MONTH(H806)-MONTH(G806))+1)+24, (IF((YEAR(H806)-YEAR(G806))=3, ((MONTH(H806)-MONTH(G806))+1)+36, (MONTH(H806)-MONTH(G806))+1)))))</f>
        <v>1</v>
      </c>
      <c r="J806" s="18">
        <f>F806/I806</f>
        <v>600</v>
      </c>
      <c r="K806" s="19"/>
      <c r="L806" s="20">
        <v>44372</v>
      </c>
      <c r="M806" s="20">
        <v>44414</v>
      </c>
      <c r="N806" s="21">
        <v>600</v>
      </c>
      <c r="O806" s="20">
        <v>44348</v>
      </c>
      <c r="P806" s="20">
        <v>44377</v>
      </c>
      <c r="Q806" s="19">
        <f t="shared" si="36"/>
        <v>6</v>
      </c>
      <c r="R806" s="19">
        <f t="shared" si="37"/>
        <v>6</v>
      </c>
      <c r="S806" s="19">
        <f t="shared" si="38"/>
        <v>0</v>
      </c>
      <c r="T806" s="19"/>
      <c r="U806" s="20">
        <v>43276</v>
      </c>
      <c r="V806" s="20">
        <v>43318</v>
      </c>
      <c r="W806" s="21">
        <v>600</v>
      </c>
      <c r="X806" s="20">
        <v>43252</v>
      </c>
      <c r="Y806" s="20">
        <v>43281</v>
      </c>
    </row>
    <row r="807" spans="1:25" ht="15.75" x14ac:dyDescent="0.25">
      <c r="A807" s="17" t="s">
        <v>489</v>
      </c>
      <c r="B807" s="17" t="s">
        <v>285</v>
      </c>
      <c r="C807" s="17" t="s">
        <v>283</v>
      </c>
      <c r="D807" s="20">
        <v>44375</v>
      </c>
      <c r="E807" s="20">
        <v>44479</v>
      </c>
      <c r="F807" s="21">
        <v>7083.33</v>
      </c>
      <c r="G807" s="20">
        <v>44348</v>
      </c>
      <c r="H807" s="20">
        <v>44377</v>
      </c>
      <c r="I807" s="17">
        <f>IF((YEAR(H807)-YEAR(G807))=1, ((MONTH(H807)-MONTH(G807))+1)+12, (IF((YEAR(H807)-YEAR(G807))=2, ((MONTH(H807)-MONTH(G807))+1)+24, (IF((YEAR(H807)-YEAR(G807))=3, ((MONTH(H807)-MONTH(G807))+1)+36, (MONTH(H807)-MONTH(G807))+1)))))</f>
        <v>1</v>
      </c>
      <c r="J807" s="18">
        <f>F807/I807</f>
        <v>7083.33</v>
      </c>
      <c r="K807" s="19"/>
      <c r="L807" s="20">
        <v>44375</v>
      </c>
      <c r="M807" s="20">
        <v>44479</v>
      </c>
      <c r="N807" s="21">
        <v>7083.33</v>
      </c>
      <c r="O807" s="20">
        <v>44348</v>
      </c>
      <c r="P807" s="20">
        <v>44377</v>
      </c>
      <c r="Q807" s="19">
        <f t="shared" si="36"/>
        <v>10</v>
      </c>
      <c r="R807" s="19">
        <f t="shared" si="37"/>
        <v>10</v>
      </c>
      <c r="S807" s="19">
        <f t="shared" si="38"/>
        <v>0</v>
      </c>
      <c r="T807" s="19"/>
      <c r="U807" s="20">
        <v>43279</v>
      </c>
      <c r="V807" s="20">
        <v>43383</v>
      </c>
      <c r="W807" s="21">
        <v>7083.33</v>
      </c>
      <c r="X807" s="20">
        <v>43252</v>
      </c>
      <c r="Y807" s="20">
        <v>43281</v>
      </c>
    </row>
    <row r="808" spans="1:25" ht="15.75" x14ac:dyDescent="0.25">
      <c r="A808" s="17" t="s">
        <v>507</v>
      </c>
      <c r="B808" s="17" t="s">
        <v>285</v>
      </c>
      <c r="C808" s="17" t="s">
        <v>283</v>
      </c>
      <c r="D808" s="20">
        <v>44348</v>
      </c>
      <c r="E808" s="20">
        <v>44379</v>
      </c>
      <c r="F808" s="21">
        <v>1750</v>
      </c>
      <c r="G808" s="20">
        <v>44348</v>
      </c>
      <c r="H808" s="20">
        <v>44377</v>
      </c>
      <c r="I808" s="17">
        <f>IF((YEAR(H808)-YEAR(G808))=1, ((MONTH(H808)-MONTH(G808))+1)+12, (IF((YEAR(H808)-YEAR(G808))=2, ((MONTH(H808)-MONTH(G808))+1)+24, (IF((YEAR(H808)-YEAR(G808))=3, ((MONTH(H808)-MONTH(G808))+1)+36, (MONTH(H808)-MONTH(G808))+1)))))</f>
        <v>1</v>
      </c>
      <c r="J808" s="18">
        <f>F808/I808</f>
        <v>1750</v>
      </c>
      <c r="K808" s="19"/>
      <c r="L808" s="20">
        <v>44348</v>
      </c>
      <c r="M808" s="20">
        <v>44379</v>
      </c>
      <c r="N808" s="21">
        <v>1750</v>
      </c>
      <c r="O808" s="20">
        <v>44348</v>
      </c>
      <c r="P808" s="20">
        <v>44377</v>
      </c>
      <c r="Q808" s="19">
        <f t="shared" si="36"/>
        <v>2</v>
      </c>
      <c r="R808" s="19">
        <f t="shared" si="37"/>
        <v>2</v>
      </c>
      <c r="S808" s="19">
        <f t="shared" si="38"/>
        <v>0</v>
      </c>
      <c r="T808" s="19"/>
      <c r="U808" s="20">
        <v>43252</v>
      </c>
      <c r="V808" s="20">
        <v>43283</v>
      </c>
      <c r="W808" s="21">
        <v>1750</v>
      </c>
      <c r="X808" s="20">
        <v>43252</v>
      </c>
      <c r="Y808" s="20">
        <v>43281</v>
      </c>
    </row>
    <row r="809" spans="1:25" ht="15.75" x14ac:dyDescent="0.25">
      <c r="A809" s="17" t="s">
        <v>510</v>
      </c>
      <c r="B809" s="17" t="s">
        <v>285</v>
      </c>
      <c r="C809" s="17" t="s">
        <v>283</v>
      </c>
      <c r="D809" s="20">
        <v>44377</v>
      </c>
      <c r="E809" s="20">
        <v>44402</v>
      </c>
      <c r="F809" s="21">
        <v>1500</v>
      </c>
      <c r="G809" s="20">
        <v>44348</v>
      </c>
      <c r="H809" s="20">
        <v>44377</v>
      </c>
      <c r="I809" s="17">
        <f>IF((YEAR(H809)-YEAR(G809))=1, ((MONTH(H809)-MONTH(G809))+1)+12, (IF((YEAR(H809)-YEAR(G809))=2, ((MONTH(H809)-MONTH(G809))+1)+24, (IF((YEAR(H809)-YEAR(G809))=3, ((MONTH(H809)-MONTH(G809))+1)+36, (MONTH(H809)-MONTH(G809))+1)))))</f>
        <v>1</v>
      </c>
      <c r="J809" s="18">
        <f>F809/I809</f>
        <v>1500</v>
      </c>
      <c r="K809" s="19"/>
      <c r="L809" s="20">
        <v>44377</v>
      </c>
      <c r="M809" s="20">
        <v>44402</v>
      </c>
      <c r="N809" s="21">
        <v>1500</v>
      </c>
      <c r="O809" s="20">
        <v>44348</v>
      </c>
      <c r="P809" s="20">
        <v>44377</v>
      </c>
      <c r="Q809" s="19">
        <f t="shared" si="36"/>
        <v>25</v>
      </c>
      <c r="R809" s="19">
        <f t="shared" si="37"/>
        <v>25</v>
      </c>
      <c r="S809" s="19">
        <f t="shared" si="38"/>
        <v>0</v>
      </c>
      <c r="T809" s="19"/>
      <c r="U809" s="20">
        <v>43281</v>
      </c>
      <c r="V809" s="20">
        <v>43306</v>
      </c>
      <c r="W809" s="21">
        <v>1500</v>
      </c>
      <c r="X809" s="20">
        <v>43252</v>
      </c>
      <c r="Y809" s="20">
        <v>43281</v>
      </c>
    </row>
    <row r="810" spans="1:25" ht="15.75" x14ac:dyDescent="0.25">
      <c r="A810" s="17" t="s">
        <v>530</v>
      </c>
      <c r="B810" s="17" t="s">
        <v>296</v>
      </c>
      <c r="C810" s="17" t="s">
        <v>283</v>
      </c>
      <c r="D810" s="20">
        <v>44348</v>
      </c>
      <c r="E810" s="20">
        <v>44435</v>
      </c>
      <c r="F810" s="21">
        <v>5416.67</v>
      </c>
      <c r="G810" s="20">
        <v>44348</v>
      </c>
      <c r="H810" s="20">
        <v>44377</v>
      </c>
      <c r="I810" s="17">
        <f>IF((YEAR(H810)-YEAR(G810))=1, ((MONTH(H810)-MONTH(G810))+1)+12, (IF((YEAR(H810)-YEAR(G810))=2, ((MONTH(H810)-MONTH(G810))+1)+24, (IF((YEAR(H810)-YEAR(G810))=3, ((MONTH(H810)-MONTH(G810))+1)+36, (MONTH(H810)-MONTH(G810))+1)))))</f>
        <v>1</v>
      </c>
      <c r="J810" s="18">
        <f>F810/I810</f>
        <v>5416.67</v>
      </c>
      <c r="K810" s="19"/>
      <c r="L810" s="20">
        <v>44348</v>
      </c>
      <c r="M810" s="20">
        <v>44435</v>
      </c>
      <c r="N810" s="21">
        <v>5416.67</v>
      </c>
      <c r="O810" s="20">
        <v>44348</v>
      </c>
      <c r="P810" s="20">
        <v>44377</v>
      </c>
      <c r="Q810" s="19">
        <f t="shared" si="36"/>
        <v>27</v>
      </c>
      <c r="R810" s="19">
        <f t="shared" si="37"/>
        <v>27</v>
      </c>
      <c r="S810" s="19">
        <f t="shared" si="38"/>
        <v>0</v>
      </c>
      <c r="T810" s="19"/>
      <c r="U810" s="20">
        <v>43252</v>
      </c>
      <c r="V810" s="20">
        <v>43339</v>
      </c>
      <c r="W810" s="21">
        <v>5416.67</v>
      </c>
      <c r="X810" s="20">
        <v>43252</v>
      </c>
      <c r="Y810" s="20">
        <v>43281</v>
      </c>
    </row>
    <row r="811" spans="1:25" ht="15.75" x14ac:dyDescent="0.25">
      <c r="A811" s="17" t="s">
        <v>534</v>
      </c>
      <c r="B811" s="17" t="s">
        <v>292</v>
      </c>
      <c r="C811" s="17" t="s">
        <v>283</v>
      </c>
      <c r="D811" s="20">
        <v>44362</v>
      </c>
      <c r="E811" s="20">
        <v>44466</v>
      </c>
      <c r="F811" s="21">
        <v>1650</v>
      </c>
      <c r="G811" s="20">
        <v>44348</v>
      </c>
      <c r="H811" s="20">
        <v>44377</v>
      </c>
      <c r="I811" s="17">
        <f>IF((YEAR(H811)-YEAR(G811))=1, ((MONTH(H811)-MONTH(G811))+1)+12, (IF((YEAR(H811)-YEAR(G811))=2, ((MONTH(H811)-MONTH(G811))+1)+24, (IF((YEAR(H811)-YEAR(G811))=3, ((MONTH(H811)-MONTH(G811))+1)+36, (MONTH(H811)-MONTH(G811))+1)))))</f>
        <v>1</v>
      </c>
      <c r="J811" s="18">
        <f>F811/I811</f>
        <v>1650</v>
      </c>
      <c r="K811" s="19"/>
      <c r="L811" s="20">
        <v>44362</v>
      </c>
      <c r="M811" s="20">
        <v>44466</v>
      </c>
      <c r="N811" s="21">
        <v>1650</v>
      </c>
      <c r="O811" s="20">
        <v>44348</v>
      </c>
      <c r="P811" s="20">
        <v>44377</v>
      </c>
      <c r="Q811" s="19">
        <f t="shared" si="36"/>
        <v>27</v>
      </c>
      <c r="R811" s="19">
        <f t="shared" si="37"/>
        <v>27</v>
      </c>
      <c r="S811" s="19">
        <f t="shared" si="38"/>
        <v>0</v>
      </c>
      <c r="T811" s="19"/>
      <c r="U811" s="20">
        <v>43266</v>
      </c>
      <c r="V811" s="20">
        <v>43370</v>
      </c>
      <c r="W811" s="21">
        <v>1650</v>
      </c>
      <c r="X811" s="20">
        <v>43252</v>
      </c>
      <c r="Y811" s="20">
        <v>43281</v>
      </c>
    </row>
    <row r="812" spans="1:25" ht="15.75" x14ac:dyDescent="0.25">
      <c r="A812" s="17" t="s">
        <v>564</v>
      </c>
      <c r="B812" s="17" t="s">
        <v>282</v>
      </c>
      <c r="C812" s="17" t="s">
        <v>283</v>
      </c>
      <c r="D812" s="20">
        <v>44348</v>
      </c>
      <c r="E812" s="20">
        <v>44443</v>
      </c>
      <c r="F812" s="21">
        <v>1356.25</v>
      </c>
      <c r="G812" s="20">
        <v>44348</v>
      </c>
      <c r="H812" s="20">
        <v>44377</v>
      </c>
      <c r="I812" s="17">
        <f>IF((YEAR(H812)-YEAR(G812))=1, ((MONTH(H812)-MONTH(G812))+1)+12, (IF((YEAR(H812)-YEAR(G812))=2, ((MONTH(H812)-MONTH(G812))+1)+24, (IF((YEAR(H812)-YEAR(G812))=3, ((MONTH(H812)-MONTH(G812))+1)+36, (MONTH(H812)-MONTH(G812))+1)))))</f>
        <v>1</v>
      </c>
      <c r="J812" s="18">
        <f>F812/I812</f>
        <v>1356.25</v>
      </c>
      <c r="K812" s="19"/>
      <c r="L812" s="20">
        <v>44348</v>
      </c>
      <c r="M812" s="20">
        <v>44443</v>
      </c>
      <c r="N812" s="21">
        <v>1356.25</v>
      </c>
      <c r="O812" s="20">
        <v>44348</v>
      </c>
      <c r="P812" s="20">
        <v>44377</v>
      </c>
      <c r="Q812" s="19">
        <f t="shared" si="36"/>
        <v>4</v>
      </c>
      <c r="R812" s="19">
        <f t="shared" si="37"/>
        <v>4</v>
      </c>
      <c r="S812" s="19">
        <f t="shared" si="38"/>
        <v>0</v>
      </c>
      <c r="T812" s="19"/>
      <c r="U812" s="20">
        <v>43252</v>
      </c>
      <c r="V812" s="20">
        <v>43347</v>
      </c>
      <c r="W812" s="21">
        <v>1356.25</v>
      </c>
      <c r="X812" s="20">
        <v>43252</v>
      </c>
      <c r="Y812" s="20">
        <v>43281</v>
      </c>
    </row>
    <row r="813" spans="1:25" ht="15.75" x14ac:dyDescent="0.25">
      <c r="A813" s="17" t="s">
        <v>312</v>
      </c>
      <c r="B813" s="17" t="s">
        <v>282</v>
      </c>
      <c r="C813" s="17" t="s">
        <v>283</v>
      </c>
      <c r="D813" s="20">
        <v>44339</v>
      </c>
      <c r="E813" s="20">
        <v>44561</v>
      </c>
      <c r="F813" s="21">
        <v>3000</v>
      </c>
      <c r="G813" s="20">
        <v>44044</v>
      </c>
      <c r="H813" s="20">
        <v>44408</v>
      </c>
      <c r="I813" s="17">
        <f>IF((YEAR(H813)-YEAR(G813))=1, ((MONTH(H813)-MONTH(G813))+1)+12, (IF((YEAR(H813)-YEAR(G813))=2, ((MONTH(H813)-MONTH(G813))+1)+24, (IF((YEAR(H813)-YEAR(G813))=3, ((MONTH(H813)-MONTH(G813))+1)+36, (MONTH(H813)-MONTH(G813))+1)))))</f>
        <v>12</v>
      </c>
      <c r="J813" s="18">
        <f>F813/I813</f>
        <v>250</v>
      </c>
      <c r="K813" s="19"/>
      <c r="L813" s="20">
        <v>44339</v>
      </c>
      <c r="M813" s="20">
        <v>44561</v>
      </c>
      <c r="N813" s="21">
        <v>3000</v>
      </c>
      <c r="O813" s="20">
        <v>44044</v>
      </c>
      <c r="P813" s="20">
        <v>44408</v>
      </c>
      <c r="Q813" s="19">
        <f t="shared" si="36"/>
        <v>31</v>
      </c>
      <c r="R813" s="19">
        <f t="shared" si="37"/>
        <v>31</v>
      </c>
      <c r="S813" s="19">
        <f t="shared" si="38"/>
        <v>0</v>
      </c>
      <c r="T813" s="19"/>
      <c r="U813" s="20">
        <v>43243</v>
      </c>
      <c r="V813" s="20">
        <v>43465</v>
      </c>
      <c r="W813" s="21">
        <v>3000</v>
      </c>
      <c r="X813" s="20">
        <v>42948</v>
      </c>
      <c r="Y813" s="20">
        <v>43312</v>
      </c>
    </row>
    <row r="814" spans="1:25" ht="15.75" x14ac:dyDescent="0.25">
      <c r="A814" s="17" t="s">
        <v>361</v>
      </c>
      <c r="B814" s="17" t="s">
        <v>285</v>
      </c>
      <c r="C814" s="17" t="s">
        <v>283</v>
      </c>
      <c r="D814" s="20">
        <v>44044</v>
      </c>
      <c r="E814" s="20">
        <v>44561</v>
      </c>
      <c r="F814" s="21">
        <v>60000</v>
      </c>
      <c r="G814" s="20">
        <v>44044</v>
      </c>
      <c r="H814" s="20">
        <v>44408</v>
      </c>
      <c r="I814" s="17">
        <f>IF((YEAR(H814)-YEAR(G814))=1, ((MONTH(H814)-MONTH(G814))+1)+12, (IF((YEAR(H814)-YEAR(G814))=2, ((MONTH(H814)-MONTH(G814))+1)+24, (IF((YEAR(H814)-YEAR(G814))=3, ((MONTH(H814)-MONTH(G814))+1)+36, (MONTH(H814)-MONTH(G814))+1)))))</f>
        <v>12</v>
      </c>
      <c r="J814" s="18">
        <f>F814/I814</f>
        <v>5000</v>
      </c>
      <c r="K814" s="19"/>
      <c r="L814" s="20">
        <v>44044</v>
      </c>
      <c r="M814" s="20">
        <v>44561</v>
      </c>
      <c r="N814" s="21">
        <v>60000</v>
      </c>
      <c r="O814" s="20">
        <v>44044</v>
      </c>
      <c r="P814" s="20">
        <v>44408</v>
      </c>
      <c r="Q814" s="19">
        <f t="shared" si="36"/>
        <v>31</v>
      </c>
      <c r="R814" s="19">
        <f t="shared" si="37"/>
        <v>31</v>
      </c>
      <c r="S814" s="19">
        <f t="shared" si="38"/>
        <v>0</v>
      </c>
      <c r="T814" s="19"/>
      <c r="U814" s="20">
        <v>42948</v>
      </c>
      <c r="V814" s="20">
        <v>43465</v>
      </c>
      <c r="W814" s="21">
        <v>60000</v>
      </c>
      <c r="X814" s="20">
        <v>42948</v>
      </c>
      <c r="Y814" s="20">
        <v>43312</v>
      </c>
    </row>
    <row r="815" spans="1:25" ht="15.75" x14ac:dyDescent="0.25">
      <c r="A815" s="17" t="s">
        <v>530</v>
      </c>
      <c r="B815" s="17" t="s">
        <v>296</v>
      </c>
      <c r="C815" s="17" t="s">
        <v>283</v>
      </c>
      <c r="D815" s="20">
        <v>44044</v>
      </c>
      <c r="E815" s="20">
        <v>44196</v>
      </c>
      <c r="F815" s="21">
        <v>38000</v>
      </c>
      <c r="G815" s="20">
        <v>44044</v>
      </c>
      <c r="H815" s="20">
        <v>44408</v>
      </c>
      <c r="I815" s="17">
        <f>IF((YEAR(H815)-YEAR(G815))=1, ((MONTH(H815)-MONTH(G815))+1)+12, (IF((YEAR(H815)-YEAR(G815))=2, ((MONTH(H815)-MONTH(G815))+1)+24, (IF((YEAR(H815)-YEAR(G815))=3, ((MONTH(H815)-MONTH(G815))+1)+36, (MONTH(H815)-MONTH(G815))+1)))))</f>
        <v>12</v>
      </c>
      <c r="J815" s="18">
        <f>F815/I815</f>
        <v>3166.6666666666665</v>
      </c>
      <c r="K815" s="19"/>
      <c r="L815" s="20">
        <v>44044</v>
      </c>
      <c r="M815" s="20">
        <v>44196</v>
      </c>
      <c r="N815" s="21">
        <v>38000</v>
      </c>
      <c r="O815" s="20">
        <v>44044</v>
      </c>
      <c r="P815" s="20">
        <v>44408</v>
      </c>
      <c r="Q815" s="19">
        <f t="shared" si="36"/>
        <v>31</v>
      </c>
      <c r="R815" s="19">
        <f t="shared" si="37"/>
        <v>31</v>
      </c>
      <c r="S815" s="19">
        <f t="shared" si="38"/>
        <v>0</v>
      </c>
      <c r="T815" s="19"/>
      <c r="U815" s="20">
        <v>42948</v>
      </c>
      <c r="V815" s="20">
        <v>43100</v>
      </c>
      <c r="W815" s="21">
        <v>38000</v>
      </c>
      <c r="X815" s="20">
        <v>42948</v>
      </c>
      <c r="Y815" s="20">
        <v>43312</v>
      </c>
    </row>
    <row r="816" spans="1:25" ht="15.75" x14ac:dyDescent="0.25">
      <c r="A816" s="17" t="s">
        <v>547</v>
      </c>
      <c r="B816" s="17" t="s">
        <v>288</v>
      </c>
      <c r="C816" s="17" t="s">
        <v>283</v>
      </c>
      <c r="D816" s="20">
        <v>44071</v>
      </c>
      <c r="E816" s="20">
        <v>44196</v>
      </c>
      <c r="F816" s="21">
        <v>25000</v>
      </c>
      <c r="G816" s="20">
        <v>44044</v>
      </c>
      <c r="H816" s="20">
        <v>44408</v>
      </c>
      <c r="I816" s="17">
        <f>IF((YEAR(H816)-YEAR(G816))=1, ((MONTH(H816)-MONTH(G816))+1)+12, (IF((YEAR(H816)-YEAR(G816))=2, ((MONTH(H816)-MONTH(G816))+1)+24, (IF((YEAR(H816)-YEAR(G816))=3, ((MONTH(H816)-MONTH(G816))+1)+36, (MONTH(H816)-MONTH(G816))+1)))))</f>
        <v>12</v>
      </c>
      <c r="J816" s="18">
        <f>F816/I816</f>
        <v>2083.3333333333335</v>
      </c>
      <c r="K816" s="19"/>
      <c r="L816" s="20">
        <v>44071</v>
      </c>
      <c r="M816" s="20">
        <v>44196</v>
      </c>
      <c r="N816" s="21">
        <v>25000</v>
      </c>
      <c r="O816" s="20">
        <v>44044</v>
      </c>
      <c r="P816" s="20">
        <v>44408</v>
      </c>
      <c r="Q816" s="19">
        <f t="shared" si="36"/>
        <v>31</v>
      </c>
      <c r="R816" s="19">
        <f t="shared" si="37"/>
        <v>31</v>
      </c>
      <c r="S816" s="19">
        <f t="shared" si="38"/>
        <v>0</v>
      </c>
      <c r="T816" s="19"/>
      <c r="U816" s="20">
        <v>42975</v>
      </c>
      <c r="V816" s="20">
        <v>43100</v>
      </c>
      <c r="W816" s="21">
        <v>25000</v>
      </c>
      <c r="X816" s="20">
        <v>42948</v>
      </c>
      <c r="Y816" s="20">
        <v>43312</v>
      </c>
    </row>
    <row r="817" spans="1:25" ht="15.75" x14ac:dyDescent="0.25">
      <c r="A817" s="17" t="s">
        <v>322</v>
      </c>
      <c r="B817" s="17" t="s">
        <v>288</v>
      </c>
      <c r="C817" s="17" t="s">
        <v>283</v>
      </c>
      <c r="D817" s="20">
        <v>44250</v>
      </c>
      <c r="E817" s="20">
        <v>44299</v>
      </c>
      <c r="F817" s="21">
        <v>15000</v>
      </c>
      <c r="G817" s="20">
        <v>44228</v>
      </c>
      <c r="H817" s="20">
        <v>44408</v>
      </c>
      <c r="I817" s="17">
        <f>IF((YEAR(H817)-YEAR(G817))=1, ((MONTH(H817)-MONTH(G817))+1)+12, (IF((YEAR(H817)-YEAR(G817))=2, ((MONTH(H817)-MONTH(G817))+1)+24, (IF((YEAR(H817)-YEAR(G817))=3, ((MONTH(H817)-MONTH(G817))+1)+36, (MONTH(H817)-MONTH(G817))+1)))))</f>
        <v>6</v>
      </c>
      <c r="J817" s="18">
        <f>F817/I817</f>
        <v>2500</v>
      </c>
      <c r="K817" s="19"/>
      <c r="L817" s="20">
        <v>44250</v>
      </c>
      <c r="M817" s="20">
        <v>44299</v>
      </c>
      <c r="N817" s="21">
        <v>15000</v>
      </c>
      <c r="O817" s="20">
        <v>44228</v>
      </c>
      <c r="P817" s="20">
        <v>44408</v>
      </c>
      <c r="Q817" s="19">
        <f t="shared" si="36"/>
        <v>13</v>
      </c>
      <c r="R817" s="19">
        <f t="shared" si="37"/>
        <v>13</v>
      </c>
      <c r="S817" s="19">
        <f t="shared" si="38"/>
        <v>0</v>
      </c>
      <c r="T817" s="19"/>
      <c r="U817" s="20">
        <v>43154</v>
      </c>
      <c r="V817" s="20">
        <v>43203</v>
      </c>
      <c r="W817" s="21">
        <v>15000</v>
      </c>
      <c r="X817" s="20">
        <v>43132</v>
      </c>
      <c r="Y817" s="20">
        <v>43312</v>
      </c>
    </row>
    <row r="818" spans="1:25" ht="15.75" x14ac:dyDescent="0.25">
      <c r="A818" s="17" t="s">
        <v>458</v>
      </c>
      <c r="B818" s="17" t="s">
        <v>296</v>
      </c>
      <c r="C818" s="17" t="s">
        <v>283</v>
      </c>
      <c r="D818" s="20">
        <v>44267</v>
      </c>
      <c r="E818" s="20">
        <v>44334</v>
      </c>
      <c r="F818" s="21">
        <v>3500</v>
      </c>
      <c r="G818" s="20">
        <v>44256</v>
      </c>
      <c r="H818" s="20">
        <v>44408</v>
      </c>
      <c r="I818" s="17">
        <f>IF((YEAR(H818)-YEAR(G818))=1, ((MONTH(H818)-MONTH(G818))+1)+12, (IF((YEAR(H818)-YEAR(G818))=2, ((MONTH(H818)-MONTH(G818))+1)+24, (IF((YEAR(H818)-YEAR(G818))=3, ((MONTH(H818)-MONTH(G818))+1)+36, (MONTH(H818)-MONTH(G818))+1)))))</f>
        <v>5</v>
      </c>
      <c r="J818" s="18">
        <f>F818/I818</f>
        <v>700</v>
      </c>
      <c r="K818" s="19"/>
      <c r="L818" s="20">
        <v>44267</v>
      </c>
      <c r="M818" s="20">
        <v>44334</v>
      </c>
      <c r="N818" s="21">
        <v>3500</v>
      </c>
      <c r="O818" s="20">
        <v>44256</v>
      </c>
      <c r="P818" s="20">
        <v>44408</v>
      </c>
      <c r="Q818" s="19">
        <f t="shared" si="36"/>
        <v>18</v>
      </c>
      <c r="R818" s="19">
        <f t="shared" si="37"/>
        <v>18</v>
      </c>
      <c r="S818" s="19">
        <f t="shared" si="38"/>
        <v>0</v>
      </c>
      <c r="T818" s="19"/>
      <c r="U818" s="20">
        <v>43171</v>
      </c>
      <c r="V818" s="20">
        <v>43238</v>
      </c>
      <c r="W818" s="21">
        <v>3500</v>
      </c>
      <c r="X818" s="20">
        <v>43160</v>
      </c>
      <c r="Y818" s="20">
        <v>43312</v>
      </c>
    </row>
    <row r="819" spans="1:25" ht="15.75" x14ac:dyDescent="0.25">
      <c r="A819" s="17" t="s">
        <v>314</v>
      </c>
      <c r="B819" s="17" t="s">
        <v>288</v>
      </c>
      <c r="C819" s="17" t="s">
        <v>283</v>
      </c>
      <c r="D819" s="20">
        <v>44320</v>
      </c>
      <c r="E819" s="20">
        <v>44346</v>
      </c>
      <c r="F819" s="21">
        <v>7500</v>
      </c>
      <c r="G819" s="20">
        <v>44317</v>
      </c>
      <c r="H819" s="20">
        <v>44408</v>
      </c>
      <c r="I819" s="17">
        <f>IF((YEAR(H819)-YEAR(G819))=1, ((MONTH(H819)-MONTH(G819))+1)+12, (IF((YEAR(H819)-YEAR(G819))=2, ((MONTH(H819)-MONTH(G819))+1)+24, (IF((YEAR(H819)-YEAR(G819))=3, ((MONTH(H819)-MONTH(G819))+1)+36, (MONTH(H819)-MONTH(G819))+1)))))</f>
        <v>3</v>
      </c>
      <c r="J819" s="18">
        <f>F819/I819</f>
        <v>2500</v>
      </c>
      <c r="K819" s="19"/>
      <c r="L819" s="20">
        <v>44320</v>
      </c>
      <c r="M819" s="20">
        <v>44346</v>
      </c>
      <c r="N819" s="21">
        <v>7500</v>
      </c>
      <c r="O819" s="20">
        <v>44317</v>
      </c>
      <c r="P819" s="20">
        <v>44408</v>
      </c>
      <c r="Q819" s="19">
        <f t="shared" si="36"/>
        <v>30</v>
      </c>
      <c r="R819" s="19">
        <f t="shared" si="37"/>
        <v>30</v>
      </c>
      <c r="S819" s="19">
        <f t="shared" si="38"/>
        <v>0</v>
      </c>
      <c r="T819" s="19"/>
      <c r="U819" s="20">
        <v>43224</v>
      </c>
      <c r="V819" s="20">
        <v>43250</v>
      </c>
      <c r="W819" s="21">
        <v>7500</v>
      </c>
      <c r="X819" s="20">
        <v>43221</v>
      </c>
      <c r="Y819" s="20">
        <v>43312</v>
      </c>
    </row>
    <row r="820" spans="1:25" ht="15.75" x14ac:dyDescent="0.25">
      <c r="A820" s="17" t="s">
        <v>324</v>
      </c>
      <c r="B820" s="17" t="s">
        <v>296</v>
      </c>
      <c r="C820" s="17" t="s">
        <v>283</v>
      </c>
      <c r="D820" s="20">
        <v>44317</v>
      </c>
      <c r="E820" s="20">
        <v>44397</v>
      </c>
      <c r="F820" s="21">
        <v>6188.12</v>
      </c>
      <c r="G820" s="20">
        <v>44317</v>
      </c>
      <c r="H820" s="20">
        <v>44408</v>
      </c>
      <c r="I820" s="17">
        <f>IF((YEAR(H820)-YEAR(G820))=1, ((MONTH(H820)-MONTH(G820))+1)+12, (IF((YEAR(H820)-YEAR(G820))=2, ((MONTH(H820)-MONTH(G820))+1)+24, (IF((YEAR(H820)-YEAR(G820))=3, ((MONTH(H820)-MONTH(G820))+1)+36, (MONTH(H820)-MONTH(G820))+1)))))</f>
        <v>3</v>
      </c>
      <c r="J820" s="18">
        <f>F820/I820</f>
        <v>2062.7066666666665</v>
      </c>
      <c r="K820" s="19"/>
      <c r="L820" s="20">
        <v>44317</v>
      </c>
      <c r="M820" s="20">
        <v>44397</v>
      </c>
      <c r="N820" s="21">
        <v>6188.12</v>
      </c>
      <c r="O820" s="20">
        <v>44317</v>
      </c>
      <c r="P820" s="20">
        <v>44408</v>
      </c>
      <c r="Q820" s="19">
        <f t="shared" si="36"/>
        <v>20</v>
      </c>
      <c r="R820" s="19">
        <f t="shared" si="37"/>
        <v>20</v>
      </c>
      <c r="S820" s="19">
        <f t="shared" si="38"/>
        <v>0</v>
      </c>
      <c r="T820" s="19"/>
      <c r="U820" s="20">
        <v>43221</v>
      </c>
      <c r="V820" s="20">
        <v>43301</v>
      </c>
      <c r="W820" s="21">
        <v>6188.12</v>
      </c>
      <c r="X820" s="20">
        <v>43221</v>
      </c>
      <c r="Y820" s="20">
        <v>43312</v>
      </c>
    </row>
    <row r="821" spans="1:25" ht="15.75" x14ac:dyDescent="0.25">
      <c r="A821" s="17" t="s">
        <v>455</v>
      </c>
      <c r="B821" s="17" t="s">
        <v>292</v>
      </c>
      <c r="C821" s="17" t="s">
        <v>283</v>
      </c>
      <c r="D821" s="20">
        <v>44285</v>
      </c>
      <c r="E821" s="20">
        <v>44351</v>
      </c>
      <c r="F821" s="21">
        <v>60000</v>
      </c>
      <c r="G821" s="20">
        <v>44317</v>
      </c>
      <c r="H821" s="20">
        <v>44408</v>
      </c>
      <c r="I821" s="17">
        <f>IF((YEAR(H821)-YEAR(G821))=1, ((MONTH(H821)-MONTH(G821))+1)+12, (IF((YEAR(H821)-YEAR(G821))=2, ((MONTH(H821)-MONTH(G821))+1)+24, (IF((YEAR(H821)-YEAR(G821))=3, ((MONTH(H821)-MONTH(G821))+1)+36, (MONTH(H821)-MONTH(G821))+1)))))</f>
        <v>3</v>
      </c>
      <c r="J821" s="18">
        <f>F821/I821</f>
        <v>20000</v>
      </c>
      <c r="K821" s="19"/>
      <c r="L821" s="20">
        <v>44285</v>
      </c>
      <c r="M821" s="20">
        <v>44351</v>
      </c>
      <c r="N821" s="21">
        <v>60000</v>
      </c>
      <c r="O821" s="20">
        <v>44317</v>
      </c>
      <c r="P821" s="20">
        <v>44408</v>
      </c>
      <c r="Q821" s="19">
        <f t="shared" si="36"/>
        <v>4</v>
      </c>
      <c r="R821" s="19">
        <f t="shared" si="37"/>
        <v>4</v>
      </c>
      <c r="S821" s="19">
        <f t="shared" si="38"/>
        <v>0</v>
      </c>
      <c r="T821" s="19"/>
      <c r="U821" s="20">
        <v>43189</v>
      </c>
      <c r="V821" s="20">
        <v>43255</v>
      </c>
      <c r="W821" s="21">
        <v>60000</v>
      </c>
      <c r="X821" s="20">
        <v>43221</v>
      </c>
      <c r="Y821" s="20">
        <v>43312</v>
      </c>
    </row>
    <row r="822" spans="1:25" ht="15.75" x14ac:dyDescent="0.25">
      <c r="A822" s="17" t="s">
        <v>470</v>
      </c>
      <c r="B822" s="17" t="s">
        <v>288</v>
      </c>
      <c r="C822" s="17" t="s">
        <v>283</v>
      </c>
      <c r="D822" s="20">
        <v>44354</v>
      </c>
      <c r="E822" s="20">
        <v>44361</v>
      </c>
      <c r="F822" s="21">
        <v>3000</v>
      </c>
      <c r="G822" s="20">
        <v>44317</v>
      </c>
      <c r="H822" s="20">
        <v>44408</v>
      </c>
      <c r="I822" s="17">
        <f>IF((YEAR(H822)-YEAR(G822))=1, ((MONTH(H822)-MONTH(G822))+1)+12, (IF((YEAR(H822)-YEAR(G822))=2, ((MONTH(H822)-MONTH(G822))+1)+24, (IF((YEAR(H822)-YEAR(G822))=3, ((MONTH(H822)-MONTH(G822))+1)+36, (MONTH(H822)-MONTH(G822))+1)))))</f>
        <v>3</v>
      </c>
      <c r="J822" s="18">
        <f>F822/I822</f>
        <v>1000</v>
      </c>
      <c r="K822" s="19"/>
      <c r="L822" s="20">
        <v>44354</v>
      </c>
      <c r="M822" s="20">
        <v>44361</v>
      </c>
      <c r="N822" s="21">
        <v>3000</v>
      </c>
      <c r="O822" s="20">
        <v>44317</v>
      </c>
      <c r="P822" s="20">
        <v>44408</v>
      </c>
      <c r="Q822" s="19">
        <f t="shared" si="36"/>
        <v>14</v>
      </c>
      <c r="R822" s="19">
        <f t="shared" si="37"/>
        <v>14</v>
      </c>
      <c r="S822" s="19">
        <f t="shared" si="38"/>
        <v>0</v>
      </c>
      <c r="T822" s="19"/>
      <c r="U822" s="20">
        <v>43258</v>
      </c>
      <c r="V822" s="20">
        <v>43265</v>
      </c>
      <c r="W822" s="21">
        <v>3000</v>
      </c>
      <c r="X822" s="20">
        <v>43221</v>
      </c>
      <c r="Y822" s="20">
        <v>43312</v>
      </c>
    </row>
    <row r="823" spans="1:25" ht="15.75" x14ac:dyDescent="0.25">
      <c r="A823" s="17" t="s">
        <v>523</v>
      </c>
      <c r="B823" s="17" t="s">
        <v>292</v>
      </c>
      <c r="C823" s="17" t="s">
        <v>283</v>
      </c>
      <c r="D823" s="20">
        <v>44354</v>
      </c>
      <c r="E823" s="20">
        <v>44376</v>
      </c>
      <c r="F823" s="21">
        <v>10000</v>
      </c>
      <c r="G823" s="20">
        <v>44317</v>
      </c>
      <c r="H823" s="20">
        <v>44408</v>
      </c>
      <c r="I823" s="17">
        <f>IF((YEAR(H823)-YEAR(G823))=1, ((MONTH(H823)-MONTH(G823))+1)+12, (IF((YEAR(H823)-YEAR(G823))=2, ((MONTH(H823)-MONTH(G823))+1)+24, (IF((YEAR(H823)-YEAR(G823))=3, ((MONTH(H823)-MONTH(G823))+1)+36, (MONTH(H823)-MONTH(G823))+1)))))</f>
        <v>3</v>
      </c>
      <c r="J823" s="18">
        <f>F823/I823</f>
        <v>3333.3333333333335</v>
      </c>
      <c r="K823" s="19"/>
      <c r="L823" s="20">
        <v>44354</v>
      </c>
      <c r="M823" s="20">
        <v>44376</v>
      </c>
      <c r="N823" s="21">
        <v>10000</v>
      </c>
      <c r="O823" s="20">
        <v>44317</v>
      </c>
      <c r="P823" s="20">
        <v>44408</v>
      </c>
      <c r="Q823" s="19">
        <f t="shared" si="36"/>
        <v>29</v>
      </c>
      <c r="R823" s="19">
        <f t="shared" si="37"/>
        <v>29</v>
      </c>
      <c r="S823" s="19">
        <f t="shared" si="38"/>
        <v>0</v>
      </c>
      <c r="T823" s="19"/>
      <c r="U823" s="20">
        <v>43258</v>
      </c>
      <c r="V823" s="20">
        <v>43280</v>
      </c>
      <c r="W823" s="21">
        <v>10000</v>
      </c>
      <c r="X823" s="20">
        <v>43221</v>
      </c>
      <c r="Y823" s="20">
        <v>43312</v>
      </c>
    </row>
    <row r="824" spans="1:25" ht="15.75" x14ac:dyDescent="0.25">
      <c r="A824" s="17" t="s">
        <v>298</v>
      </c>
      <c r="B824" s="17" t="s">
        <v>292</v>
      </c>
      <c r="C824" s="17" t="s">
        <v>283</v>
      </c>
      <c r="D824" s="20">
        <v>44379</v>
      </c>
      <c r="E824" s="20">
        <v>44411</v>
      </c>
      <c r="F824" s="21">
        <v>3199.03</v>
      </c>
      <c r="G824" s="20">
        <v>44378</v>
      </c>
      <c r="H824" s="20">
        <v>44408</v>
      </c>
      <c r="I824" s="17">
        <f>IF((YEAR(H824)-YEAR(G824))=1, ((MONTH(H824)-MONTH(G824))+1)+12, (IF((YEAR(H824)-YEAR(G824))=2, ((MONTH(H824)-MONTH(G824))+1)+24, (IF((YEAR(H824)-YEAR(G824))=3, ((MONTH(H824)-MONTH(G824))+1)+36, (MONTH(H824)-MONTH(G824))+1)))))</f>
        <v>1</v>
      </c>
      <c r="J824" s="18">
        <f>F824/I824</f>
        <v>3199.03</v>
      </c>
      <c r="K824" s="19"/>
      <c r="L824" s="20">
        <v>44379</v>
      </c>
      <c r="M824" s="20">
        <v>44411</v>
      </c>
      <c r="N824" s="21">
        <v>3199.03</v>
      </c>
      <c r="O824" s="20">
        <v>44378</v>
      </c>
      <c r="P824" s="20">
        <v>44408</v>
      </c>
      <c r="Q824" s="19">
        <f t="shared" si="36"/>
        <v>3</v>
      </c>
      <c r="R824" s="19">
        <f t="shared" si="37"/>
        <v>3</v>
      </c>
      <c r="S824" s="19">
        <f t="shared" si="38"/>
        <v>0</v>
      </c>
      <c r="T824" s="19"/>
      <c r="U824" s="20">
        <v>43283</v>
      </c>
      <c r="V824" s="20">
        <v>43315</v>
      </c>
      <c r="W824" s="21">
        <v>3199.03</v>
      </c>
      <c r="X824" s="20">
        <v>43282</v>
      </c>
      <c r="Y824" s="20">
        <v>43312</v>
      </c>
    </row>
    <row r="825" spans="1:25" ht="15.75" x14ac:dyDescent="0.25">
      <c r="A825" s="17" t="s">
        <v>316</v>
      </c>
      <c r="B825" s="17" t="s">
        <v>296</v>
      </c>
      <c r="C825" s="17" t="s">
        <v>283</v>
      </c>
      <c r="D825" s="20">
        <v>44378</v>
      </c>
      <c r="E825" s="20">
        <v>44449</v>
      </c>
      <c r="F825" s="21">
        <v>1500</v>
      </c>
      <c r="G825" s="20">
        <v>44378</v>
      </c>
      <c r="H825" s="20">
        <v>44408</v>
      </c>
      <c r="I825" s="17">
        <f>IF((YEAR(H825)-YEAR(G825))=1, ((MONTH(H825)-MONTH(G825))+1)+12, (IF((YEAR(H825)-YEAR(G825))=2, ((MONTH(H825)-MONTH(G825))+1)+24, (IF((YEAR(H825)-YEAR(G825))=3, ((MONTH(H825)-MONTH(G825))+1)+36, (MONTH(H825)-MONTH(G825))+1)))))</f>
        <v>1</v>
      </c>
      <c r="J825" s="18">
        <f>F825/I825</f>
        <v>1500</v>
      </c>
      <c r="K825" s="19"/>
      <c r="L825" s="20">
        <v>44378</v>
      </c>
      <c r="M825" s="20">
        <v>44449</v>
      </c>
      <c r="N825" s="21">
        <v>1500</v>
      </c>
      <c r="O825" s="20">
        <v>44378</v>
      </c>
      <c r="P825" s="20">
        <v>44408</v>
      </c>
      <c r="Q825" s="19">
        <f t="shared" si="36"/>
        <v>10</v>
      </c>
      <c r="R825" s="19">
        <f t="shared" si="37"/>
        <v>10</v>
      </c>
      <c r="S825" s="19">
        <f t="shared" si="38"/>
        <v>0</v>
      </c>
      <c r="T825" s="19"/>
      <c r="U825" s="20">
        <v>43282</v>
      </c>
      <c r="V825" s="20">
        <v>43353</v>
      </c>
      <c r="W825" s="21">
        <v>1500</v>
      </c>
      <c r="X825" s="20">
        <v>43282</v>
      </c>
      <c r="Y825" s="20">
        <v>43312</v>
      </c>
    </row>
    <row r="826" spans="1:25" ht="15.75" x14ac:dyDescent="0.25">
      <c r="A826" s="17" t="s">
        <v>355</v>
      </c>
      <c r="B826" s="17" t="s">
        <v>296</v>
      </c>
      <c r="C826" s="17" t="s">
        <v>283</v>
      </c>
      <c r="D826" s="20">
        <v>44392</v>
      </c>
      <c r="E826" s="20">
        <v>44467</v>
      </c>
      <c r="F826" s="21">
        <v>1500</v>
      </c>
      <c r="G826" s="20">
        <v>44378</v>
      </c>
      <c r="H826" s="20">
        <v>44408</v>
      </c>
      <c r="I826" s="17">
        <f>IF((YEAR(H826)-YEAR(G826))=1, ((MONTH(H826)-MONTH(G826))+1)+12, (IF((YEAR(H826)-YEAR(G826))=2, ((MONTH(H826)-MONTH(G826))+1)+24, (IF((YEAR(H826)-YEAR(G826))=3, ((MONTH(H826)-MONTH(G826))+1)+36, (MONTH(H826)-MONTH(G826))+1)))))</f>
        <v>1</v>
      </c>
      <c r="J826" s="18">
        <f>F826/I826</f>
        <v>1500</v>
      </c>
      <c r="K826" s="19"/>
      <c r="L826" s="20">
        <v>44392</v>
      </c>
      <c r="M826" s="20">
        <v>44467</v>
      </c>
      <c r="N826" s="21">
        <v>1500</v>
      </c>
      <c r="O826" s="20">
        <v>44378</v>
      </c>
      <c r="P826" s="20">
        <v>44408</v>
      </c>
      <c r="Q826" s="19">
        <f t="shared" si="36"/>
        <v>28</v>
      </c>
      <c r="R826" s="19">
        <f t="shared" si="37"/>
        <v>28</v>
      </c>
      <c r="S826" s="19">
        <f t="shared" si="38"/>
        <v>0</v>
      </c>
      <c r="T826" s="19"/>
      <c r="U826" s="20">
        <v>43296</v>
      </c>
      <c r="V826" s="20">
        <v>43371</v>
      </c>
      <c r="W826" s="21">
        <v>1500</v>
      </c>
      <c r="X826" s="20">
        <v>43282</v>
      </c>
      <c r="Y826" s="20">
        <v>43312</v>
      </c>
    </row>
    <row r="827" spans="1:25" ht="15.75" x14ac:dyDescent="0.25">
      <c r="A827" s="17" t="s">
        <v>401</v>
      </c>
      <c r="B827" s="17" t="s">
        <v>285</v>
      </c>
      <c r="C827" s="17" t="s">
        <v>283</v>
      </c>
      <c r="D827" s="20">
        <v>44378</v>
      </c>
      <c r="E827" s="20">
        <v>44429</v>
      </c>
      <c r="F827" s="21">
        <v>2000</v>
      </c>
      <c r="G827" s="20">
        <v>44378</v>
      </c>
      <c r="H827" s="20">
        <v>44408</v>
      </c>
      <c r="I827" s="17">
        <f>IF((YEAR(H827)-YEAR(G827))=1, ((MONTH(H827)-MONTH(G827))+1)+12, (IF((YEAR(H827)-YEAR(G827))=2, ((MONTH(H827)-MONTH(G827))+1)+24, (IF((YEAR(H827)-YEAR(G827))=3, ((MONTH(H827)-MONTH(G827))+1)+36, (MONTH(H827)-MONTH(G827))+1)))))</f>
        <v>1</v>
      </c>
      <c r="J827" s="18">
        <f>F827/I827</f>
        <v>2000</v>
      </c>
      <c r="K827" s="19"/>
      <c r="L827" s="20">
        <v>44378</v>
      </c>
      <c r="M827" s="20">
        <v>44429</v>
      </c>
      <c r="N827" s="21">
        <v>2000</v>
      </c>
      <c r="O827" s="20">
        <v>44378</v>
      </c>
      <c r="P827" s="20">
        <v>44408</v>
      </c>
      <c r="Q827" s="19">
        <f t="shared" si="36"/>
        <v>21</v>
      </c>
      <c r="R827" s="19">
        <f t="shared" si="37"/>
        <v>21</v>
      </c>
      <c r="S827" s="19">
        <f t="shared" si="38"/>
        <v>0</v>
      </c>
      <c r="T827" s="19"/>
      <c r="U827" s="20">
        <v>43282</v>
      </c>
      <c r="V827" s="20">
        <v>43333</v>
      </c>
      <c r="W827" s="21">
        <v>2000</v>
      </c>
      <c r="X827" s="20">
        <v>43282</v>
      </c>
      <c r="Y827" s="20">
        <v>43312</v>
      </c>
    </row>
    <row r="828" spans="1:25" ht="15.75" x14ac:dyDescent="0.25">
      <c r="A828" s="17" t="s">
        <v>426</v>
      </c>
      <c r="B828" s="17" t="s">
        <v>282</v>
      </c>
      <c r="C828" s="17" t="s">
        <v>283</v>
      </c>
      <c r="D828" s="20">
        <v>44378</v>
      </c>
      <c r="E828" s="20">
        <v>44380</v>
      </c>
      <c r="F828" s="21">
        <v>700</v>
      </c>
      <c r="G828" s="20">
        <v>44378</v>
      </c>
      <c r="H828" s="20">
        <v>44408</v>
      </c>
      <c r="I828" s="17">
        <f>IF((YEAR(H828)-YEAR(G828))=1, ((MONTH(H828)-MONTH(G828))+1)+12, (IF((YEAR(H828)-YEAR(G828))=2, ((MONTH(H828)-MONTH(G828))+1)+24, (IF((YEAR(H828)-YEAR(G828))=3, ((MONTH(H828)-MONTH(G828))+1)+36, (MONTH(H828)-MONTH(G828))+1)))))</f>
        <v>1</v>
      </c>
      <c r="J828" s="18">
        <f>F828/I828</f>
        <v>700</v>
      </c>
      <c r="K828" s="19"/>
      <c r="L828" s="20">
        <v>44378</v>
      </c>
      <c r="M828" s="20">
        <v>44380</v>
      </c>
      <c r="N828" s="21">
        <v>700</v>
      </c>
      <c r="O828" s="20">
        <v>44378</v>
      </c>
      <c r="P828" s="20">
        <v>44408</v>
      </c>
      <c r="Q828" s="19">
        <f t="shared" si="36"/>
        <v>3</v>
      </c>
      <c r="R828" s="19">
        <f t="shared" si="37"/>
        <v>3</v>
      </c>
      <c r="S828" s="19">
        <f t="shared" si="38"/>
        <v>0</v>
      </c>
      <c r="T828" s="19"/>
      <c r="U828" s="20">
        <v>43282</v>
      </c>
      <c r="V828" s="20">
        <v>43284</v>
      </c>
      <c r="W828" s="21">
        <v>700</v>
      </c>
      <c r="X828" s="20">
        <v>43282</v>
      </c>
      <c r="Y828" s="20">
        <v>43312</v>
      </c>
    </row>
    <row r="829" spans="1:25" ht="15.75" x14ac:dyDescent="0.25">
      <c r="A829" s="17" t="s">
        <v>450</v>
      </c>
      <c r="B829" s="17" t="s">
        <v>288</v>
      </c>
      <c r="C829" s="17" t="s">
        <v>283</v>
      </c>
      <c r="D829" s="20">
        <v>44378</v>
      </c>
      <c r="E829" s="20">
        <v>44438</v>
      </c>
      <c r="F829" s="21">
        <v>3500</v>
      </c>
      <c r="G829" s="20">
        <v>44378</v>
      </c>
      <c r="H829" s="20">
        <v>44408</v>
      </c>
      <c r="I829" s="17">
        <f>IF((YEAR(H829)-YEAR(G829))=1, ((MONTH(H829)-MONTH(G829))+1)+12, (IF((YEAR(H829)-YEAR(G829))=2, ((MONTH(H829)-MONTH(G829))+1)+24, (IF((YEAR(H829)-YEAR(G829))=3, ((MONTH(H829)-MONTH(G829))+1)+36, (MONTH(H829)-MONTH(G829))+1)))))</f>
        <v>1</v>
      </c>
      <c r="J829" s="18">
        <f>F829/I829</f>
        <v>3500</v>
      </c>
      <c r="K829" s="19"/>
      <c r="L829" s="20">
        <v>44378</v>
      </c>
      <c r="M829" s="20">
        <v>44438</v>
      </c>
      <c r="N829" s="21">
        <v>3500</v>
      </c>
      <c r="O829" s="20">
        <v>44378</v>
      </c>
      <c r="P829" s="20">
        <v>44408</v>
      </c>
      <c r="Q829" s="19">
        <f t="shared" si="36"/>
        <v>30</v>
      </c>
      <c r="R829" s="19">
        <f t="shared" si="37"/>
        <v>30</v>
      </c>
      <c r="S829" s="19">
        <f t="shared" si="38"/>
        <v>0</v>
      </c>
      <c r="T829" s="19"/>
      <c r="U829" s="20">
        <v>43282</v>
      </c>
      <c r="V829" s="20">
        <v>43342</v>
      </c>
      <c r="W829" s="21">
        <v>3500</v>
      </c>
      <c r="X829" s="20">
        <v>43282</v>
      </c>
      <c r="Y829" s="20">
        <v>43312</v>
      </c>
    </row>
    <row r="830" spans="1:25" ht="15.75" x14ac:dyDescent="0.25">
      <c r="A830" s="17" t="s">
        <v>453</v>
      </c>
      <c r="B830" s="17" t="s">
        <v>282</v>
      </c>
      <c r="C830" s="17" t="s">
        <v>283</v>
      </c>
      <c r="D830" s="20">
        <v>44393</v>
      </c>
      <c r="E830" s="20">
        <v>44456</v>
      </c>
      <c r="F830" s="21">
        <v>1375</v>
      </c>
      <c r="G830" s="20">
        <v>44378</v>
      </c>
      <c r="H830" s="20">
        <v>44408</v>
      </c>
      <c r="I830" s="17">
        <f>IF((YEAR(H830)-YEAR(G830))=1, ((MONTH(H830)-MONTH(G830))+1)+12, (IF((YEAR(H830)-YEAR(G830))=2, ((MONTH(H830)-MONTH(G830))+1)+24, (IF((YEAR(H830)-YEAR(G830))=3, ((MONTH(H830)-MONTH(G830))+1)+36, (MONTH(H830)-MONTH(G830))+1)))))</f>
        <v>1</v>
      </c>
      <c r="J830" s="18">
        <f>F830/I830</f>
        <v>1375</v>
      </c>
      <c r="K830" s="19"/>
      <c r="L830" s="20">
        <v>44393</v>
      </c>
      <c r="M830" s="20">
        <v>44456</v>
      </c>
      <c r="N830" s="21">
        <v>1375</v>
      </c>
      <c r="O830" s="20">
        <v>44378</v>
      </c>
      <c r="P830" s="20">
        <v>44408</v>
      </c>
      <c r="Q830" s="19">
        <f t="shared" si="36"/>
        <v>17</v>
      </c>
      <c r="R830" s="19">
        <f t="shared" si="37"/>
        <v>17</v>
      </c>
      <c r="S830" s="19">
        <f t="shared" si="38"/>
        <v>0</v>
      </c>
      <c r="T830" s="19"/>
      <c r="U830" s="20">
        <v>43297</v>
      </c>
      <c r="V830" s="20">
        <v>43360</v>
      </c>
      <c r="W830" s="21">
        <v>1375</v>
      </c>
      <c r="X830" s="20">
        <v>43282</v>
      </c>
      <c r="Y830" s="20">
        <v>43312</v>
      </c>
    </row>
    <row r="831" spans="1:25" ht="15.75" x14ac:dyDescent="0.25">
      <c r="A831" s="17" t="s">
        <v>478</v>
      </c>
      <c r="B831" s="17" t="s">
        <v>285</v>
      </c>
      <c r="C831" s="17" t="s">
        <v>283</v>
      </c>
      <c r="D831" s="20">
        <v>44378</v>
      </c>
      <c r="E831" s="20">
        <v>44418</v>
      </c>
      <c r="F831" s="21">
        <v>1500</v>
      </c>
      <c r="G831" s="20">
        <v>44378</v>
      </c>
      <c r="H831" s="20">
        <v>44408</v>
      </c>
      <c r="I831" s="17">
        <f>IF((YEAR(H831)-YEAR(G831))=1, ((MONTH(H831)-MONTH(G831))+1)+12, (IF((YEAR(H831)-YEAR(G831))=2, ((MONTH(H831)-MONTH(G831))+1)+24, (IF((YEAR(H831)-YEAR(G831))=3, ((MONTH(H831)-MONTH(G831))+1)+36, (MONTH(H831)-MONTH(G831))+1)))))</f>
        <v>1</v>
      </c>
      <c r="J831" s="18">
        <f>F831/I831</f>
        <v>1500</v>
      </c>
      <c r="K831" s="19"/>
      <c r="L831" s="20">
        <v>44378</v>
      </c>
      <c r="M831" s="20">
        <v>44418</v>
      </c>
      <c r="N831" s="21">
        <v>1500</v>
      </c>
      <c r="O831" s="20">
        <v>44378</v>
      </c>
      <c r="P831" s="20">
        <v>44408</v>
      </c>
      <c r="Q831" s="19">
        <f t="shared" si="36"/>
        <v>10</v>
      </c>
      <c r="R831" s="19">
        <f t="shared" si="37"/>
        <v>10</v>
      </c>
      <c r="S831" s="19">
        <f t="shared" si="38"/>
        <v>0</v>
      </c>
      <c r="T831" s="19"/>
      <c r="U831" s="20">
        <v>43282</v>
      </c>
      <c r="V831" s="20">
        <v>43322</v>
      </c>
      <c r="W831" s="21">
        <v>1500</v>
      </c>
      <c r="X831" s="20">
        <v>43282</v>
      </c>
      <c r="Y831" s="20">
        <v>43312</v>
      </c>
    </row>
    <row r="832" spans="1:25" ht="15.75" x14ac:dyDescent="0.25">
      <c r="A832" s="17" t="s">
        <v>479</v>
      </c>
      <c r="B832" s="17" t="s">
        <v>288</v>
      </c>
      <c r="C832" s="17" t="s">
        <v>283</v>
      </c>
      <c r="D832" s="20">
        <v>44378</v>
      </c>
      <c r="E832" s="20">
        <v>44389</v>
      </c>
      <c r="F832" s="21">
        <v>1500</v>
      </c>
      <c r="G832" s="20">
        <v>44378</v>
      </c>
      <c r="H832" s="20">
        <v>44408</v>
      </c>
      <c r="I832" s="17">
        <f>IF((YEAR(H832)-YEAR(G832))=1, ((MONTH(H832)-MONTH(G832))+1)+12, (IF((YEAR(H832)-YEAR(G832))=2, ((MONTH(H832)-MONTH(G832))+1)+24, (IF((YEAR(H832)-YEAR(G832))=3, ((MONTH(H832)-MONTH(G832))+1)+36, (MONTH(H832)-MONTH(G832))+1)))))</f>
        <v>1</v>
      </c>
      <c r="J832" s="18">
        <f>F832/I832</f>
        <v>1500</v>
      </c>
      <c r="K832" s="19"/>
      <c r="L832" s="20">
        <v>44378</v>
      </c>
      <c r="M832" s="20">
        <v>44389</v>
      </c>
      <c r="N832" s="21">
        <v>1500</v>
      </c>
      <c r="O832" s="20">
        <v>44378</v>
      </c>
      <c r="P832" s="20">
        <v>44408</v>
      </c>
      <c r="Q832" s="19">
        <f t="shared" si="36"/>
        <v>12</v>
      </c>
      <c r="R832" s="19">
        <f t="shared" si="37"/>
        <v>12</v>
      </c>
      <c r="S832" s="19">
        <f t="shared" si="38"/>
        <v>0</v>
      </c>
      <c r="T832" s="19"/>
      <c r="U832" s="20">
        <v>43282</v>
      </c>
      <c r="V832" s="20">
        <v>43293</v>
      </c>
      <c r="W832" s="21">
        <v>1500</v>
      </c>
      <c r="X832" s="20">
        <v>43282</v>
      </c>
      <c r="Y832" s="20">
        <v>43312</v>
      </c>
    </row>
    <row r="833" spans="1:25" ht="15.75" x14ac:dyDescent="0.25">
      <c r="A833" s="17" t="s">
        <v>485</v>
      </c>
      <c r="B833" s="17" t="s">
        <v>282</v>
      </c>
      <c r="C833" s="17" t="s">
        <v>283</v>
      </c>
      <c r="D833" s="20">
        <v>44402</v>
      </c>
      <c r="E833" s="20">
        <v>44422</v>
      </c>
      <c r="F833" s="21">
        <v>600</v>
      </c>
      <c r="G833" s="20">
        <v>44378</v>
      </c>
      <c r="H833" s="20">
        <v>44408</v>
      </c>
      <c r="I833" s="17">
        <f>IF((YEAR(H833)-YEAR(G833))=1, ((MONTH(H833)-MONTH(G833))+1)+12, (IF((YEAR(H833)-YEAR(G833))=2, ((MONTH(H833)-MONTH(G833))+1)+24, (IF((YEAR(H833)-YEAR(G833))=3, ((MONTH(H833)-MONTH(G833))+1)+36, (MONTH(H833)-MONTH(G833))+1)))))</f>
        <v>1</v>
      </c>
      <c r="J833" s="18">
        <f>F833/I833</f>
        <v>600</v>
      </c>
      <c r="K833" s="19"/>
      <c r="L833" s="20">
        <v>44402</v>
      </c>
      <c r="M833" s="20">
        <v>44422</v>
      </c>
      <c r="N833" s="21">
        <v>600</v>
      </c>
      <c r="O833" s="20">
        <v>44378</v>
      </c>
      <c r="P833" s="20">
        <v>44408</v>
      </c>
      <c r="Q833" s="19">
        <f t="shared" si="36"/>
        <v>14</v>
      </c>
      <c r="R833" s="19">
        <f t="shared" si="37"/>
        <v>14</v>
      </c>
      <c r="S833" s="19">
        <f t="shared" si="38"/>
        <v>0</v>
      </c>
      <c r="T833" s="19"/>
      <c r="U833" s="20">
        <v>43306</v>
      </c>
      <c r="V833" s="20">
        <v>43326</v>
      </c>
      <c r="W833" s="21">
        <v>600</v>
      </c>
      <c r="X833" s="20">
        <v>43282</v>
      </c>
      <c r="Y833" s="20">
        <v>43312</v>
      </c>
    </row>
    <row r="834" spans="1:25" ht="15.75" x14ac:dyDescent="0.25">
      <c r="A834" s="17" t="s">
        <v>504</v>
      </c>
      <c r="B834" s="17" t="s">
        <v>292</v>
      </c>
      <c r="C834" s="17" t="s">
        <v>283</v>
      </c>
      <c r="D834" s="20">
        <v>44464</v>
      </c>
      <c r="E834" s="20">
        <v>44480</v>
      </c>
      <c r="F834" s="21">
        <v>1000</v>
      </c>
      <c r="G834" s="20">
        <v>44378</v>
      </c>
      <c r="H834" s="20">
        <v>44408</v>
      </c>
      <c r="I834" s="17">
        <f>IF((YEAR(H834)-YEAR(G834))=1, ((MONTH(H834)-MONTH(G834))+1)+12, (IF((YEAR(H834)-YEAR(G834))=2, ((MONTH(H834)-MONTH(G834))+1)+24, (IF((YEAR(H834)-YEAR(G834))=3, ((MONTH(H834)-MONTH(G834))+1)+36, (MONTH(H834)-MONTH(G834))+1)))))</f>
        <v>1</v>
      </c>
      <c r="J834" s="18">
        <f>F834/I834</f>
        <v>1000</v>
      </c>
      <c r="K834" s="19"/>
      <c r="L834" s="20">
        <v>44464</v>
      </c>
      <c r="M834" s="20">
        <v>44480</v>
      </c>
      <c r="N834" s="21">
        <v>1000</v>
      </c>
      <c r="O834" s="20">
        <v>44378</v>
      </c>
      <c r="P834" s="20">
        <v>44408</v>
      </c>
      <c r="Q834" s="19">
        <f t="shared" si="36"/>
        <v>11</v>
      </c>
      <c r="R834" s="19">
        <f t="shared" si="37"/>
        <v>11</v>
      </c>
      <c r="S834" s="19">
        <f t="shared" si="38"/>
        <v>0</v>
      </c>
      <c r="T834" s="19"/>
      <c r="U834" s="20">
        <v>43368</v>
      </c>
      <c r="V834" s="20">
        <v>43384</v>
      </c>
      <c r="W834" s="21">
        <v>1000</v>
      </c>
      <c r="X834" s="20">
        <v>43282</v>
      </c>
      <c r="Y834" s="20">
        <v>43312</v>
      </c>
    </row>
    <row r="835" spans="1:25" ht="15.75" x14ac:dyDescent="0.25">
      <c r="A835" s="17" t="s">
        <v>507</v>
      </c>
      <c r="B835" s="17" t="s">
        <v>285</v>
      </c>
      <c r="C835" s="17" t="s">
        <v>283</v>
      </c>
      <c r="D835" s="20">
        <v>44378</v>
      </c>
      <c r="E835" s="20">
        <v>44408</v>
      </c>
      <c r="F835" s="21">
        <v>1750</v>
      </c>
      <c r="G835" s="20">
        <v>44378</v>
      </c>
      <c r="H835" s="20">
        <v>44408</v>
      </c>
      <c r="I835" s="17">
        <f>IF((YEAR(H835)-YEAR(G835))=1, ((MONTH(H835)-MONTH(G835))+1)+12, (IF((YEAR(H835)-YEAR(G835))=2, ((MONTH(H835)-MONTH(G835))+1)+24, (IF((YEAR(H835)-YEAR(G835))=3, ((MONTH(H835)-MONTH(G835))+1)+36, (MONTH(H835)-MONTH(G835))+1)))))</f>
        <v>1</v>
      </c>
      <c r="J835" s="18">
        <f>F835/I835</f>
        <v>1750</v>
      </c>
      <c r="K835" s="19"/>
      <c r="L835" s="20">
        <v>44378</v>
      </c>
      <c r="M835" s="20">
        <v>44408</v>
      </c>
      <c r="N835" s="21">
        <v>1750</v>
      </c>
      <c r="O835" s="20">
        <v>44378</v>
      </c>
      <c r="P835" s="20">
        <v>44408</v>
      </c>
      <c r="Q835" s="19">
        <f t="shared" si="36"/>
        <v>31</v>
      </c>
      <c r="R835" s="19">
        <f t="shared" si="37"/>
        <v>31</v>
      </c>
      <c r="S835" s="19">
        <f t="shared" si="38"/>
        <v>0</v>
      </c>
      <c r="T835" s="19"/>
      <c r="U835" s="20">
        <v>43282</v>
      </c>
      <c r="V835" s="20">
        <v>43312</v>
      </c>
      <c r="W835" s="21">
        <v>1750</v>
      </c>
      <c r="X835" s="20">
        <v>43282</v>
      </c>
      <c r="Y835" s="20">
        <v>43312</v>
      </c>
    </row>
    <row r="836" spans="1:25" ht="15.75" x14ac:dyDescent="0.25">
      <c r="A836" s="17" t="s">
        <v>510</v>
      </c>
      <c r="B836" s="17" t="s">
        <v>285</v>
      </c>
      <c r="C836" s="17" t="s">
        <v>283</v>
      </c>
      <c r="D836" s="20">
        <v>44408</v>
      </c>
      <c r="E836" s="20">
        <v>44432</v>
      </c>
      <c r="F836" s="21">
        <v>1500</v>
      </c>
      <c r="G836" s="20">
        <v>44378</v>
      </c>
      <c r="H836" s="20">
        <v>44408</v>
      </c>
      <c r="I836" s="17">
        <f>IF((YEAR(H836)-YEAR(G836))=1, ((MONTH(H836)-MONTH(G836))+1)+12, (IF((YEAR(H836)-YEAR(G836))=2, ((MONTH(H836)-MONTH(G836))+1)+24, (IF((YEAR(H836)-YEAR(G836))=3, ((MONTH(H836)-MONTH(G836))+1)+36, (MONTH(H836)-MONTH(G836))+1)))))</f>
        <v>1</v>
      </c>
      <c r="J836" s="18">
        <f>F836/I836</f>
        <v>1500</v>
      </c>
      <c r="K836" s="19"/>
      <c r="L836" s="20">
        <v>44408</v>
      </c>
      <c r="M836" s="20">
        <v>44432</v>
      </c>
      <c r="N836" s="21">
        <v>1500</v>
      </c>
      <c r="O836" s="20">
        <v>44378</v>
      </c>
      <c r="P836" s="20">
        <v>44408</v>
      </c>
      <c r="Q836" s="19">
        <f t="shared" ref="Q836:Q899" si="39">DAY(E836)</f>
        <v>24</v>
      </c>
      <c r="R836" s="19">
        <f t="shared" ref="R836:R899" si="40">DAY(M836)</f>
        <v>24</v>
      </c>
      <c r="S836" s="19">
        <f t="shared" ref="S836:S899" si="41">Q836-R836</f>
        <v>0</v>
      </c>
      <c r="T836" s="19"/>
      <c r="U836" s="20">
        <v>43312</v>
      </c>
      <c r="V836" s="20">
        <v>43336</v>
      </c>
      <c r="W836" s="21">
        <v>1500</v>
      </c>
      <c r="X836" s="20">
        <v>43282</v>
      </c>
      <c r="Y836" s="20">
        <v>43312</v>
      </c>
    </row>
    <row r="837" spans="1:25" ht="15.75" x14ac:dyDescent="0.25">
      <c r="A837" s="17" t="s">
        <v>530</v>
      </c>
      <c r="B837" s="17" t="s">
        <v>296</v>
      </c>
      <c r="C837" s="17" t="s">
        <v>283</v>
      </c>
      <c r="D837" s="20">
        <v>44378</v>
      </c>
      <c r="E837" s="20">
        <v>44443</v>
      </c>
      <c r="F837" s="21">
        <v>5416.67</v>
      </c>
      <c r="G837" s="20">
        <v>44378</v>
      </c>
      <c r="H837" s="20">
        <v>44408</v>
      </c>
      <c r="I837" s="17">
        <f>IF((YEAR(H837)-YEAR(G837))=1, ((MONTH(H837)-MONTH(G837))+1)+12, (IF((YEAR(H837)-YEAR(G837))=2, ((MONTH(H837)-MONTH(G837))+1)+24, (IF((YEAR(H837)-YEAR(G837))=3, ((MONTH(H837)-MONTH(G837))+1)+36, (MONTH(H837)-MONTH(G837))+1)))))</f>
        <v>1</v>
      </c>
      <c r="J837" s="18">
        <f>F837/I837</f>
        <v>5416.67</v>
      </c>
      <c r="K837" s="19"/>
      <c r="L837" s="20">
        <v>44378</v>
      </c>
      <c r="M837" s="20">
        <v>44443</v>
      </c>
      <c r="N837" s="21">
        <v>5416.67</v>
      </c>
      <c r="O837" s="20">
        <v>44378</v>
      </c>
      <c r="P837" s="20">
        <v>44408</v>
      </c>
      <c r="Q837" s="19">
        <f t="shared" si="39"/>
        <v>4</v>
      </c>
      <c r="R837" s="19">
        <f t="shared" si="40"/>
        <v>4</v>
      </c>
      <c r="S837" s="19">
        <f t="shared" si="41"/>
        <v>0</v>
      </c>
      <c r="T837" s="19"/>
      <c r="U837" s="20">
        <v>43282</v>
      </c>
      <c r="V837" s="20">
        <v>43347</v>
      </c>
      <c r="W837" s="21">
        <v>5416.67</v>
      </c>
      <c r="X837" s="20">
        <v>43282</v>
      </c>
      <c r="Y837" s="20">
        <v>43312</v>
      </c>
    </row>
    <row r="838" spans="1:25" ht="15.75" x14ac:dyDescent="0.25">
      <c r="A838" s="17" t="s">
        <v>534</v>
      </c>
      <c r="B838" s="17" t="s">
        <v>292</v>
      </c>
      <c r="C838" s="17" t="s">
        <v>283</v>
      </c>
      <c r="D838" s="20">
        <v>44392</v>
      </c>
      <c r="E838" s="20">
        <v>44473</v>
      </c>
      <c r="F838" s="21">
        <v>1650</v>
      </c>
      <c r="G838" s="20">
        <v>44378</v>
      </c>
      <c r="H838" s="20">
        <v>44408</v>
      </c>
      <c r="I838" s="17">
        <f>IF((YEAR(H838)-YEAR(G838))=1, ((MONTH(H838)-MONTH(G838))+1)+12, (IF((YEAR(H838)-YEAR(G838))=2, ((MONTH(H838)-MONTH(G838))+1)+24, (IF((YEAR(H838)-YEAR(G838))=3, ((MONTH(H838)-MONTH(G838))+1)+36, (MONTH(H838)-MONTH(G838))+1)))))</f>
        <v>1</v>
      </c>
      <c r="J838" s="18">
        <f>F838/I838</f>
        <v>1650</v>
      </c>
      <c r="K838" s="19"/>
      <c r="L838" s="20">
        <v>44392</v>
      </c>
      <c r="M838" s="20">
        <v>44473</v>
      </c>
      <c r="N838" s="21">
        <v>1650</v>
      </c>
      <c r="O838" s="20">
        <v>44378</v>
      </c>
      <c r="P838" s="20">
        <v>44408</v>
      </c>
      <c r="Q838" s="19">
        <f t="shared" si="39"/>
        <v>4</v>
      </c>
      <c r="R838" s="19">
        <f t="shared" si="40"/>
        <v>4</v>
      </c>
      <c r="S838" s="19">
        <f t="shared" si="41"/>
        <v>0</v>
      </c>
      <c r="T838" s="19"/>
      <c r="U838" s="20">
        <v>43296</v>
      </c>
      <c r="V838" s="20">
        <v>43377</v>
      </c>
      <c r="W838" s="21">
        <v>1650</v>
      </c>
      <c r="X838" s="20">
        <v>43282</v>
      </c>
      <c r="Y838" s="20">
        <v>43312</v>
      </c>
    </row>
    <row r="839" spans="1:25" ht="15.75" x14ac:dyDescent="0.25">
      <c r="A839" s="17" t="s">
        <v>555</v>
      </c>
      <c r="B839" s="17" t="s">
        <v>296</v>
      </c>
      <c r="C839" s="17" t="s">
        <v>283</v>
      </c>
      <c r="D839" s="20">
        <v>44379</v>
      </c>
      <c r="E839" s="20">
        <v>44460</v>
      </c>
      <c r="F839" s="21">
        <v>255.97</v>
      </c>
      <c r="G839" s="20">
        <v>44378</v>
      </c>
      <c r="H839" s="20">
        <v>44408</v>
      </c>
      <c r="I839" s="17">
        <f>IF((YEAR(H839)-YEAR(G839))=1, ((MONTH(H839)-MONTH(G839))+1)+12, (IF((YEAR(H839)-YEAR(G839))=2, ((MONTH(H839)-MONTH(G839))+1)+24, (IF((YEAR(H839)-YEAR(G839))=3, ((MONTH(H839)-MONTH(G839))+1)+36, (MONTH(H839)-MONTH(G839))+1)))))</f>
        <v>1</v>
      </c>
      <c r="J839" s="18">
        <f>F839/I839</f>
        <v>255.97</v>
      </c>
      <c r="K839" s="19"/>
      <c r="L839" s="20">
        <v>44379</v>
      </c>
      <c r="M839" s="20">
        <v>44460</v>
      </c>
      <c r="N839" s="21">
        <v>255.97</v>
      </c>
      <c r="O839" s="20">
        <v>44378</v>
      </c>
      <c r="P839" s="20">
        <v>44408</v>
      </c>
      <c r="Q839" s="19">
        <f t="shared" si="39"/>
        <v>21</v>
      </c>
      <c r="R839" s="19">
        <f t="shared" si="40"/>
        <v>21</v>
      </c>
      <c r="S839" s="19">
        <f t="shared" si="41"/>
        <v>0</v>
      </c>
      <c r="T839" s="19"/>
      <c r="U839" s="20">
        <v>43283</v>
      </c>
      <c r="V839" s="20">
        <v>43364</v>
      </c>
      <c r="W839" s="21">
        <v>255.97</v>
      </c>
      <c r="X839" s="20">
        <v>43282</v>
      </c>
      <c r="Y839" s="20">
        <v>43312</v>
      </c>
    </row>
    <row r="840" spans="1:25" ht="15.75" x14ac:dyDescent="0.25">
      <c r="A840" s="17" t="s">
        <v>564</v>
      </c>
      <c r="B840" s="17" t="s">
        <v>282</v>
      </c>
      <c r="C840" s="17" t="s">
        <v>283</v>
      </c>
      <c r="D840" s="20">
        <v>44378</v>
      </c>
      <c r="E840" s="20">
        <v>44480</v>
      </c>
      <c r="F840" s="21">
        <v>1356.25</v>
      </c>
      <c r="G840" s="20">
        <v>44378</v>
      </c>
      <c r="H840" s="20">
        <v>44408</v>
      </c>
      <c r="I840" s="17">
        <f>IF((YEAR(H840)-YEAR(G840))=1, ((MONTH(H840)-MONTH(G840))+1)+12, (IF((YEAR(H840)-YEAR(G840))=2, ((MONTH(H840)-MONTH(G840))+1)+24, (IF((YEAR(H840)-YEAR(G840))=3, ((MONTH(H840)-MONTH(G840))+1)+36, (MONTH(H840)-MONTH(G840))+1)))))</f>
        <v>1</v>
      </c>
      <c r="J840" s="18">
        <f>F840/I840</f>
        <v>1356.25</v>
      </c>
      <c r="K840" s="19"/>
      <c r="L840" s="20">
        <v>44378</v>
      </c>
      <c r="M840" s="20">
        <v>44480</v>
      </c>
      <c r="N840" s="21">
        <v>1356.25</v>
      </c>
      <c r="O840" s="20">
        <v>44378</v>
      </c>
      <c r="P840" s="20">
        <v>44408</v>
      </c>
      <c r="Q840" s="19">
        <f t="shared" si="39"/>
        <v>11</v>
      </c>
      <c r="R840" s="19">
        <f t="shared" si="40"/>
        <v>11</v>
      </c>
      <c r="S840" s="19">
        <f t="shared" si="41"/>
        <v>0</v>
      </c>
      <c r="T840" s="19"/>
      <c r="U840" s="20">
        <v>43282</v>
      </c>
      <c r="V840" s="20">
        <v>43384</v>
      </c>
      <c r="W840" s="21">
        <v>1356.25</v>
      </c>
      <c r="X840" s="20">
        <v>43282</v>
      </c>
      <c r="Y840" s="20">
        <v>43312</v>
      </c>
    </row>
    <row r="841" spans="1:25" ht="15.75" x14ac:dyDescent="0.25">
      <c r="A841" s="17" t="s">
        <v>433</v>
      </c>
      <c r="B841" s="17" t="s">
        <v>292</v>
      </c>
      <c r="C841" s="17" t="s">
        <v>283</v>
      </c>
      <c r="D841" s="20">
        <v>44348</v>
      </c>
      <c r="E841" s="20">
        <v>44561</v>
      </c>
      <c r="F841" s="21">
        <v>18000</v>
      </c>
      <c r="G841" s="20">
        <v>44075</v>
      </c>
      <c r="H841" s="20">
        <v>44439</v>
      </c>
      <c r="I841" s="17">
        <f>IF((YEAR(H841)-YEAR(G841))=1, ((MONTH(H841)-MONTH(G841))+1)+12, (IF((YEAR(H841)-YEAR(G841))=2, ((MONTH(H841)-MONTH(G841))+1)+24, (IF((YEAR(H841)-YEAR(G841))=3, ((MONTH(H841)-MONTH(G841))+1)+36, (MONTH(H841)-MONTH(G841))+1)))))</f>
        <v>12</v>
      </c>
      <c r="J841" s="18">
        <f>F841/I841</f>
        <v>1500</v>
      </c>
      <c r="K841" s="19"/>
      <c r="L841" s="20">
        <v>44348</v>
      </c>
      <c r="M841" s="20">
        <v>44561</v>
      </c>
      <c r="N841" s="21">
        <v>18000</v>
      </c>
      <c r="O841" s="20">
        <v>44075</v>
      </c>
      <c r="P841" s="20">
        <v>44439</v>
      </c>
      <c r="Q841" s="19">
        <f t="shared" si="39"/>
        <v>31</v>
      </c>
      <c r="R841" s="19">
        <f t="shared" si="40"/>
        <v>31</v>
      </c>
      <c r="S841" s="19">
        <f t="shared" si="41"/>
        <v>0</v>
      </c>
      <c r="T841" s="19"/>
      <c r="U841" s="20">
        <v>43252</v>
      </c>
      <c r="V841" s="20">
        <v>43465</v>
      </c>
      <c r="W841" s="21">
        <v>18000</v>
      </c>
      <c r="X841" s="20">
        <v>42979</v>
      </c>
      <c r="Y841" s="20">
        <v>43343</v>
      </c>
    </row>
    <row r="842" spans="1:25" ht="15.75" x14ac:dyDescent="0.25">
      <c r="A842" s="17" t="s">
        <v>490</v>
      </c>
      <c r="B842" s="17" t="s">
        <v>282</v>
      </c>
      <c r="C842" s="17" t="s">
        <v>283</v>
      </c>
      <c r="D842" s="20">
        <v>44088</v>
      </c>
      <c r="E842" s="20">
        <v>44196</v>
      </c>
      <c r="F842" s="21">
        <v>40000</v>
      </c>
      <c r="G842" s="20">
        <v>44075</v>
      </c>
      <c r="H842" s="20">
        <v>44439</v>
      </c>
      <c r="I842" s="17">
        <f>IF((YEAR(H842)-YEAR(G842))=1, ((MONTH(H842)-MONTH(G842))+1)+12, (IF((YEAR(H842)-YEAR(G842))=2, ((MONTH(H842)-MONTH(G842))+1)+24, (IF((YEAR(H842)-YEAR(G842))=3, ((MONTH(H842)-MONTH(G842))+1)+36, (MONTH(H842)-MONTH(G842))+1)))))</f>
        <v>12</v>
      </c>
      <c r="J842" s="18">
        <f>F842/I842</f>
        <v>3333.3333333333335</v>
      </c>
      <c r="K842" s="19"/>
      <c r="L842" s="20">
        <v>44088</v>
      </c>
      <c r="M842" s="20">
        <v>44196</v>
      </c>
      <c r="N842" s="21">
        <v>40000</v>
      </c>
      <c r="O842" s="20">
        <v>44075</v>
      </c>
      <c r="P842" s="20">
        <v>44439</v>
      </c>
      <c r="Q842" s="19">
        <f t="shared" si="39"/>
        <v>31</v>
      </c>
      <c r="R842" s="19">
        <f t="shared" si="40"/>
        <v>31</v>
      </c>
      <c r="S842" s="19">
        <f t="shared" si="41"/>
        <v>0</v>
      </c>
      <c r="T842" s="19"/>
      <c r="U842" s="20">
        <v>42992</v>
      </c>
      <c r="V842" s="20">
        <v>43100</v>
      </c>
      <c r="W842" s="21">
        <v>40000</v>
      </c>
      <c r="X842" s="20">
        <v>42979</v>
      </c>
      <c r="Y842" s="20">
        <v>43343</v>
      </c>
    </row>
    <row r="843" spans="1:25" ht="15.75" x14ac:dyDescent="0.25">
      <c r="A843" s="17" t="s">
        <v>514</v>
      </c>
      <c r="B843" s="17" t="s">
        <v>285</v>
      </c>
      <c r="C843" s="17" t="s">
        <v>283</v>
      </c>
      <c r="D843" s="20">
        <v>44078</v>
      </c>
      <c r="E843" s="20">
        <v>44196</v>
      </c>
      <c r="F843" s="21">
        <v>12000</v>
      </c>
      <c r="G843" s="20">
        <v>44075</v>
      </c>
      <c r="H843" s="20">
        <v>44439</v>
      </c>
      <c r="I843" s="17">
        <f>IF((YEAR(H843)-YEAR(G843))=1, ((MONTH(H843)-MONTH(G843))+1)+12, (IF((YEAR(H843)-YEAR(G843))=2, ((MONTH(H843)-MONTH(G843))+1)+24, (IF((YEAR(H843)-YEAR(G843))=3, ((MONTH(H843)-MONTH(G843))+1)+36, (MONTH(H843)-MONTH(G843))+1)))))</f>
        <v>12</v>
      </c>
      <c r="J843" s="18">
        <f>F843/I843</f>
        <v>1000</v>
      </c>
      <c r="K843" s="19"/>
      <c r="L843" s="20">
        <v>44078</v>
      </c>
      <c r="M843" s="20">
        <v>44196</v>
      </c>
      <c r="N843" s="21">
        <v>12000</v>
      </c>
      <c r="O843" s="20">
        <v>44075</v>
      </c>
      <c r="P843" s="20">
        <v>44439</v>
      </c>
      <c r="Q843" s="19">
        <f t="shared" si="39"/>
        <v>31</v>
      </c>
      <c r="R843" s="19">
        <f t="shared" si="40"/>
        <v>31</v>
      </c>
      <c r="S843" s="19">
        <f t="shared" si="41"/>
        <v>0</v>
      </c>
      <c r="T843" s="19"/>
      <c r="U843" s="20">
        <v>42982</v>
      </c>
      <c r="V843" s="20">
        <v>43100</v>
      </c>
      <c r="W843" s="21">
        <v>12000</v>
      </c>
      <c r="X843" s="20">
        <v>42979</v>
      </c>
      <c r="Y843" s="20">
        <v>43343</v>
      </c>
    </row>
    <row r="844" spans="1:25" ht="15.75" x14ac:dyDescent="0.25">
      <c r="A844" s="17" t="s">
        <v>542</v>
      </c>
      <c r="B844" s="17" t="s">
        <v>288</v>
      </c>
      <c r="C844" s="17" t="s">
        <v>283</v>
      </c>
      <c r="D844" s="20">
        <v>44085</v>
      </c>
      <c r="E844" s="20">
        <v>44196</v>
      </c>
      <c r="F844" s="21">
        <v>42240</v>
      </c>
      <c r="G844" s="20">
        <v>44075</v>
      </c>
      <c r="H844" s="20">
        <v>44439</v>
      </c>
      <c r="I844" s="17">
        <f>IF((YEAR(H844)-YEAR(G844))=1, ((MONTH(H844)-MONTH(G844))+1)+12, (IF((YEAR(H844)-YEAR(G844))=2, ((MONTH(H844)-MONTH(G844))+1)+24, (IF((YEAR(H844)-YEAR(G844))=3, ((MONTH(H844)-MONTH(G844))+1)+36, (MONTH(H844)-MONTH(G844))+1)))))</f>
        <v>12</v>
      </c>
      <c r="J844" s="18">
        <f>F844/I844</f>
        <v>3520</v>
      </c>
      <c r="K844" s="19"/>
      <c r="L844" s="20">
        <v>44085</v>
      </c>
      <c r="M844" s="20">
        <v>44196</v>
      </c>
      <c r="N844" s="21">
        <v>42240</v>
      </c>
      <c r="O844" s="20">
        <v>44075</v>
      </c>
      <c r="P844" s="20">
        <v>44439</v>
      </c>
      <c r="Q844" s="19">
        <f t="shared" si="39"/>
        <v>31</v>
      </c>
      <c r="R844" s="19">
        <f t="shared" si="40"/>
        <v>31</v>
      </c>
      <c r="S844" s="19">
        <f t="shared" si="41"/>
        <v>0</v>
      </c>
      <c r="T844" s="19"/>
      <c r="U844" s="20">
        <v>42989</v>
      </c>
      <c r="V844" s="20">
        <v>43100</v>
      </c>
      <c r="W844" s="21">
        <v>42240</v>
      </c>
      <c r="X844" s="20">
        <v>42979</v>
      </c>
      <c r="Y844" s="20">
        <v>43343</v>
      </c>
    </row>
    <row r="845" spans="1:25" ht="15.75" x14ac:dyDescent="0.25">
      <c r="A845" s="17" t="s">
        <v>542</v>
      </c>
      <c r="B845" s="17" t="s">
        <v>288</v>
      </c>
      <c r="C845" s="17" t="s">
        <v>283</v>
      </c>
      <c r="D845" s="20">
        <v>44108</v>
      </c>
      <c r="E845" s="20">
        <v>44196</v>
      </c>
      <c r="F845" s="21">
        <v>3000</v>
      </c>
      <c r="G845" s="20">
        <v>44075</v>
      </c>
      <c r="H845" s="20">
        <v>44439</v>
      </c>
      <c r="I845" s="17">
        <f>IF((YEAR(H845)-YEAR(G845))=1, ((MONTH(H845)-MONTH(G845))+1)+12, (IF((YEAR(H845)-YEAR(G845))=2, ((MONTH(H845)-MONTH(G845))+1)+24, (IF((YEAR(H845)-YEAR(G845))=3, ((MONTH(H845)-MONTH(G845))+1)+36, (MONTH(H845)-MONTH(G845))+1)))))</f>
        <v>12</v>
      </c>
      <c r="J845" s="18">
        <f>F845/I845</f>
        <v>250</v>
      </c>
      <c r="K845" s="19"/>
      <c r="L845" s="20">
        <v>44108</v>
      </c>
      <c r="M845" s="20">
        <v>44196</v>
      </c>
      <c r="N845" s="21">
        <v>3000</v>
      </c>
      <c r="O845" s="20">
        <v>44075</v>
      </c>
      <c r="P845" s="20">
        <v>44439</v>
      </c>
      <c r="Q845" s="19">
        <f t="shared" si="39"/>
        <v>31</v>
      </c>
      <c r="R845" s="19">
        <f t="shared" si="40"/>
        <v>31</v>
      </c>
      <c r="S845" s="19">
        <f t="shared" si="41"/>
        <v>0</v>
      </c>
      <c r="T845" s="19"/>
      <c r="U845" s="20">
        <v>43012</v>
      </c>
      <c r="V845" s="20">
        <v>43100</v>
      </c>
      <c r="W845" s="21">
        <v>3000</v>
      </c>
      <c r="X845" s="20">
        <v>42979</v>
      </c>
      <c r="Y845" s="20">
        <v>43343</v>
      </c>
    </row>
    <row r="846" spans="1:25" ht="15.75" x14ac:dyDescent="0.25">
      <c r="A846" s="17" t="s">
        <v>530</v>
      </c>
      <c r="B846" s="17" t="s">
        <v>296</v>
      </c>
      <c r="C846" s="17" t="s">
        <v>283</v>
      </c>
      <c r="D846" s="20">
        <v>44104</v>
      </c>
      <c r="E846" s="20">
        <v>44196</v>
      </c>
      <c r="F846" s="21">
        <v>99900</v>
      </c>
      <c r="G846" s="20">
        <v>44105</v>
      </c>
      <c r="H846" s="20">
        <v>44439</v>
      </c>
      <c r="I846" s="17">
        <f>IF((YEAR(H846)-YEAR(G846))=1, ((MONTH(H846)-MONTH(G846))+1)+12, (IF((YEAR(H846)-YEAR(G846))=2, ((MONTH(H846)-MONTH(G846))+1)+24, (IF((YEAR(H846)-YEAR(G846))=3, ((MONTH(H846)-MONTH(G846))+1)+36, (MONTH(H846)-MONTH(G846))+1)))))</f>
        <v>11</v>
      </c>
      <c r="J846" s="18">
        <f>F846/I846</f>
        <v>9081.818181818182</v>
      </c>
      <c r="K846" s="19"/>
      <c r="L846" s="20">
        <v>44104</v>
      </c>
      <c r="M846" s="20">
        <v>44196</v>
      </c>
      <c r="N846" s="21">
        <v>99900</v>
      </c>
      <c r="O846" s="20">
        <v>44105</v>
      </c>
      <c r="P846" s="20">
        <v>44439</v>
      </c>
      <c r="Q846" s="19">
        <f t="shared" si="39"/>
        <v>31</v>
      </c>
      <c r="R846" s="19">
        <f t="shared" si="40"/>
        <v>31</v>
      </c>
      <c r="S846" s="19">
        <f t="shared" si="41"/>
        <v>0</v>
      </c>
      <c r="T846" s="19"/>
      <c r="U846" s="20">
        <v>43008</v>
      </c>
      <c r="V846" s="20">
        <v>43100</v>
      </c>
      <c r="W846" s="21">
        <v>99900</v>
      </c>
      <c r="X846" s="20">
        <v>43009</v>
      </c>
      <c r="Y846" s="20">
        <v>43343</v>
      </c>
    </row>
    <row r="847" spans="1:25" ht="15.75" x14ac:dyDescent="0.25">
      <c r="A847" s="17" t="s">
        <v>295</v>
      </c>
      <c r="B847" s="17" t="s">
        <v>288</v>
      </c>
      <c r="C847" s="17" t="s">
        <v>283</v>
      </c>
      <c r="D847" s="20">
        <v>44287</v>
      </c>
      <c r="E847" s="20">
        <v>44481</v>
      </c>
      <c r="F847" s="21">
        <v>8333.35</v>
      </c>
      <c r="G847" s="20">
        <v>44287</v>
      </c>
      <c r="H847" s="20">
        <v>44439</v>
      </c>
      <c r="I847" s="17">
        <f>IF((YEAR(H847)-YEAR(G847))=1, ((MONTH(H847)-MONTH(G847))+1)+12, (IF((YEAR(H847)-YEAR(G847))=2, ((MONTH(H847)-MONTH(G847))+1)+24, (IF((YEAR(H847)-YEAR(G847))=3, ((MONTH(H847)-MONTH(G847))+1)+36, (MONTH(H847)-MONTH(G847))+1)))))</f>
        <v>5</v>
      </c>
      <c r="J847" s="18">
        <f>F847/I847</f>
        <v>1666.67</v>
      </c>
      <c r="K847" s="19"/>
      <c r="L847" s="20">
        <v>44287</v>
      </c>
      <c r="M847" s="20">
        <v>44481</v>
      </c>
      <c r="N847" s="21">
        <v>8333.35</v>
      </c>
      <c r="O847" s="20">
        <v>44287</v>
      </c>
      <c r="P847" s="20">
        <v>44439</v>
      </c>
      <c r="Q847" s="19">
        <f t="shared" si="39"/>
        <v>12</v>
      </c>
      <c r="R847" s="19">
        <f t="shared" si="40"/>
        <v>12</v>
      </c>
      <c r="S847" s="19">
        <f t="shared" si="41"/>
        <v>0</v>
      </c>
      <c r="T847" s="19"/>
      <c r="U847" s="20">
        <v>43191</v>
      </c>
      <c r="V847" s="20">
        <v>43385</v>
      </c>
      <c r="W847" s="21">
        <v>8333.35</v>
      </c>
      <c r="X847" s="20">
        <v>43191</v>
      </c>
      <c r="Y847" s="20">
        <v>43343</v>
      </c>
    </row>
    <row r="848" spans="1:25" ht="15.75" x14ac:dyDescent="0.25">
      <c r="A848" s="17" t="s">
        <v>359</v>
      </c>
      <c r="B848" s="17" t="s">
        <v>288</v>
      </c>
      <c r="C848" s="17" t="s">
        <v>283</v>
      </c>
      <c r="D848" s="20">
        <v>44348</v>
      </c>
      <c r="E848" s="20">
        <v>44410</v>
      </c>
      <c r="F848" s="21">
        <v>11681.31</v>
      </c>
      <c r="G848" s="20">
        <v>44348</v>
      </c>
      <c r="H848" s="20">
        <v>44439</v>
      </c>
      <c r="I848" s="17">
        <f>IF((YEAR(H848)-YEAR(G848))=1, ((MONTH(H848)-MONTH(G848))+1)+12, (IF((YEAR(H848)-YEAR(G848))=2, ((MONTH(H848)-MONTH(G848))+1)+24, (IF((YEAR(H848)-YEAR(G848))=3, ((MONTH(H848)-MONTH(G848))+1)+36, (MONTH(H848)-MONTH(G848))+1)))))</f>
        <v>3</v>
      </c>
      <c r="J848" s="18">
        <f>F848/I848</f>
        <v>3893.77</v>
      </c>
      <c r="K848" s="19"/>
      <c r="L848" s="20">
        <v>44348</v>
      </c>
      <c r="M848" s="20">
        <v>44410</v>
      </c>
      <c r="N848" s="21">
        <v>11681.31</v>
      </c>
      <c r="O848" s="20">
        <v>44348</v>
      </c>
      <c r="P848" s="20">
        <v>44439</v>
      </c>
      <c r="Q848" s="19">
        <f t="shared" si="39"/>
        <v>2</v>
      </c>
      <c r="R848" s="19">
        <f t="shared" si="40"/>
        <v>2</v>
      </c>
      <c r="S848" s="19">
        <f t="shared" si="41"/>
        <v>0</v>
      </c>
      <c r="T848" s="19"/>
      <c r="U848" s="20">
        <v>43252</v>
      </c>
      <c r="V848" s="20">
        <v>43314</v>
      </c>
      <c r="W848" s="21">
        <v>11681.31</v>
      </c>
      <c r="X848" s="20">
        <v>43252</v>
      </c>
      <c r="Y848" s="20">
        <v>43343</v>
      </c>
    </row>
    <row r="849" spans="1:25" ht="15.75" x14ac:dyDescent="0.25">
      <c r="A849" s="17" t="s">
        <v>370</v>
      </c>
      <c r="B849" s="17" t="s">
        <v>282</v>
      </c>
      <c r="C849" s="17" t="s">
        <v>283</v>
      </c>
      <c r="D849" s="20">
        <v>44348</v>
      </c>
      <c r="E849" s="20">
        <v>44401</v>
      </c>
      <c r="F849" s="21">
        <v>12500</v>
      </c>
      <c r="G849" s="20">
        <v>44348</v>
      </c>
      <c r="H849" s="20">
        <v>44439</v>
      </c>
      <c r="I849" s="17">
        <f>IF((YEAR(H849)-YEAR(G849))=1, ((MONTH(H849)-MONTH(G849))+1)+12, (IF((YEAR(H849)-YEAR(G849))=2, ((MONTH(H849)-MONTH(G849))+1)+24, (IF((YEAR(H849)-YEAR(G849))=3, ((MONTH(H849)-MONTH(G849))+1)+36, (MONTH(H849)-MONTH(G849))+1)))))</f>
        <v>3</v>
      </c>
      <c r="J849" s="18">
        <f>F849/I849</f>
        <v>4166.666666666667</v>
      </c>
      <c r="K849" s="19"/>
      <c r="L849" s="20">
        <v>44348</v>
      </c>
      <c r="M849" s="20">
        <v>44401</v>
      </c>
      <c r="N849" s="21">
        <v>12500</v>
      </c>
      <c r="O849" s="20">
        <v>44348</v>
      </c>
      <c r="P849" s="20">
        <v>44439</v>
      </c>
      <c r="Q849" s="19">
        <f t="shared" si="39"/>
        <v>24</v>
      </c>
      <c r="R849" s="19">
        <f t="shared" si="40"/>
        <v>24</v>
      </c>
      <c r="S849" s="19">
        <f t="shared" si="41"/>
        <v>0</v>
      </c>
      <c r="T849" s="19"/>
      <c r="U849" s="20">
        <v>43252</v>
      </c>
      <c r="V849" s="20">
        <v>43305</v>
      </c>
      <c r="W849" s="21">
        <v>12500</v>
      </c>
      <c r="X849" s="20">
        <v>43252</v>
      </c>
      <c r="Y849" s="20">
        <v>43343</v>
      </c>
    </row>
    <row r="850" spans="1:25" ht="15.75" x14ac:dyDescent="0.25">
      <c r="A850" s="17" t="s">
        <v>494</v>
      </c>
      <c r="B850" s="17" t="s">
        <v>288</v>
      </c>
      <c r="C850" s="17" t="s">
        <v>283</v>
      </c>
      <c r="D850" s="20">
        <v>44401</v>
      </c>
      <c r="E850" s="20">
        <v>44592</v>
      </c>
      <c r="F850" s="21">
        <v>4924.2</v>
      </c>
      <c r="G850" s="20">
        <v>44348</v>
      </c>
      <c r="H850" s="20">
        <v>44439</v>
      </c>
      <c r="I850" s="17">
        <f>IF((YEAR(H850)-YEAR(G850))=1, ((MONTH(H850)-MONTH(G850))+1)+12, (IF((YEAR(H850)-YEAR(G850))=2, ((MONTH(H850)-MONTH(G850))+1)+24, (IF((YEAR(H850)-YEAR(G850))=3, ((MONTH(H850)-MONTH(G850))+1)+36, (MONTH(H850)-MONTH(G850))+1)))))</f>
        <v>3</v>
      </c>
      <c r="J850" s="18">
        <f>F850/I850</f>
        <v>1641.3999999999999</v>
      </c>
      <c r="K850" s="19"/>
      <c r="L850" s="20">
        <v>44401</v>
      </c>
      <c r="M850" s="20">
        <v>44592</v>
      </c>
      <c r="N850" s="21">
        <v>4924.2</v>
      </c>
      <c r="O850" s="20">
        <v>44348</v>
      </c>
      <c r="P850" s="20">
        <v>44439</v>
      </c>
      <c r="Q850" s="19">
        <f t="shared" si="39"/>
        <v>31</v>
      </c>
      <c r="R850" s="19">
        <f t="shared" si="40"/>
        <v>31</v>
      </c>
      <c r="S850" s="19">
        <f t="shared" si="41"/>
        <v>0</v>
      </c>
      <c r="T850" s="19"/>
      <c r="U850" s="20">
        <v>43305</v>
      </c>
      <c r="V850" s="20">
        <v>43496</v>
      </c>
      <c r="W850" s="21">
        <v>4924.2</v>
      </c>
      <c r="X850" s="20">
        <v>43252</v>
      </c>
      <c r="Y850" s="20">
        <v>43343</v>
      </c>
    </row>
    <row r="851" spans="1:25" ht="15.75" x14ac:dyDescent="0.25">
      <c r="A851" s="17" t="s">
        <v>498</v>
      </c>
      <c r="B851" s="17" t="s">
        <v>288</v>
      </c>
      <c r="C851" s="17" t="s">
        <v>283</v>
      </c>
      <c r="D851" s="20">
        <v>44377</v>
      </c>
      <c r="E851" s="20">
        <v>44432</v>
      </c>
      <c r="F851" s="21">
        <v>9250</v>
      </c>
      <c r="G851" s="20">
        <v>44348</v>
      </c>
      <c r="H851" s="20">
        <v>44439</v>
      </c>
      <c r="I851" s="17">
        <f>IF((YEAR(H851)-YEAR(G851))=1, ((MONTH(H851)-MONTH(G851))+1)+12, (IF((YEAR(H851)-YEAR(G851))=2, ((MONTH(H851)-MONTH(G851))+1)+24, (IF((YEAR(H851)-YEAR(G851))=3, ((MONTH(H851)-MONTH(G851))+1)+36, (MONTH(H851)-MONTH(G851))+1)))))</f>
        <v>3</v>
      </c>
      <c r="J851" s="18">
        <f>F851/I851</f>
        <v>3083.3333333333335</v>
      </c>
      <c r="K851" s="19"/>
      <c r="L851" s="20">
        <v>44377</v>
      </c>
      <c r="M851" s="20">
        <v>44432</v>
      </c>
      <c r="N851" s="21">
        <v>9250</v>
      </c>
      <c r="O851" s="20">
        <v>44348</v>
      </c>
      <c r="P851" s="20">
        <v>44439</v>
      </c>
      <c r="Q851" s="19">
        <f t="shared" si="39"/>
        <v>24</v>
      </c>
      <c r="R851" s="19">
        <f t="shared" si="40"/>
        <v>24</v>
      </c>
      <c r="S851" s="19">
        <f t="shared" si="41"/>
        <v>0</v>
      </c>
      <c r="T851" s="19"/>
      <c r="U851" s="20">
        <v>43281</v>
      </c>
      <c r="V851" s="20">
        <v>43336</v>
      </c>
      <c r="W851" s="21">
        <v>9250</v>
      </c>
      <c r="X851" s="20">
        <v>43252</v>
      </c>
      <c r="Y851" s="20">
        <v>43343</v>
      </c>
    </row>
    <row r="852" spans="1:25" ht="15.75" x14ac:dyDescent="0.25">
      <c r="A852" s="17" t="s">
        <v>557</v>
      </c>
      <c r="B852" s="17" t="s">
        <v>288</v>
      </c>
      <c r="C852" s="17" t="s">
        <v>283</v>
      </c>
      <c r="D852" s="20">
        <v>44439</v>
      </c>
      <c r="E852" s="20">
        <v>44467</v>
      </c>
      <c r="F852" s="21">
        <v>15033.5</v>
      </c>
      <c r="G852" s="20">
        <v>44348</v>
      </c>
      <c r="H852" s="20">
        <v>44439</v>
      </c>
      <c r="I852" s="17">
        <f>IF((YEAR(H852)-YEAR(G852))=1, ((MONTH(H852)-MONTH(G852))+1)+12, (IF((YEAR(H852)-YEAR(G852))=2, ((MONTH(H852)-MONTH(G852))+1)+24, (IF((YEAR(H852)-YEAR(G852))=3, ((MONTH(H852)-MONTH(G852))+1)+36, (MONTH(H852)-MONTH(G852))+1)))))</f>
        <v>3</v>
      </c>
      <c r="J852" s="18">
        <f>F852/I852</f>
        <v>5011.166666666667</v>
      </c>
      <c r="K852" s="19"/>
      <c r="L852" s="20">
        <v>44439</v>
      </c>
      <c r="M852" s="20">
        <v>44467</v>
      </c>
      <c r="N852" s="21">
        <v>15033.5</v>
      </c>
      <c r="O852" s="20">
        <v>44348</v>
      </c>
      <c r="P852" s="20">
        <v>44439</v>
      </c>
      <c r="Q852" s="19">
        <f t="shared" si="39"/>
        <v>28</v>
      </c>
      <c r="R852" s="19">
        <f t="shared" si="40"/>
        <v>28</v>
      </c>
      <c r="S852" s="19">
        <f t="shared" si="41"/>
        <v>0</v>
      </c>
      <c r="T852" s="19"/>
      <c r="U852" s="20">
        <v>43343</v>
      </c>
      <c r="V852" s="20">
        <v>43371</v>
      </c>
      <c r="W852" s="21">
        <v>15033.5</v>
      </c>
      <c r="X852" s="20">
        <v>43252</v>
      </c>
      <c r="Y852" s="20">
        <v>43343</v>
      </c>
    </row>
    <row r="853" spans="1:25" ht="15.75" x14ac:dyDescent="0.25">
      <c r="A853" s="17" t="s">
        <v>327</v>
      </c>
      <c r="B853" s="17" t="s">
        <v>296</v>
      </c>
      <c r="C853" s="17" t="s">
        <v>283</v>
      </c>
      <c r="D853" s="20">
        <v>44390</v>
      </c>
      <c r="E853" s="20">
        <v>44502</v>
      </c>
      <c r="F853" s="21">
        <v>2213.94</v>
      </c>
      <c r="G853" s="20">
        <v>44378</v>
      </c>
      <c r="H853" s="20">
        <v>44439</v>
      </c>
      <c r="I853" s="17">
        <f>IF((YEAR(H853)-YEAR(G853))=1, ((MONTH(H853)-MONTH(G853))+1)+12, (IF((YEAR(H853)-YEAR(G853))=2, ((MONTH(H853)-MONTH(G853))+1)+24, (IF((YEAR(H853)-YEAR(G853))=3, ((MONTH(H853)-MONTH(G853))+1)+36, (MONTH(H853)-MONTH(G853))+1)))))</f>
        <v>2</v>
      </c>
      <c r="J853" s="18">
        <f>F853/I853</f>
        <v>1106.97</v>
      </c>
      <c r="K853" s="19"/>
      <c r="L853" s="20">
        <v>44390</v>
      </c>
      <c r="M853" s="20">
        <v>44502</v>
      </c>
      <c r="N853" s="21">
        <v>2213.94</v>
      </c>
      <c r="O853" s="20">
        <v>44378</v>
      </c>
      <c r="P853" s="20">
        <v>44439</v>
      </c>
      <c r="Q853" s="19">
        <f t="shared" si="39"/>
        <v>2</v>
      </c>
      <c r="R853" s="19">
        <f t="shared" si="40"/>
        <v>2</v>
      </c>
      <c r="S853" s="19">
        <f t="shared" si="41"/>
        <v>0</v>
      </c>
      <c r="T853" s="19"/>
      <c r="U853" s="20">
        <v>43294</v>
      </c>
      <c r="V853" s="20">
        <v>43406</v>
      </c>
      <c r="W853" s="21">
        <v>2213.94</v>
      </c>
      <c r="X853" s="20">
        <v>43282</v>
      </c>
      <c r="Y853" s="20">
        <v>43343</v>
      </c>
    </row>
    <row r="854" spans="1:25" ht="15.75" x14ac:dyDescent="0.25">
      <c r="A854" s="17" t="s">
        <v>347</v>
      </c>
      <c r="B854" s="17" t="s">
        <v>288</v>
      </c>
      <c r="C854" s="17" t="s">
        <v>283</v>
      </c>
      <c r="D854" s="20">
        <v>44403</v>
      </c>
      <c r="E854" s="20">
        <v>44424</v>
      </c>
      <c r="F854" s="21">
        <v>6250</v>
      </c>
      <c r="G854" s="20">
        <v>44378</v>
      </c>
      <c r="H854" s="20">
        <v>44439</v>
      </c>
      <c r="I854" s="17">
        <f>IF((YEAR(H854)-YEAR(G854))=1, ((MONTH(H854)-MONTH(G854))+1)+12, (IF((YEAR(H854)-YEAR(G854))=2, ((MONTH(H854)-MONTH(G854))+1)+24, (IF((YEAR(H854)-YEAR(G854))=3, ((MONTH(H854)-MONTH(G854))+1)+36, (MONTH(H854)-MONTH(G854))+1)))))</f>
        <v>2</v>
      </c>
      <c r="J854" s="18">
        <f>F854/I854</f>
        <v>3125</v>
      </c>
      <c r="K854" s="19"/>
      <c r="L854" s="20">
        <v>44403</v>
      </c>
      <c r="M854" s="20">
        <v>44424</v>
      </c>
      <c r="N854" s="21">
        <v>6250</v>
      </c>
      <c r="O854" s="20">
        <v>44378</v>
      </c>
      <c r="P854" s="20">
        <v>44439</v>
      </c>
      <c r="Q854" s="19">
        <f t="shared" si="39"/>
        <v>16</v>
      </c>
      <c r="R854" s="19">
        <f t="shared" si="40"/>
        <v>16</v>
      </c>
      <c r="S854" s="19">
        <f t="shared" si="41"/>
        <v>0</v>
      </c>
      <c r="T854" s="19"/>
      <c r="U854" s="20">
        <v>43307</v>
      </c>
      <c r="V854" s="20">
        <v>43328</v>
      </c>
      <c r="W854" s="21">
        <v>6250</v>
      </c>
      <c r="X854" s="20">
        <v>43282</v>
      </c>
      <c r="Y854" s="20">
        <v>43343</v>
      </c>
    </row>
    <row r="855" spans="1:25" ht="15.75" x14ac:dyDescent="0.25">
      <c r="A855" s="17" t="s">
        <v>347</v>
      </c>
      <c r="B855" s="17" t="s">
        <v>288</v>
      </c>
      <c r="C855" s="17" t="s">
        <v>283</v>
      </c>
      <c r="D855" s="20">
        <v>44425</v>
      </c>
      <c r="E855" s="20">
        <v>44479</v>
      </c>
      <c r="F855" s="21">
        <v>6250</v>
      </c>
      <c r="G855" s="20">
        <v>44378</v>
      </c>
      <c r="H855" s="20">
        <v>44439</v>
      </c>
      <c r="I855" s="17">
        <f>IF((YEAR(H855)-YEAR(G855))=1, ((MONTH(H855)-MONTH(G855))+1)+12, (IF((YEAR(H855)-YEAR(G855))=2, ((MONTH(H855)-MONTH(G855))+1)+24, (IF((YEAR(H855)-YEAR(G855))=3, ((MONTH(H855)-MONTH(G855))+1)+36, (MONTH(H855)-MONTH(G855))+1)))))</f>
        <v>2</v>
      </c>
      <c r="J855" s="18">
        <f>F855/I855</f>
        <v>3125</v>
      </c>
      <c r="K855" s="19"/>
      <c r="L855" s="20">
        <v>44425</v>
      </c>
      <c r="M855" s="20">
        <v>44479</v>
      </c>
      <c r="N855" s="21">
        <v>6250</v>
      </c>
      <c r="O855" s="20">
        <v>44378</v>
      </c>
      <c r="P855" s="20">
        <v>44439</v>
      </c>
      <c r="Q855" s="19">
        <f t="shared" si="39"/>
        <v>10</v>
      </c>
      <c r="R855" s="19">
        <f t="shared" si="40"/>
        <v>10</v>
      </c>
      <c r="S855" s="19">
        <f t="shared" si="41"/>
        <v>0</v>
      </c>
      <c r="T855" s="19"/>
      <c r="U855" s="20">
        <v>43329</v>
      </c>
      <c r="V855" s="20">
        <v>43383</v>
      </c>
      <c r="W855" s="21">
        <v>6250</v>
      </c>
      <c r="X855" s="20">
        <v>43282</v>
      </c>
      <c r="Y855" s="20">
        <v>43343</v>
      </c>
    </row>
    <row r="856" spans="1:25" ht="15.75" x14ac:dyDescent="0.25">
      <c r="A856" s="17" t="s">
        <v>298</v>
      </c>
      <c r="B856" s="17" t="s">
        <v>292</v>
      </c>
      <c r="C856" s="17" t="s">
        <v>283</v>
      </c>
      <c r="D856" s="20">
        <v>44416</v>
      </c>
      <c r="E856" s="20">
        <v>44449</v>
      </c>
      <c r="F856" s="21">
        <v>2900.38</v>
      </c>
      <c r="G856" s="20">
        <v>44409</v>
      </c>
      <c r="H856" s="20">
        <v>44439</v>
      </c>
      <c r="I856" s="17">
        <f>IF((YEAR(H856)-YEAR(G856))=1, ((MONTH(H856)-MONTH(G856))+1)+12, (IF((YEAR(H856)-YEAR(G856))=2, ((MONTH(H856)-MONTH(G856))+1)+24, (IF((YEAR(H856)-YEAR(G856))=3, ((MONTH(H856)-MONTH(G856))+1)+36, (MONTH(H856)-MONTH(G856))+1)))))</f>
        <v>1</v>
      </c>
      <c r="J856" s="18">
        <f>F856/I856</f>
        <v>2900.38</v>
      </c>
      <c r="K856" s="19"/>
      <c r="L856" s="20">
        <v>44416</v>
      </c>
      <c r="M856" s="20">
        <v>44449</v>
      </c>
      <c r="N856" s="21">
        <v>2900.38</v>
      </c>
      <c r="O856" s="20">
        <v>44409</v>
      </c>
      <c r="P856" s="20">
        <v>44439</v>
      </c>
      <c r="Q856" s="19">
        <f t="shared" si="39"/>
        <v>10</v>
      </c>
      <c r="R856" s="19">
        <f t="shared" si="40"/>
        <v>10</v>
      </c>
      <c r="S856" s="19">
        <f t="shared" si="41"/>
        <v>0</v>
      </c>
      <c r="T856" s="19"/>
      <c r="U856" s="20">
        <v>43320</v>
      </c>
      <c r="V856" s="20">
        <v>43353</v>
      </c>
      <c r="W856" s="21">
        <v>2900.38</v>
      </c>
      <c r="X856" s="20">
        <v>43313</v>
      </c>
      <c r="Y856" s="20">
        <v>43343</v>
      </c>
    </row>
    <row r="857" spans="1:25" ht="15.75" x14ac:dyDescent="0.25">
      <c r="A857" s="17" t="s">
        <v>298</v>
      </c>
      <c r="B857" s="17" t="s">
        <v>292</v>
      </c>
      <c r="C857" s="17" t="s">
        <v>283</v>
      </c>
      <c r="D857" s="20">
        <v>44431</v>
      </c>
      <c r="E857" s="20">
        <v>44457</v>
      </c>
      <c r="F857" s="21">
        <v>500</v>
      </c>
      <c r="G857" s="20">
        <v>44409</v>
      </c>
      <c r="H857" s="20">
        <v>44439</v>
      </c>
      <c r="I857" s="17">
        <f>IF((YEAR(H857)-YEAR(G857))=1, ((MONTH(H857)-MONTH(G857))+1)+12, (IF((YEAR(H857)-YEAR(G857))=2, ((MONTH(H857)-MONTH(G857))+1)+24, (IF((YEAR(H857)-YEAR(G857))=3, ((MONTH(H857)-MONTH(G857))+1)+36, (MONTH(H857)-MONTH(G857))+1)))))</f>
        <v>1</v>
      </c>
      <c r="J857" s="18">
        <f>F857/I857</f>
        <v>500</v>
      </c>
      <c r="K857" s="19"/>
      <c r="L857" s="20">
        <v>44431</v>
      </c>
      <c r="M857" s="20">
        <v>44457</v>
      </c>
      <c r="N857" s="21">
        <v>500</v>
      </c>
      <c r="O857" s="20">
        <v>44409</v>
      </c>
      <c r="P857" s="20">
        <v>44439</v>
      </c>
      <c r="Q857" s="19">
        <f t="shared" si="39"/>
        <v>18</v>
      </c>
      <c r="R857" s="19">
        <f t="shared" si="40"/>
        <v>18</v>
      </c>
      <c r="S857" s="19">
        <f t="shared" si="41"/>
        <v>0</v>
      </c>
      <c r="T857" s="19"/>
      <c r="U857" s="20">
        <v>43335</v>
      </c>
      <c r="V857" s="20">
        <v>43361</v>
      </c>
      <c r="W857" s="21">
        <v>500</v>
      </c>
      <c r="X857" s="20">
        <v>43313</v>
      </c>
      <c r="Y857" s="20">
        <v>43343</v>
      </c>
    </row>
    <row r="858" spans="1:25" ht="15.75" x14ac:dyDescent="0.25">
      <c r="A858" s="17" t="s">
        <v>316</v>
      </c>
      <c r="B858" s="17" t="s">
        <v>296</v>
      </c>
      <c r="C858" s="17" t="s">
        <v>283</v>
      </c>
      <c r="D858" s="20">
        <v>44409</v>
      </c>
      <c r="E858" s="20">
        <v>44444</v>
      </c>
      <c r="F858" s="21">
        <v>1500</v>
      </c>
      <c r="G858" s="20">
        <v>44409</v>
      </c>
      <c r="H858" s="20">
        <v>44439</v>
      </c>
      <c r="I858" s="17">
        <f>IF((YEAR(H858)-YEAR(G858))=1, ((MONTH(H858)-MONTH(G858))+1)+12, (IF((YEAR(H858)-YEAR(G858))=2, ((MONTH(H858)-MONTH(G858))+1)+24, (IF((YEAR(H858)-YEAR(G858))=3, ((MONTH(H858)-MONTH(G858))+1)+36, (MONTH(H858)-MONTH(G858))+1)))))</f>
        <v>1</v>
      </c>
      <c r="J858" s="18">
        <f>F858/I858</f>
        <v>1500</v>
      </c>
      <c r="K858" s="19"/>
      <c r="L858" s="20">
        <v>44409</v>
      </c>
      <c r="M858" s="20">
        <v>44444</v>
      </c>
      <c r="N858" s="21">
        <v>1500</v>
      </c>
      <c r="O858" s="20">
        <v>44409</v>
      </c>
      <c r="P858" s="20">
        <v>44439</v>
      </c>
      <c r="Q858" s="19">
        <f t="shared" si="39"/>
        <v>5</v>
      </c>
      <c r="R858" s="19">
        <f t="shared" si="40"/>
        <v>5</v>
      </c>
      <c r="S858" s="19">
        <f t="shared" si="41"/>
        <v>0</v>
      </c>
      <c r="T858" s="19"/>
      <c r="U858" s="20">
        <v>43313</v>
      </c>
      <c r="V858" s="20">
        <v>43348</v>
      </c>
      <c r="W858" s="21">
        <v>1500</v>
      </c>
      <c r="X858" s="20">
        <v>43313</v>
      </c>
      <c r="Y858" s="20">
        <v>43343</v>
      </c>
    </row>
    <row r="859" spans="1:25" ht="15.75" x14ac:dyDescent="0.25">
      <c r="A859" s="17" t="s">
        <v>357</v>
      </c>
      <c r="B859" s="17" t="s">
        <v>288</v>
      </c>
      <c r="C859" s="17" t="s">
        <v>283</v>
      </c>
      <c r="D859" s="20">
        <v>44430</v>
      </c>
      <c r="E859" s="20">
        <v>44542</v>
      </c>
      <c r="F859" s="21">
        <v>5750</v>
      </c>
      <c r="G859" s="20">
        <v>44409</v>
      </c>
      <c r="H859" s="20">
        <v>44439</v>
      </c>
      <c r="I859" s="17">
        <f>IF((YEAR(H859)-YEAR(G859))=1, ((MONTH(H859)-MONTH(G859))+1)+12, (IF((YEAR(H859)-YEAR(G859))=2, ((MONTH(H859)-MONTH(G859))+1)+24, (IF((YEAR(H859)-YEAR(G859))=3, ((MONTH(H859)-MONTH(G859))+1)+36, (MONTH(H859)-MONTH(G859))+1)))))</f>
        <v>1</v>
      </c>
      <c r="J859" s="18">
        <f>F859/I859</f>
        <v>5750</v>
      </c>
      <c r="K859" s="19"/>
      <c r="L859" s="20">
        <v>44430</v>
      </c>
      <c r="M859" s="20">
        <v>44542</v>
      </c>
      <c r="N859" s="21">
        <v>5750</v>
      </c>
      <c r="O859" s="20">
        <v>44409</v>
      </c>
      <c r="P859" s="20">
        <v>44439</v>
      </c>
      <c r="Q859" s="19">
        <f t="shared" si="39"/>
        <v>12</v>
      </c>
      <c r="R859" s="19">
        <f t="shared" si="40"/>
        <v>12</v>
      </c>
      <c r="S859" s="19">
        <f t="shared" si="41"/>
        <v>0</v>
      </c>
      <c r="T859" s="19"/>
      <c r="U859" s="20">
        <v>43334</v>
      </c>
      <c r="V859" s="20">
        <v>43446</v>
      </c>
      <c r="W859" s="21">
        <v>5750</v>
      </c>
      <c r="X859" s="20">
        <v>43313</v>
      </c>
      <c r="Y859" s="20">
        <v>43343</v>
      </c>
    </row>
    <row r="860" spans="1:25" ht="15.75" x14ac:dyDescent="0.25">
      <c r="A860" s="17" t="s">
        <v>371</v>
      </c>
      <c r="B860" s="17" t="s">
        <v>288</v>
      </c>
      <c r="C860" s="17" t="s">
        <v>283</v>
      </c>
      <c r="D860" s="20">
        <v>44436</v>
      </c>
      <c r="E860" s="20">
        <v>44463</v>
      </c>
      <c r="F860" s="21">
        <v>4053.97</v>
      </c>
      <c r="G860" s="20">
        <v>44409</v>
      </c>
      <c r="H860" s="20">
        <v>44439</v>
      </c>
      <c r="I860" s="17">
        <f>IF((YEAR(H860)-YEAR(G860))=1, ((MONTH(H860)-MONTH(G860))+1)+12, (IF((YEAR(H860)-YEAR(G860))=2, ((MONTH(H860)-MONTH(G860))+1)+24, (IF((YEAR(H860)-YEAR(G860))=3, ((MONTH(H860)-MONTH(G860))+1)+36, (MONTH(H860)-MONTH(G860))+1)))))</f>
        <v>1</v>
      </c>
      <c r="J860" s="18">
        <f>F860/I860</f>
        <v>4053.97</v>
      </c>
      <c r="K860" s="19"/>
      <c r="L860" s="20">
        <v>44436</v>
      </c>
      <c r="M860" s="20">
        <v>44463</v>
      </c>
      <c r="N860" s="21">
        <v>4053.97</v>
      </c>
      <c r="O860" s="20">
        <v>44409</v>
      </c>
      <c r="P860" s="20">
        <v>44439</v>
      </c>
      <c r="Q860" s="19">
        <f t="shared" si="39"/>
        <v>24</v>
      </c>
      <c r="R860" s="19">
        <f t="shared" si="40"/>
        <v>24</v>
      </c>
      <c r="S860" s="19">
        <f t="shared" si="41"/>
        <v>0</v>
      </c>
      <c r="T860" s="19"/>
      <c r="U860" s="20">
        <v>43340</v>
      </c>
      <c r="V860" s="20">
        <v>43367</v>
      </c>
      <c r="W860" s="21">
        <v>4053.97</v>
      </c>
      <c r="X860" s="20">
        <v>43313</v>
      </c>
      <c r="Y860" s="20">
        <v>43343</v>
      </c>
    </row>
    <row r="861" spans="1:25" ht="15.75" x14ac:dyDescent="0.25">
      <c r="A861" s="17" t="s">
        <v>401</v>
      </c>
      <c r="B861" s="17" t="s">
        <v>285</v>
      </c>
      <c r="C861" s="17" t="s">
        <v>283</v>
      </c>
      <c r="D861" s="20">
        <v>44409</v>
      </c>
      <c r="E861" s="20">
        <v>44429</v>
      </c>
      <c r="F861" s="21">
        <v>2000</v>
      </c>
      <c r="G861" s="20">
        <v>44409</v>
      </c>
      <c r="H861" s="20">
        <v>44439</v>
      </c>
      <c r="I861" s="17">
        <f>IF((YEAR(H861)-YEAR(G861))=1, ((MONTH(H861)-MONTH(G861))+1)+12, (IF((YEAR(H861)-YEAR(G861))=2, ((MONTH(H861)-MONTH(G861))+1)+24, (IF((YEAR(H861)-YEAR(G861))=3, ((MONTH(H861)-MONTH(G861))+1)+36, (MONTH(H861)-MONTH(G861))+1)))))</f>
        <v>1</v>
      </c>
      <c r="J861" s="18">
        <f>F861/I861</f>
        <v>2000</v>
      </c>
      <c r="K861" s="19"/>
      <c r="L861" s="20">
        <v>44409</v>
      </c>
      <c r="M861" s="20">
        <v>44429</v>
      </c>
      <c r="N861" s="21">
        <v>2000</v>
      </c>
      <c r="O861" s="20">
        <v>44409</v>
      </c>
      <c r="P861" s="20">
        <v>44439</v>
      </c>
      <c r="Q861" s="19">
        <f t="shared" si="39"/>
        <v>21</v>
      </c>
      <c r="R861" s="19">
        <f t="shared" si="40"/>
        <v>21</v>
      </c>
      <c r="S861" s="19">
        <f t="shared" si="41"/>
        <v>0</v>
      </c>
      <c r="T861" s="19"/>
      <c r="U861" s="20">
        <v>43313</v>
      </c>
      <c r="V861" s="20">
        <v>43333</v>
      </c>
      <c r="W861" s="21">
        <v>2000</v>
      </c>
      <c r="X861" s="20">
        <v>43313</v>
      </c>
      <c r="Y861" s="20">
        <v>43343</v>
      </c>
    </row>
    <row r="862" spans="1:25" ht="15.75" x14ac:dyDescent="0.25">
      <c r="A862" s="17" t="s">
        <v>426</v>
      </c>
      <c r="B862" s="17" t="s">
        <v>282</v>
      </c>
      <c r="C862" s="17" t="s">
        <v>283</v>
      </c>
      <c r="D862" s="20">
        <v>44409</v>
      </c>
      <c r="E862" s="20">
        <v>44418</v>
      </c>
      <c r="F862" s="21">
        <v>700</v>
      </c>
      <c r="G862" s="20">
        <v>44409</v>
      </c>
      <c r="H862" s="20">
        <v>44439</v>
      </c>
      <c r="I862" s="17">
        <f>IF((YEAR(H862)-YEAR(G862))=1, ((MONTH(H862)-MONTH(G862))+1)+12, (IF((YEAR(H862)-YEAR(G862))=2, ((MONTH(H862)-MONTH(G862))+1)+24, (IF((YEAR(H862)-YEAR(G862))=3, ((MONTH(H862)-MONTH(G862))+1)+36, (MONTH(H862)-MONTH(G862))+1)))))</f>
        <v>1</v>
      </c>
      <c r="J862" s="18">
        <f>F862/I862</f>
        <v>700</v>
      </c>
      <c r="K862" s="19"/>
      <c r="L862" s="20">
        <v>44409</v>
      </c>
      <c r="M862" s="20">
        <v>44418</v>
      </c>
      <c r="N862" s="21">
        <v>700</v>
      </c>
      <c r="O862" s="20">
        <v>44409</v>
      </c>
      <c r="P862" s="20">
        <v>44439</v>
      </c>
      <c r="Q862" s="19">
        <f t="shared" si="39"/>
        <v>10</v>
      </c>
      <c r="R862" s="19">
        <f t="shared" si="40"/>
        <v>10</v>
      </c>
      <c r="S862" s="19">
        <f t="shared" si="41"/>
        <v>0</v>
      </c>
      <c r="T862" s="19"/>
      <c r="U862" s="20">
        <v>43313</v>
      </c>
      <c r="V862" s="20">
        <v>43322</v>
      </c>
      <c r="W862" s="21">
        <v>700</v>
      </c>
      <c r="X862" s="20">
        <v>43313</v>
      </c>
      <c r="Y862" s="20">
        <v>43343</v>
      </c>
    </row>
    <row r="863" spans="1:25" ht="15.75" x14ac:dyDescent="0.25">
      <c r="A863" s="17" t="s">
        <v>450</v>
      </c>
      <c r="B863" s="17" t="s">
        <v>288</v>
      </c>
      <c r="C863" s="17" t="s">
        <v>283</v>
      </c>
      <c r="D863" s="20">
        <v>44409</v>
      </c>
      <c r="E863" s="20">
        <v>44472</v>
      </c>
      <c r="F863" s="21">
        <v>3500</v>
      </c>
      <c r="G863" s="20">
        <v>44409</v>
      </c>
      <c r="H863" s="20">
        <v>44439</v>
      </c>
      <c r="I863" s="17">
        <f>IF((YEAR(H863)-YEAR(G863))=1, ((MONTH(H863)-MONTH(G863))+1)+12, (IF((YEAR(H863)-YEAR(G863))=2, ((MONTH(H863)-MONTH(G863))+1)+24, (IF((YEAR(H863)-YEAR(G863))=3, ((MONTH(H863)-MONTH(G863))+1)+36, (MONTH(H863)-MONTH(G863))+1)))))</f>
        <v>1</v>
      </c>
      <c r="J863" s="18">
        <f>F863/I863</f>
        <v>3500</v>
      </c>
      <c r="K863" s="19"/>
      <c r="L863" s="20">
        <v>44409</v>
      </c>
      <c r="M863" s="20">
        <v>44472</v>
      </c>
      <c r="N863" s="21">
        <v>3500</v>
      </c>
      <c r="O863" s="20">
        <v>44409</v>
      </c>
      <c r="P863" s="20">
        <v>44439</v>
      </c>
      <c r="Q863" s="19">
        <f t="shared" si="39"/>
        <v>3</v>
      </c>
      <c r="R863" s="19">
        <f t="shared" si="40"/>
        <v>3</v>
      </c>
      <c r="S863" s="19">
        <f t="shared" si="41"/>
        <v>0</v>
      </c>
      <c r="T863" s="19"/>
      <c r="U863" s="20">
        <v>43313</v>
      </c>
      <c r="V863" s="20">
        <v>43376</v>
      </c>
      <c r="W863" s="21">
        <v>3500</v>
      </c>
      <c r="X863" s="20">
        <v>43313</v>
      </c>
      <c r="Y863" s="20">
        <v>43343</v>
      </c>
    </row>
    <row r="864" spans="1:25" ht="15.75" x14ac:dyDescent="0.25">
      <c r="A864" s="17" t="s">
        <v>453</v>
      </c>
      <c r="B864" s="17" t="s">
        <v>282</v>
      </c>
      <c r="C864" s="17" t="s">
        <v>283</v>
      </c>
      <c r="D864" s="20">
        <v>44424</v>
      </c>
      <c r="E864" s="20">
        <v>44484</v>
      </c>
      <c r="F864" s="21">
        <v>1375</v>
      </c>
      <c r="G864" s="20">
        <v>44409</v>
      </c>
      <c r="H864" s="20">
        <v>44439</v>
      </c>
      <c r="I864" s="17">
        <f>IF((YEAR(H864)-YEAR(G864))=1, ((MONTH(H864)-MONTH(G864))+1)+12, (IF((YEAR(H864)-YEAR(G864))=2, ((MONTH(H864)-MONTH(G864))+1)+24, (IF((YEAR(H864)-YEAR(G864))=3, ((MONTH(H864)-MONTH(G864))+1)+36, (MONTH(H864)-MONTH(G864))+1)))))</f>
        <v>1</v>
      </c>
      <c r="J864" s="18">
        <f>F864/I864</f>
        <v>1375</v>
      </c>
      <c r="K864" s="19"/>
      <c r="L864" s="20">
        <v>44424</v>
      </c>
      <c r="M864" s="20">
        <v>44484</v>
      </c>
      <c r="N864" s="21">
        <v>1375</v>
      </c>
      <c r="O864" s="20">
        <v>44409</v>
      </c>
      <c r="P864" s="20">
        <v>44439</v>
      </c>
      <c r="Q864" s="19">
        <f t="shared" si="39"/>
        <v>15</v>
      </c>
      <c r="R864" s="19">
        <f t="shared" si="40"/>
        <v>15</v>
      </c>
      <c r="S864" s="19">
        <f t="shared" si="41"/>
        <v>0</v>
      </c>
      <c r="T864" s="19"/>
      <c r="U864" s="20">
        <v>43328</v>
      </c>
      <c r="V864" s="20">
        <v>43388</v>
      </c>
      <c r="W864" s="21">
        <v>1375</v>
      </c>
      <c r="X864" s="20">
        <v>43313</v>
      </c>
      <c r="Y864" s="20">
        <v>43343</v>
      </c>
    </row>
    <row r="865" spans="1:25" ht="15.75" x14ac:dyDescent="0.25">
      <c r="A865" s="17" t="s">
        <v>473</v>
      </c>
      <c r="B865" s="17" t="s">
        <v>285</v>
      </c>
      <c r="C865" s="17" t="s">
        <v>283</v>
      </c>
      <c r="D865" s="20">
        <v>44416</v>
      </c>
      <c r="E865" s="20">
        <v>44491</v>
      </c>
      <c r="F865" s="21">
        <v>5000</v>
      </c>
      <c r="G865" s="20">
        <v>44409</v>
      </c>
      <c r="H865" s="20">
        <v>44439</v>
      </c>
      <c r="I865" s="17">
        <f>IF((YEAR(H865)-YEAR(G865))=1, ((MONTH(H865)-MONTH(G865))+1)+12, (IF((YEAR(H865)-YEAR(G865))=2, ((MONTH(H865)-MONTH(G865))+1)+24, (IF((YEAR(H865)-YEAR(G865))=3, ((MONTH(H865)-MONTH(G865))+1)+36, (MONTH(H865)-MONTH(G865))+1)))))</f>
        <v>1</v>
      </c>
      <c r="J865" s="18">
        <f>F865/I865</f>
        <v>5000</v>
      </c>
      <c r="K865" s="19"/>
      <c r="L865" s="20">
        <v>44416</v>
      </c>
      <c r="M865" s="20">
        <v>44491</v>
      </c>
      <c r="N865" s="21">
        <v>5000</v>
      </c>
      <c r="O865" s="20">
        <v>44409</v>
      </c>
      <c r="P865" s="20">
        <v>44439</v>
      </c>
      <c r="Q865" s="19">
        <f t="shared" si="39"/>
        <v>22</v>
      </c>
      <c r="R865" s="19">
        <f t="shared" si="40"/>
        <v>22</v>
      </c>
      <c r="S865" s="19">
        <f t="shared" si="41"/>
        <v>0</v>
      </c>
      <c r="T865" s="19"/>
      <c r="U865" s="20">
        <v>43320</v>
      </c>
      <c r="V865" s="20">
        <v>43395</v>
      </c>
      <c r="W865" s="21">
        <v>5000</v>
      </c>
      <c r="X865" s="20">
        <v>43313</v>
      </c>
      <c r="Y865" s="20">
        <v>43343</v>
      </c>
    </row>
    <row r="866" spans="1:25" ht="15.75" x14ac:dyDescent="0.25">
      <c r="A866" s="17" t="s">
        <v>478</v>
      </c>
      <c r="B866" s="17" t="s">
        <v>285</v>
      </c>
      <c r="C866" s="17" t="s">
        <v>283</v>
      </c>
      <c r="D866" s="20">
        <v>44409</v>
      </c>
      <c r="E866" s="20">
        <v>44422</v>
      </c>
      <c r="F866" s="21">
        <v>1500</v>
      </c>
      <c r="G866" s="20">
        <v>44409</v>
      </c>
      <c r="H866" s="20">
        <v>44439</v>
      </c>
      <c r="I866" s="17">
        <f>IF((YEAR(H866)-YEAR(G866))=1, ((MONTH(H866)-MONTH(G866))+1)+12, (IF((YEAR(H866)-YEAR(G866))=2, ((MONTH(H866)-MONTH(G866))+1)+24, (IF((YEAR(H866)-YEAR(G866))=3, ((MONTH(H866)-MONTH(G866))+1)+36, (MONTH(H866)-MONTH(G866))+1)))))</f>
        <v>1</v>
      </c>
      <c r="J866" s="18">
        <f>F866/I866</f>
        <v>1500</v>
      </c>
      <c r="K866" s="19"/>
      <c r="L866" s="20">
        <v>44409</v>
      </c>
      <c r="M866" s="20">
        <v>44422</v>
      </c>
      <c r="N866" s="21">
        <v>1500</v>
      </c>
      <c r="O866" s="20">
        <v>44409</v>
      </c>
      <c r="P866" s="20">
        <v>44439</v>
      </c>
      <c r="Q866" s="19">
        <f t="shared" si="39"/>
        <v>14</v>
      </c>
      <c r="R866" s="19">
        <f t="shared" si="40"/>
        <v>14</v>
      </c>
      <c r="S866" s="19">
        <f t="shared" si="41"/>
        <v>0</v>
      </c>
      <c r="T866" s="19"/>
      <c r="U866" s="20">
        <v>43313</v>
      </c>
      <c r="V866" s="20">
        <v>43326</v>
      </c>
      <c r="W866" s="21">
        <v>1500</v>
      </c>
      <c r="X866" s="20">
        <v>43313</v>
      </c>
      <c r="Y866" s="20">
        <v>43343</v>
      </c>
    </row>
    <row r="867" spans="1:25" ht="15.75" x14ac:dyDescent="0.25">
      <c r="A867" s="17" t="s">
        <v>479</v>
      </c>
      <c r="B867" s="17" t="s">
        <v>288</v>
      </c>
      <c r="C867" s="17" t="s">
        <v>283</v>
      </c>
      <c r="D867" s="20">
        <v>44409</v>
      </c>
      <c r="E867" s="20">
        <v>44424</v>
      </c>
      <c r="F867" s="21">
        <v>1500</v>
      </c>
      <c r="G867" s="20">
        <v>44409</v>
      </c>
      <c r="H867" s="20">
        <v>44439</v>
      </c>
      <c r="I867" s="17">
        <f>IF((YEAR(H867)-YEAR(G867))=1, ((MONTH(H867)-MONTH(G867))+1)+12, (IF((YEAR(H867)-YEAR(G867))=2, ((MONTH(H867)-MONTH(G867))+1)+24, (IF((YEAR(H867)-YEAR(G867))=3, ((MONTH(H867)-MONTH(G867))+1)+36, (MONTH(H867)-MONTH(G867))+1)))))</f>
        <v>1</v>
      </c>
      <c r="J867" s="18">
        <f>F867/I867</f>
        <v>1500</v>
      </c>
      <c r="K867" s="19"/>
      <c r="L867" s="20">
        <v>44409</v>
      </c>
      <c r="M867" s="20">
        <v>44424</v>
      </c>
      <c r="N867" s="21">
        <v>1500</v>
      </c>
      <c r="O867" s="20">
        <v>44409</v>
      </c>
      <c r="P867" s="20">
        <v>44439</v>
      </c>
      <c r="Q867" s="19">
        <f t="shared" si="39"/>
        <v>16</v>
      </c>
      <c r="R867" s="19">
        <f t="shared" si="40"/>
        <v>16</v>
      </c>
      <c r="S867" s="19">
        <f t="shared" si="41"/>
        <v>0</v>
      </c>
      <c r="T867" s="19"/>
      <c r="U867" s="20">
        <v>43313</v>
      </c>
      <c r="V867" s="20">
        <v>43328</v>
      </c>
      <c r="W867" s="21">
        <v>1500</v>
      </c>
      <c r="X867" s="20">
        <v>43313</v>
      </c>
      <c r="Y867" s="20">
        <v>43343</v>
      </c>
    </row>
    <row r="868" spans="1:25" ht="15.75" x14ac:dyDescent="0.25">
      <c r="A868" s="17" t="s">
        <v>485</v>
      </c>
      <c r="B868" s="17" t="s">
        <v>282</v>
      </c>
      <c r="C868" s="17" t="s">
        <v>283</v>
      </c>
      <c r="D868" s="20">
        <v>44433</v>
      </c>
      <c r="E868" s="20">
        <v>44444</v>
      </c>
      <c r="F868" s="21">
        <v>600</v>
      </c>
      <c r="G868" s="20">
        <v>44409</v>
      </c>
      <c r="H868" s="20">
        <v>44439</v>
      </c>
      <c r="I868" s="17">
        <f>IF((YEAR(H868)-YEAR(G868))=1, ((MONTH(H868)-MONTH(G868))+1)+12, (IF((YEAR(H868)-YEAR(G868))=2, ((MONTH(H868)-MONTH(G868))+1)+24, (IF((YEAR(H868)-YEAR(G868))=3, ((MONTH(H868)-MONTH(G868))+1)+36, (MONTH(H868)-MONTH(G868))+1)))))</f>
        <v>1</v>
      </c>
      <c r="J868" s="18">
        <f>F868/I868</f>
        <v>600</v>
      </c>
      <c r="K868" s="19"/>
      <c r="L868" s="20">
        <v>44433</v>
      </c>
      <c r="M868" s="20">
        <v>44444</v>
      </c>
      <c r="N868" s="21">
        <v>600</v>
      </c>
      <c r="O868" s="20">
        <v>44409</v>
      </c>
      <c r="P868" s="20">
        <v>44439</v>
      </c>
      <c r="Q868" s="19">
        <f t="shared" si="39"/>
        <v>5</v>
      </c>
      <c r="R868" s="19">
        <f t="shared" si="40"/>
        <v>5</v>
      </c>
      <c r="S868" s="19">
        <f t="shared" si="41"/>
        <v>0</v>
      </c>
      <c r="T868" s="19"/>
      <c r="U868" s="20">
        <v>43337</v>
      </c>
      <c r="V868" s="20">
        <v>43348</v>
      </c>
      <c r="W868" s="21">
        <v>600</v>
      </c>
      <c r="X868" s="20">
        <v>43313</v>
      </c>
      <c r="Y868" s="20">
        <v>43343</v>
      </c>
    </row>
    <row r="869" spans="1:25" ht="15.75" x14ac:dyDescent="0.25">
      <c r="A869" s="17" t="s">
        <v>507</v>
      </c>
      <c r="B869" s="17" t="s">
        <v>285</v>
      </c>
      <c r="C869" s="17" t="s">
        <v>283</v>
      </c>
      <c r="D869" s="20">
        <v>44409</v>
      </c>
      <c r="E869" s="20">
        <v>44439</v>
      </c>
      <c r="F869" s="21">
        <v>1750</v>
      </c>
      <c r="G869" s="20">
        <v>44409</v>
      </c>
      <c r="H869" s="20">
        <v>44439</v>
      </c>
      <c r="I869" s="17">
        <f>IF((YEAR(H869)-YEAR(G869))=1, ((MONTH(H869)-MONTH(G869))+1)+12, (IF((YEAR(H869)-YEAR(G869))=2, ((MONTH(H869)-MONTH(G869))+1)+24, (IF((YEAR(H869)-YEAR(G869))=3, ((MONTH(H869)-MONTH(G869))+1)+36, (MONTH(H869)-MONTH(G869))+1)))))</f>
        <v>1</v>
      </c>
      <c r="J869" s="18">
        <f>F869/I869</f>
        <v>1750</v>
      </c>
      <c r="K869" s="19"/>
      <c r="L869" s="20">
        <v>44409</v>
      </c>
      <c r="M869" s="20">
        <v>44439</v>
      </c>
      <c r="N869" s="21">
        <v>1750</v>
      </c>
      <c r="O869" s="20">
        <v>44409</v>
      </c>
      <c r="P869" s="20">
        <v>44439</v>
      </c>
      <c r="Q869" s="19">
        <f t="shared" si="39"/>
        <v>31</v>
      </c>
      <c r="R869" s="19">
        <f t="shared" si="40"/>
        <v>31</v>
      </c>
      <c r="S869" s="19">
        <f t="shared" si="41"/>
        <v>0</v>
      </c>
      <c r="T869" s="19"/>
      <c r="U869" s="20">
        <v>43313</v>
      </c>
      <c r="V869" s="20">
        <v>43343</v>
      </c>
      <c r="W869" s="21">
        <v>1750</v>
      </c>
      <c r="X869" s="20">
        <v>43313</v>
      </c>
      <c r="Y869" s="20">
        <v>43343</v>
      </c>
    </row>
    <row r="870" spans="1:25" ht="15.75" x14ac:dyDescent="0.25">
      <c r="A870" s="17" t="s">
        <v>510</v>
      </c>
      <c r="B870" s="17" t="s">
        <v>285</v>
      </c>
      <c r="C870" s="17" t="s">
        <v>283</v>
      </c>
      <c r="D870" s="20">
        <v>44439</v>
      </c>
      <c r="E870" s="20">
        <v>44470</v>
      </c>
      <c r="F870" s="21">
        <v>1500</v>
      </c>
      <c r="G870" s="20">
        <v>44409</v>
      </c>
      <c r="H870" s="20">
        <v>44439</v>
      </c>
      <c r="I870" s="17">
        <f>IF((YEAR(H870)-YEAR(G870))=1, ((MONTH(H870)-MONTH(G870))+1)+12, (IF((YEAR(H870)-YEAR(G870))=2, ((MONTH(H870)-MONTH(G870))+1)+24, (IF((YEAR(H870)-YEAR(G870))=3, ((MONTH(H870)-MONTH(G870))+1)+36, (MONTH(H870)-MONTH(G870))+1)))))</f>
        <v>1</v>
      </c>
      <c r="J870" s="18">
        <f>F870/I870</f>
        <v>1500</v>
      </c>
      <c r="K870" s="19"/>
      <c r="L870" s="20">
        <v>44439</v>
      </c>
      <c r="M870" s="20">
        <v>44470</v>
      </c>
      <c r="N870" s="21">
        <v>1500</v>
      </c>
      <c r="O870" s="20">
        <v>44409</v>
      </c>
      <c r="P870" s="20">
        <v>44439</v>
      </c>
      <c r="Q870" s="19">
        <f t="shared" si="39"/>
        <v>1</v>
      </c>
      <c r="R870" s="19">
        <f t="shared" si="40"/>
        <v>1</v>
      </c>
      <c r="S870" s="19">
        <f t="shared" si="41"/>
        <v>0</v>
      </c>
      <c r="T870" s="19"/>
      <c r="U870" s="20">
        <v>43343</v>
      </c>
      <c r="V870" s="20">
        <v>43374</v>
      </c>
      <c r="W870" s="21">
        <v>1500</v>
      </c>
      <c r="X870" s="20">
        <v>43313</v>
      </c>
      <c r="Y870" s="20">
        <v>43343</v>
      </c>
    </row>
    <row r="871" spans="1:25" ht="15.75" x14ac:dyDescent="0.25">
      <c r="A871" s="17" t="s">
        <v>530</v>
      </c>
      <c r="B871" s="17" t="s">
        <v>296</v>
      </c>
      <c r="C871" s="17" t="s">
        <v>283</v>
      </c>
      <c r="D871" s="20">
        <v>44409</v>
      </c>
      <c r="E871" s="20">
        <v>44478</v>
      </c>
      <c r="F871" s="21">
        <v>5416.67</v>
      </c>
      <c r="G871" s="20">
        <v>44409</v>
      </c>
      <c r="H871" s="20">
        <v>44439</v>
      </c>
      <c r="I871" s="17">
        <f>IF((YEAR(H871)-YEAR(G871))=1, ((MONTH(H871)-MONTH(G871))+1)+12, (IF((YEAR(H871)-YEAR(G871))=2, ((MONTH(H871)-MONTH(G871))+1)+24, (IF((YEAR(H871)-YEAR(G871))=3, ((MONTH(H871)-MONTH(G871))+1)+36, (MONTH(H871)-MONTH(G871))+1)))))</f>
        <v>1</v>
      </c>
      <c r="J871" s="18">
        <f>F871/I871</f>
        <v>5416.67</v>
      </c>
      <c r="K871" s="19"/>
      <c r="L871" s="20">
        <v>44409</v>
      </c>
      <c r="M871" s="20">
        <v>44478</v>
      </c>
      <c r="N871" s="21">
        <v>5416.67</v>
      </c>
      <c r="O871" s="20">
        <v>44409</v>
      </c>
      <c r="P871" s="20">
        <v>44439</v>
      </c>
      <c r="Q871" s="19">
        <f t="shared" si="39"/>
        <v>9</v>
      </c>
      <c r="R871" s="19">
        <f t="shared" si="40"/>
        <v>9</v>
      </c>
      <c r="S871" s="19">
        <f t="shared" si="41"/>
        <v>0</v>
      </c>
      <c r="T871" s="19"/>
      <c r="U871" s="20">
        <v>43313</v>
      </c>
      <c r="V871" s="20">
        <v>43382</v>
      </c>
      <c r="W871" s="21">
        <v>5416.67</v>
      </c>
      <c r="X871" s="20">
        <v>43313</v>
      </c>
      <c r="Y871" s="20">
        <v>43343</v>
      </c>
    </row>
    <row r="872" spans="1:25" ht="15.75" x14ac:dyDescent="0.25">
      <c r="A872" s="17" t="s">
        <v>534</v>
      </c>
      <c r="B872" s="17" t="s">
        <v>292</v>
      </c>
      <c r="C872" s="17" t="s">
        <v>283</v>
      </c>
      <c r="D872" s="20">
        <v>44423</v>
      </c>
      <c r="E872" s="20">
        <v>44473</v>
      </c>
      <c r="F872" s="21">
        <v>1650</v>
      </c>
      <c r="G872" s="20">
        <v>44409</v>
      </c>
      <c r="H872" s="20">
        <v>44439</v>
      </c>
      <c r="I872" s="17">
        <f>IF((YEAR(H872)-YEAR(G872))=1, ((MONTH(H872)-MONTH(G872))+1)+12, (IF((YEAR(H872)-YEAR(G872))=2, ((MONTH(H872)-MONTH(G872))+1)+24, (IF((YEAR(H872)-YEAR(G872))=3, ((MONTH(H872)-MONTH(G872))+1)+36, (MONTH(H872)-MONTH(G872))+1)))))</f>
        <v>1</v>
      </c>
      <c r="J872" s="18">
        <f>F872/I872</f>
        <v>1650</v>
      </c>
      <c r="K872" s="19"/>
      <c r="L872" s="20">
        <v>44423</v>
      </c>
      <c r="M872" s="20">
        <v>44473</v>
      </c>
      <c r="N872" s="21">
        <v>1650</v>
      </c>
      <c r="O872" s="20">
        <v>44409</v>
      </c>
      <c r="P872" s="20">
        <v>44439</v>
      </c>
      <c r="Q872" s="19">
        <f t="shared" si="39"/>
        <v>4</v>
      </c>
      <c r="R872" s="19">
        <f t="shared" si="40"/>
        <v>4</v>
      </c>
      <c r="S872" s="19">
        <f t="shared" si="41"/>
        <v>0</v>
      </c>
      <c r="T872" s="19"/>
      <c r="U872" s="20">
        <v>43327</v>
      </c>
      <c r="V872" s="20">
        <v>43377</v>
      </c>
      <c r="W872" s="21">
        <v>1650</v>
      </c>
      <c r="X872" s="20">
        <v>43313</v>
      </c>
      <c r="Y872" s="20">
        <v>43343</v>
      </c>
    </row>
    <row r="873" spans="1:25" ht="15.75" x14ac:dyDescent="0.25">
      <c r="A873" s="17" t="s">
        <v>564</v>
      </c>
      <c r="B873" s="17" t="s">
        <v>282</v>
      </c>
      <c r="C873" s="17" t="s">
        <v>283</v>
      </c>
      <c r="D873" s="20">
        <v>44409</v>
      </c>
      <c r="E873" s="20">
        <v>44480</v>
      </c>
      <c r="F873" s="21">
        <v>1356.25</v>
      </c>
      <c r="G873" s="20">
        <v>44409</v>
      </c>
      <c r="H873" s="20">
        <v>44439</v>
      </c>
      <c r="I873" s="17">
        <f>IF((YEAR(H873)-YEAR(G873))=1, ((MONTH(H873)-MONTH(G873))+1)+12, (IF((YEAR(H873)-YEAR(G873))=2, ((MONTH(H873)-MONTH(G873))+1)+24, (IF((YEAR(H873)-YEAR(G873))=3, ((MONTH(H873)-MONTH(G873))+1)+36, (MONTH(H873)-MONTH(G873))+1)))))</f>
        <v>1</v>
      </c>
      <c r="J873" s="18">
        <f>F873/I873</f>
        <v>1356.25</v>
      </c>
      <c r="K873" s="19"/>
      <c r="L873" s="20">
        <v>44409</v>
      </c>
      <c r="M873" s="20">
        <v>44480</v>
      </c>
      <c r="N873" s="21">
        <v>1356.25</v>
      </c>
      <c r="O873" s="20">
        <v>44409</v>
      </c>
      <c r="P873" s="20">
        <v>44439</v>
      </c>
      <c r="Q873" s="19">
        <f t="shared" si="39"/>
        <v>11</v>
      </c>
      <c r="R873" s="19">
        <f t="shared" si="40"/>
        <v>11</v>
      </c>
      <c r="S873" s="19">
        <f t="shared" si="41"/>
        <v>0</v>
      </c>
      <c r="T873" s="19"/>
      <c r="U873" s="20">
        <v>43313</v>
      </c>
      <c r="V873" s="20">
        <v>43384</v>
      </c>
      <c r="W873" s="21">
        <v>1356.25</v>
      </c>
      <c r="X873" s="20">
        <v>43313</v>
      </c>
      <c r="Y873" s="20">
        <v>43343</v>
      </c>
    </row>
    <row r="874" spans="1:25" ht="15.75" x14ac:dyDescent="0.25">
      <c r="A874" s="17" t="s">
        <v>464</v>
      </c>
      <c r="B874" s="17" t="s">
        <v>282</v>
      </c>
      <c r="C874" s="17" t="s">
        <v>283</v>
      </c>
      <c r="D874" s="20">
        <v>43994</v>
      </c>
      <c r="E874" s="20">
        <v>44196</v>
      </c>
      <c r="F874" s="21">
        <v>36052</v>
      </c>
      <c r="G874" s="20">
        <v>43770</v>
      </c>
      <c r="H874" s="20">
        <v>44469</v>
      </c>
      <c r="I874" s="17">
        <f>IF((YEAR(H874)-YEAR(G874))=1, ((MONTH(H874)-MONTH(G874))+1)+12, (IF((YEAR(H874)-YEAR(G874))=2, ((MONTH(H874)-MONTH(G874))+1)+24, (IF((YEAR(H874)-YEAR(G874))=3, ((MONTH(H874)-MONTH(G874))+1)+36, (MONTH(H874)-MONTH(G874))+1)))))</f>
        <v>23</v>
      </c>
      <c r="J874" s="18">
        <f>F874/I874</f>
        <v>1567.4782608695652</v>
      </c>
      <c r="K874" s="19"/>
      <c r="L874" s="20">
        <v>43994</v>
      </c>
      <c r="M874" s="20">
        <v>44196</v>
      </c>
      <c r="N874" s="21">
        <v>36052</v>
      </c>
      <c r="O874" s="20">
        <v>43770</v>
      </c>
      <c r="P874" s="20">
        <v>44469</v>
      </c>
      <c r="Q874" s="19">
        <f t="shared" si="39"/>
        <v>31</v>
      </c>
      <c r="R874" s="19">
        <f t="shared" si="40"/>
        <v>31</v>
      </c>
      <c r="S874" s="19">
        <f t="shared" si="41"/>
        <v>0</v>
      </c>
      <c r="T874" s="19"/>
      <c r="U874" s="20">
        <v>42898</v>
      </c>
      <c r="V874" s="20">
        <v>43100</v>
      </c>
      <c r="W874" s="21">
        <v>36052</v>
      </c>
      <c r="X874" s="20">
        <v>42675</v>
      </c>
      <c r="Y874" s="20">
        <v>43373</v>
      </c>
    </row>
    <row r="875" spans="1:25" ht="15.75" x14ac:dyDescent="0.25">
      <c r="A875" s="17" t="s">
        <v>405</v>
      </c>
      <c r="B875" s="17" t="s">
        <v>292</v>
      </c>
      <c r="C875" s="17" t="s">
        <v>283</v>
      </c>
      <c r="D875" s="20">
        <v>44116</v>
      </c>
      <c r="E875" s="20">
        <v>44196</v>
      </c>
      <c r="F875" s="21">
        <v>23904</v>
      </c>
      <c r="G875" s="20">
        <v>44105</v>
      </c>
      <c r="H875" s="20">
        <v>44469</v>
      </c>
      <c r="I875" s="17">
        <f>IF((YEAR(H875)-YEAR(G875))=1, ((MONTH(H875)-MONTH(G875))+1)+12, (IF((YEAR(H875)-YEAR(G875))=2, ((MONTH(H875)-MONTH(G875))+1)+24, (IF((YEAR(H875)-YEAR(G875))=3, ((MONTH(H875)-MONTH(G875))+1)+36, (MONTH(H875)-MONTH(G875))+1)))))</f>
        <v>12</v>
      </c>
      <c r="J875" s="18">
        <f>F875/I875</f>
        <v>1992</v>
      </c>
      <c r="K875" s="19"/>
      <c r="L875" s="20">
        <v>44116</v>
      </c>
      <c r="M875" s="20">
        <v>44196</v>
      </c>
      <c r="N875" s="21">
        <v>23904</v>
      </c>
      <c r="O875" s="20">
        <v>44105</v>
      </c>
      <c r="P875" s="20">
        <v>44469</v>
      </c>
      <c r="Q875" s="19">
        <f t="shared" si="39"/>
        <v>31</v>
      </c>
      <c r="R875" s="19">
        <f t="shared" si="40"/>
        <v>31</v>
      </c>
      <c r="S875" s="19">
        <f t="shared" si="41"/>
        <v>0</v>
      </c>
      <c r="T875" s="19"/>
      <c r="U875" s="20">
        <v>43020</v>
      </c>
      <c r="V875" s="20">
        <v>43100</v>
      </c>
      <c r="W875" s="21">
        <v>23904</v>
      </c>
      <c r="X875" s="20">
        <v>43009</v>
      </c>
      <c r="Y875" s="20">
        <v>43373</v>
      </c>
    </row>
    <row r="876" spans="1:25" ht="15.75" x14ac:dyDescent="0.25">
      <c r="A876" s="17" t="s">
        <v>406</v>
      </c>
      <c r="B876" s="17" t="s">
        <v>288</v>
      </c>
      <c r="C876" s="17" t="s">
        <v>283</v>
      </c>
      <c r="D876" s="20">
        <v>44125</v>
      </c>
      <c r="E876" s="20">
        <v>44561</v>
      </c>
      <c r="F876" s="21">
        <v>18000</v>
      </c>
      <c r="G876" s="20">
        <v>44105</v>
      </c>
      <c r="H876" s="20">
        <v>44469</v>
      </c>
      <c r="I876" s="17">
        <f>IF((YEAR(H876)-YEAR(G876))=1, ((MONTH(H876)-MONTH(G876))+1)+12, (IF((YEAR(H876)-YEAR(G876))=2, ((MONTH(H876)-MONTH(G876))+1)+24, (IF((YEAR(H876)-YEAR(G876))=3, ((MONTH(H876)-MONTH(G876))+1)+36, (MONTH(H876)-MONTH(G876))+1)))))</f>
        <v>12</v>
      </c>
      <c r="J876" s="18">
        <f>F876/I876</f>
        <v>1500</v>
      </c>
      <c r="K876" s="19"/>
      <c r="L876" s="20">
        <v>44125</v>
      </c>
      <c r="M876" s="20">
        <v>44561</v>
      </c>
      <c r="N876" s="21">
        <v>18000</v>
      </c>
      <c r="O876" s="20">
        <v>44105</v>
      </c>
      <c r="P876" s="20">
        <v>44469</v>
      </c>
      <c r="Q876" s="19">
        <f t="shared" si="39"/>
        <v>31</v>
      </c>
      <c r="R876" s="19">
        <f t="shared" si="40"/>
        <v>31</v>
      </c>
      <c r="S876" s="19">
        <f t="shared" si="41"/>
        <v>0</v>
      </c>
      <c r="T876" s="19"/>
      <c r="U876" s="20">
        <v>43029</v>
      </c>
      <c r="V876" s="20">
        <v>43465</v>
      </c>
      <c r="W876" s="21">
        <v>18000</v>
      </c>
      <c r="X876" s="20">
        <v>43009</v>
      </c>
      <c r="Y876" s="20">
        <v>43373</v>
      </c>
    </row>
    <row r="877" spans="1:25" ht="15.75" x14ac:dyDescent="0.25">
      <c r="A877" s="17" t="s">
        <v>411</v>
      </c>
      <c r="B877" s="17" t="s">
        <v>292</v>
      </c>
      <c r="C877" s="17" t="s">
        <v>283</v>
      </c>
      <c r="D877" s="20">
        <v>44323</v>
      </c>
      <c r="E877" s="20">
        <v>44456</v>
      </c>
      <c r="F877" s="21">
        <v>15900</v>
      </c>
      <c r="G877" s="20">
        <v>44105</v>
      </c>
      <c r="H877" s="20">
        <v>44469</v>
      </c>
      <c r="I877" s="17">
        <f>IF((YEAR(H877)-YEAR(G877))=1, ((MONTH(H877)-MONTH(G877))+1)+12, (IF((YEAR(H877)-YEAR(G877))=2, ((MONTH(H877)-MONTH(G877))+1)+24, (IF((YEAR(H877)-YEAR(G877))=3, ((MONTH(H877)-MONTH(G877))+1)+36, (MONTH(H877)-MONTH(G877))+1)))))</f>
        <v>12</v>
      </c>
      <c r="J877" s="18">
        <f>F877/I877</f>
        <v>1325</v>
      </c>
      <c r="K877" s="19"/>
      <c r="L877" s="20">
        <v>44323</v>
      </c>
      <c r="M877" s="20">
        <v>44456</v>
      </c>
      <c r="N877" s="21">
        <v>15900</v>
      </c>
      <c r="O877" s="20">
        <v>44105</v>
      </c>
      <c r="P877" s="20">
        <v>44469</v>
      </c>
      <c r="Q877" s="19">
        <f t="shared" si="39"/>
        <v>17</v>
      </c>
      <c r="R877" s="19">
        <f t="shared" si="40"/>
        <v>17</v>
      </c>
      <c r="S877" s="19">
        <f t="shared" si="41"/>
        <v>0</v>
      </c>
      <c r="T877" s="19"/>
      <c r="U877" s="20">
        <v>43227</v>
      </c>
      <c r="V877" s="20">
        <v>43360</v>
      </c>
      <c r="W877" s="21">
        <v>15900</v>
      </c>
      <c r="X877" s="20">
        <v>43009</v>
      </c>
      <c r="Y877" s="20">
        <v>43373</v>
      </c>
    </row>
    <row r="878" spans="1:25" ht="15.75" x14ac:dyDescent="0.25">
      <c r="A878" s="17" t="s">
        <v>558</v>
      </c>
      <c r="B878" s="17" t="s">
        <v>296</v>
      </c>
      <c r="C878" s="17" t="s">
        <v>283</v>
      </c>
      <c r="D878" s="20">
        <v>44101</v>
      </c>
      <c r="E878" s="20">
        <v>44196</v>
      </c>
      <c r="F878" s="21">
        <v>28000</v>
      </c>
      <c r="G878" s="20">
        <v>44105</v>
      </c>
      <c r="H878" s="20">
        <v>44469</v>
      </c>
      <c r="I878" s="17">
        <f>IF((YEAR(H878)-YEAR(G878))=1, ((MONTH(H878)-MONTH(G878))+1)+12, (IF((YEAR(H878)-YEAR(G878))=2, ((MONTH(H878)-MONTH(G878))+1)+24, (IF((YEAR(H878)-YEAR(G878))=3, ((MONTH(H878)-MONTH(G878))+1)+36, (MONTH(H878)-MONTH(G878))+1)))))</f>
        <v>12</v>
      </c>
      <c r="J878" s="18">
        <f>F878/I878</f>
        <v>2333.3333333333335</v>
      </c>
      <c r="K878" s="19"/>
      <c r="L878" s="20">
        <v>44101</v>
      </c>
      <c r="M878" s="20">
        <v>44196</v>
      </c>
      <c r="N878" s="21">
        <v>28000</v>
      </c>
      <c r="O878" s="20">
        <v>44105</v>
      </c>
      <c r="P878" s="20">
        <v>44469</v>
      </c>
      <c r="Q878" s="19">
        <f t="shared" si="39"/>
        <v>31</v>
      </c>
      <c r="R878" s="19">
        <f t="shared" si="40"/>
        <v>31</v>
      </c>
      <c r="S878" s="19">
        <f t="shared" si="41"/>
        <v>0</v>
      </c>
      <c r="T878" s="19"/>
      <c r="U878" s="20">
        <v>43005</v>
      </c>
      <c r="V878" s="20">
        <v>43100</v>
      </c>
      <c r="W878" s="21">
        <v>28000</v>
      </c>
      <c r="X878" s="20">
        <v>43009</v>
      </c>
      <c r="Y878" s="20">
        <v>43373</v>
      </c>
    </row>
    <row r="879" spans="1:25" ht="15.75" x14ac:dyDescent="0.25">
      <c r="A879" s="17" t="s">
        <v>372</v>
      </c>
      <c r="B879" s="17" t="s">
        <v>288</v>
      </c>
      <c r="C879" s="17" t="s">
        <v>283</v>
      </c>
      <c r="D879" s="20">
        <v>44378</v>
      </c>
      <c r="E879" s="20">
        <v>44561</v>
      </c>
      <c r="F879" s="21">
        <v>3000</v>
      </c>
      <c r="G879" s="20">
        <v>44378</v>
      </c>
      <c r="H879" s="20">
        <v>44469</v>
      </c>
      <c r="I879" s="17">
        <f>IF((YEAR(H879)-YEAR(G879))=1, ((MONTH(H879)-MONTH(G879))+1)+12, (IF((YEAR(H879)-YEAR(G879))=2, ((MONTH(H879)-MONTH(G879))+1)+24, (IF((YEAR(H879)-YEAR(G879))=3, ((MONTH(H879)-MONTH(G879))+1)+36, (MONTH(H879)-MONTH(G879))+1)))))</f>
        <v>3</v>
      </c>
      <c r="J879" s="18">
        <f>F879/I879</f>
        <v>1000</v>
      </c>
      <c r="K879" s="19"/>
      <c r="L879" s="20">
        <v>44378</v>
      </c>
      <c r="M879" s="20">
        <v>44561</v>
      </c>
      <c r="N879" s="21">
        <v>3000</v>
      </c>
      <c r="O879" s="20">
        <v>44378</v>
      </c>
      <c r="P879" s="20">
        <v>44469</v>
      </c>
      <c r="Q879" s="19">
        <f t="shared" si="39"/>
        <v>31</v>
      </c>
      <c r="R879" s="19">
        <f t="shared" si="40"/>
        <v>31</v>
      </c>
      <c r="S879" s="19">
        <f t="shared" si="41"/>
        <v>0</v>
      </c>
      <c r="T879" s="19"/>
      <c r="U879" s="20">
        <v>43282</v>
      </c>
      <c r="V879" s="20">
        <v>43465</v>
      </c>
      <c r="W879" s="21">
        <v>3000</v>
      </c>
      <c r="X879" s="20">
        <v>43282</v>
      </c>
      <c r="Y879" s="20">
        <v>43373</v>
      </c>
    </row>
    <row r="880" spans="1:25" ht="15.75" x14ac:dyDescent="0.25">
      <c r="A880" s="17" t="s">
        <v>381</v>
      </c>
      <c r="B880" s="17" t="s">
        <v>292</v>
      </c>
      <c r="C880" s="17" t="s">
        <v>283</v>
      </c>
      <c r="D880" s="20">
        <v>44378</v>
      </c>
      <c r="E880" s="20">
        <v>44383</v>
      </c>
      <c r="F880" s="21">
        <v>5553.5</v>
      </c>
      <c r="G880" s="20">
        <v>44378</v>
      </c>
      <c r="H880" s="20">
        <v>44469</v>
      </c>
      <c r="I880" s="17">
        <f>IF((YEAR(H880)-YEAR(G880))=1, ((MONTH(H880)-MONTH(G880))+1)+12, (IF((YEAR(H880)-YEAR(G880))=2, ((MONTH(H880)-MONTH(G880))+1)+24, (IF((YEAR(H880)-YEAR(G880))=3, ((MONTH(H880)-MONTH(G880))+1)+36, (MONTH(H880)-MONTH(G880))+1)))))</f>
        <v>3</v>
      </c>
      <c r="J880" s="18">
        <f>F880/I880</f>
        <v>1851.1666666666667</v>
      </c>
      <c r="K880" s="19"/>
      <c r="L880" s="20">
        <v>44378</v>
      </c>
      <c r="M880" s="20">
        <v>44383</v>
      </c>
      <c r="N880" s="21">
        <v>5553.5</v>
      </c>
      <c r="O880" s="20">
        <v>44378</v>
      </c>
      <c r="P880" s="20">
        <v>44469</v>
      </c>
      <c r="Q880" s="19">
        <f t="shared" si="39"/>
        <v>6</v>
      </c>
      <c r="R880" s="19">
        <f t="shared" si="40"/>
        <v>6</v>
      </c>
      <c r="S880" s="19">
        <f t="shared" si="41"/>
        <v>0</v>
      </c>
      <c r="T880" s="19"/>
      <c r="U880" s="20">
        <v>43282</v>
      </c>
      <c r="V880" s="20">
        <v>43287</v>
      </c>
      <c r="W880" s="21">
        <v>5553.5</v>
      </c>
      <c r="X880" s="20">
        <v>43282</v>
      </c>
      <c r="Y880" s="20">
        <v>43373</v>
      </c>
    </row>
    <row r="881" spans="1:25" ht="15.75" x14ac:dyDescent="0.25">
      <c r="A881" s="17" t="s">
        <v>397</v>
      </c>
      <c r="B881" s="17" t="s">
        <v>296</v>
      </c>
      <c r="C881" s="17" t="s">
        <v>283</v>
      </c>
      <c r="D881" s="20">
        <v>44469</v>
      </c>
      <c r="E881" s="20">
        <v>44926</v>
      </c>
      <c r="F881" s="21">
        <v>83301</v>
      </c>
      <c r="G881" s="20">
        <v>44378</v>
      </c>
      <c r="H881" s="20">
        <v>44469</v>
      </c>
      <c r="I881" s="17">
        <f>IF((YEAR(H881)-YEAR(G881))=1, ((MONTH(H881)-MONTH(G881))+1)+12, (IF((YEAR(H881)-YEAR(G881))=2, ((MONTH(H881)-MONTH(G881))+1)+24, (IF((YEAR(H881)-YEAR(G881))=3, ((MONTH(H881)-MONTH(G881))+1)+36, (MONTH(H881)-MONTH(G881))+1)))))</f>
        <v>3</v>
      </c>
      <c r="J881" s="18">
        <f>F881/I881</f>
        <v>27767</v>
      </c>
      <c r="K881" s="19"/>
      <c r="L881" s="20">
        <v>44469</v>
      </c>
      <c r="M881" s="20">
        <v>44926</v>
      </c>
      <c r="N881" s="21">
        <v>83301</v>
      </c>
      <c r="O881" s="20">
        <v>44378</v>
      </c>
      <c r="P881" s="20">
        <v>44469</v>
      </c>
      <c r="Q881" s="19">
        <f t="shared" si="39"/>
        <v>31</v>
      </c>
      <c r="R881" s="19">
        <f t="shared" si="40"/>
        <v>31</v>
      </c>
      <c r="S881" s="19">
        <f t="shared" si="41"/>
        <v>0</v>
      </c>
      <c r="T881" s="19"/>
      <c r="U881" s="20">
        <v>43373</v>
      </c>
      <c r="V881" s="20">
        <v>43830</v>
      </c>
      <c r="W881" s="21">
        <v>83301</v>
      </c>
      <c r="X881" s="20">
        <v>43282</v>
      </c>
      <c r="Y881" s="20">
        <v>43373</v>
      </c>
    </row>
    <row r="882" spans="1:25" ht="15.75" x14ac:dyDescent="0.25">
      <c r="A882" s="17" t="s">
        <v>459</v>
      </c>
      <c r="B882" s="17" t="s">
        <v>296</v>
      </c>
      <c r="C882" s="17" t="s">
        <v>283</v>
      </c>
      <c r="D882" s="20">
        <v>44378</v>
      </c>
      <c r="E882" s="20">
        <v>44388</v>
      </c>
      <c r="F882" s="21">
        <v>7000</v>
      </c>
      <c r="G882" s="20">
        <v>44378</v>
      </c>
      <c r="H882" s="20">
        <v>44469</v>
      </c>
      <c r="I882" s="17">
        <f>IF((YEAR(H882)-YEAR(G882))=1, ((MONTH(H882)-MONTH(G882))+1)+12, (IF((YEAR(H882)-YEAR(G882))=2, ((MONTH(H882)-MONTH(G882))+1)+24, (IF((YEAR(H882)-YEAR(G882))=3, ((MONTH(H882)-MONTH(G882))+1)+36, (MONTH(H882)-MONTH(G882))+1)))))</f>
        <v>3</v>
      </c>
      <c r="J882" s="18">
        <f>F882/I882</f>
        <v>2333.3333333333335</v>
      </c>
      <c r="K882" s="19"/>
      <c r="L882" s="20">
        <v>44378</v>
      </c>
      <c r="M882" s="20">
        <v>44388</v>
      </c>
      <c r="N882" s="21">
        <v>7000</v>
      </c>
      <c r="O882" s="20">
        <v>44378</v>
      </c>
      <c r="P882" s="20">
        <v>44469</v>
      </c>
      <c r="Q882" s="19">
        <f t="shared" si="39"/>
        <v>11</v>
      </c>
      <c r="R882" s="19">
        <f t="shared" si="40"/>
        <v>11</v>
      </c>
      <c r="S882" s="19">
        <f t="shared" si="41"/>
        <v>0</v>
      </c>
      <c r="T882" s="19"/>
      <c r="U882" s="20">
        <v>43282</v>
      </c>
      <c r="V882" s="20">
        <v>43292</v>
      </c>
      <c r="W882" s="21">
        <v>7000</v>
      </c>
      <c r="X882" s="20">
        <v>43282</v>
      </c>
      <c r="Y882" s="20">
        <v>43373</v>
      </c>
    </row>
    <row r="883" spans="1:25" ht="15.75" x14ac:dyDescent="0.25">
      <c r="A883" s="17" t="s">
        <v>468</v>
      </c>
      <c r="B883" s="17" t="s">
        <v>296</v>
      </c>
      <c r="C883" s="17" t="s">
        <v>283</v>
      </c>
      <c r="D883" s="20">
        <v>44378</v>
      </c>
      <c r="E883" s="20">
        <v>44486</v>
      </c>
      <c r="F883" s="21">
        <v>12000</v>
      </c>
      <c r="G883" s="20">
        <v>44378</v>
      </c>
      <c r="H883" s="20">
        <v>44469</v>
      </c>
      <c r="I883" s="17">
        <f>IF((YEAR(H883)-YEAR(G883))=1, ((MONTH(H883)-MONTH(G883))+1)+12, (IF((YEAR(H883)-YEAR(G883))=2, ((MONTH(H883)-MONTH(G883))+1)+24, (IF((YEAR(H883)-YEAR(G883))=3, ((MONTH(H883)-MONTH(G883))+1)+36, (MONTH(H883)-MONTH(G883))+1)))))</f>
        <v>3</v>
      </c>
      <c r="J883" s="18">
        <f>F883/I883</f>
        <v>4000</v>
      </c>
      <c r="K883" s="19"/>
      <c r="L883" s="20">
        <v>44378</v>
      </c>
      <c r="M883" s="20">
        <v>44486</v>
      </c>
      <c r="N883" s="21">
        <v>12000</v>
      </c>
      <c r="O883" s="20">
        <v>44378</v>
      </c>
      <c r="P883" s="20">
        <v>44469</v>
      </c>
      <c r="Q883" s="19">
        <f t="shared" si="39"/>
        <v>17</v>
      </c>
      <c r="R883" s="19">
        <f t="shared" si="40"/>
        <v>17</v>
      </c>
      <c r="S883" s="19">
        <f t="shared" si="41"/>
        <v>0</v>
      </c>
      <c r="T883" s="19"/>
      <c r="U883" s="20">
        <v>43282</v>
      </c>
      <c r="V883" s="20">
        <v>43390</v>
      </c>
      <c r="W883" s="21">
        <v>12000</v>
      </c>
      <c r="X883" s="20">
        <v>43282</v>
      </c>
      <c r="Y883" s="20">
        <v>43373</v>
      </c>
    </row>
    <row r="884" spans="1:25" ht="15.75" x14ac:dyDescent="0.25">
      <c r="A884" s="17" t="s">
        <v>508</v>
      </c>
      <c r="B884" s="17" t="s">
        <v>282</v>
      </c>
      <c r="C884" s="17" t="s">
        <v>283</v>
      </c>
      <c r="D884" s="20">
        <v>44378</v>
      </c>
      <c r="E884" s="20">
        <v>44446</v>
      </c>
      <c r="F884" s="21">
        <v>7590</v>
      </c>
      <c r="G884" s="20">
        <v>44378</v>
      </c>
      <c r="H884" s="20">
        <v>44469</v>
      </c>
      <c r="I884" s="17">
        <f>IF((YEAR(H884)-YEAR(G884))=1, ((MONTH(H884)-MONTH(G884))+1)+12, (IF((YEAR(H884)-YEAR(G884))=2, ((MONTH(H884)-MONTH(G884))+1)+24, (IF((YEAR(H884)-YEAR(G884))=3, ((MONTH(H884)-MONTH(G884))+1)+36, (MONTH(H884)-MONTH(G884))+1)))))</f>
        <v>3</v>
      </c>
      <c r="J884" s="18">
        <f>F884/I884</f>
        <v>2530</v>
      </c>
      <c r="K884" s="19"/>
      <c r="L884" s="20">
        <v>44378</v>
      </c>
      <c r="M884" s="20">
        <v>44446</v>
      </c>
      <c r="N884" s="21">
        <v>7590</v>
      </c>
      <c r="O884" s="20">
        <v>44378</v>
      </c>
      <c r="P884" s="20">
        <v>44469</v>
      </c>
      <c r="Q884" s="19">
        <f t="shared" si="39"/>
        <v>7</v>
      </c>
      <c r="R884" s="19">
        <f t="shared" si="40"/>
        <v>7</v>
      </c>
      <c r="S884" s="19">
        <f t="shared" si="41"/>
        <v>0</v>
      </c>
      <c r="T884" s="19"/>
      <c r="U884" s="20">
        <v>43282</v>
      </c>
      <c r="V884" s="20">
        <v>43350</v>
      </c>
      <c r="W884" s="21">
        <v>7590</v>
      </c>
      <c r="X884" s="20">
        <v>43282</v>
      </c>
      <c r="Y884" s="20">
        <v>43373</v>
      </c>
    </row>
    <row r="885" spans="1:25" ht="15.75" x14ac:dyDescent="0.25">
      <c r="A885" s="17" t="s">
        <v>347</v>
      </c>
      <c r="B885" s="17" t="s">
        <v>288</v>
      </c>
      <c r="C885" s="17" t="s">
        <v>283</v>
      </c>
      <c r="D885" s="20">
        <v>44430</v>
      </c>
      <c r="E885" s="20">
        <v>44463</v>
      </c>
      <c r="F885" s="21">
        <v>6500</v>
      </c>
      <c r="G885" s="20">
        <v>44409</v>
      </c>
      <c r="H885" s="20">
        <v>44469</v>
      </c>
      <c r="I885" s="17">
        <f>IF((YEAR(H885)-YEAR(G885))=1, ((MONTH(H885)-MONTH(G885))+1)+12, (IF((YEAR(H885)-YEAR(G885))=2, ((MONTH(H885)-MONTH(G885))+1)+24, (IF((YEAR(H885)-YEAR(G885))=3, ((MONTH(H885)-MONTH(G885))+1)+36, (MONTH(H885)-MONTH(G885))+1)))))</f>
        <v>2</v>
      </c>
      <c r="J885" s="18">
        <f>F885/I885</f>
        <v>3250</v>
      </c>
      <c r="K885" s="19"/>
      <c r="L885" s="20">
        <v>44430</v>
      </c>
      <c r="M885" s="20">
        <v>44463</v>
      </c>
      <c r="N885" s="21">
        <v>6500</v>
      </c>
      <c r="O885" s="20">
        <v>44409</v>
      </c>
      <c r="P885" s="20">
        <v>44469</v>
      </c>
      <c r="Q885" s="19">
        <f t="shared" si="39"/>
        <v>24</v>
      </c>
      <c r="R885" s="19">
        <f t="shared" si="40"/>
        <v>24</v>
      </c>
      <c r="S885" s="19">
        <f t="shared" si="41"/>
        <v>0</v>
      </c>
      <c r="T885" s="19"/>
      <c r="U885" s="20">
        <v>43334</v>
      </c>
      <c r="V885" s="20">
        <v>43367</v>
      </c>
      <c r="W885" s="21">
        <v>6500</v>
      </c>
      <c r="X885" s="20">
        <v>43313</v>
      </c>
      <c r="Y885" s="20">
        <v>43373</v>
      </c>
    </row>
    <row r="886" spans="1:25" ht="15.75" x14ac:dyDescent="0.25">
      <c r="A886" s="17" t="s">
        <v>347</v>
      </c>
      <c r="B886" s="17" t="s">
        <v>288</v>
      </c>
      <c r="C886" s="17" t="s">
        <v>283</v>
      </c>
      <c r="D886" s="20">
        <v>44478</v>
      </c>
      <c r="E886" s="20">
        <v>44508</v>
      </c>
      <c r="F886" s="21">
        <v>6000</v>
      </c>
      <c r="G886" s="20">
        <v>44409</v>
      </c>
      <c r="H886" s="20">
        <v>44469</v>
      </c>
      <c r="I886" s="17">
        <f>IF((YEAR(H886)-YEAR(G886))=1, ((MONTH(H886)-MONTH(G886))+1)+12, (IF((YEAR(H886)-YEAR(G886))=2, ((MONTH(H886)-MONTH(G886))+1)+24, (IF((YEAR(H886)-YEAR(G886))=3, ((MONTH(H886)-MONTH(G886))+1)+36, (MONTH(H886)-MONTH(G886))+1)))))</f>
        <v>2</v>
      </c>
      <c r="J886" s="18">
        <f>F886/I886</f>
        <v>3000</v>
      </c>
      <c r="K886" s="19"/>
      <c r="L886" s="20">
        <v>44478</v>
      </c>
      <c r="M886" s="20">
        <v>44508</v>
      </c>
      <c r="N886" s="21">
        <v>6000</v>
      </c>
      <c r="O886" s="20">
        <v>44409</v>
      </c>
      <c r="P886" s="20">
        <v>44469</v>
      </c>
      <c r="Q886" s="19">
        <f t="shared" si="39"/>
        <v>8</v>
      </c>
      <c r="R886" s="19">
        <f t="shared" si="40"/>
        <v>8</v>
      </c>
      <c r="S886" s="19">
        <f t="shared" si="41"/>
        <v>0</v>
      </c>
      <c r="T886" s="19"/>
      <c r="U886" s="20">
        <v>43382</v>
      </c>
      <c r="V886" s="20">
        <v>43412</v>
      </c>
      <c r="W886" s="21">
        <v>6000</v>
      </c>
      <c r="X886" s="20">
        <v>43313</v>
      </c>
      <c r="Y886" s="20">
        <v>43373</v>
      </c>
    </row>
    <row r="887" spans="1:25" ht="15.75" x14ac:dyDescent="0.25">
      <c r="A887" s="17" t="s">
        <v>557</v>
      </c>
      <c r="B887" s="17" t="s">
        <v>288</v>
      </c>
      <c r="C887" s="17" t="s">
        <v>283</v>
      </c>
      <c r="D887" s="20">
        <v>44401</v>
      </c>
      <c r="E887" s="20">
        <v>44443</v>
      </c>
      <c r="F887" s="21">
        <v>30700</v>
      </c>
      <c r="G887" s="20">
        <v>44409</v>
      </c>
      <c r="H887" s="20">
        <v>44469</v>
      </c>
      <c r="I887" s="17">
        <f>IF((YEAR(H887)-YEAR(G887))=1, ((MONTH(H887)-MONTH(G887))+1)+12, (IF((YEAR(H887)-YEAR(G887))=2, ((MONTH(H887)-MONTH(G887))+1)+24, (IF((YEAR(H887)-YEAR(G887))=3, ((MONTH(H887)-MONTH(G887))+1)+36, (MONTH(H887)-MONTH(G887))+1)))))</f>
        <v>2</v>
      </c>
      <c r="J887" s="18">
        <f>F887/I887</f>
        <v>15350</v>
      </c>
      <c r="K887" s="19"/>
      <c r="L887" s="20">
        <v>44401</v>
      </c>
      <c r="M887" s="20">
        <v>44443</v>
      </c>
      <c r="N887" s="21">
        <v>30700</v>
      </c>
      <c r="O887" s="20">
        <v>44409</v>
      </c>
      <c r="P887" s="20">
        <v>44469</v>
      </c>
      <c r="Q887" s="19">
        <f t="shared" si="39"/>
        <v>4</v>
      </c>
      <c r="R887" s="19">
        <f t="shared" si="40"/>
        <v>4</v>
      </c>
      <c r="S887" s="19">
        <f t="shared" si="41"/>
        <v>0</v>
      </c>
      <c r="T887" s="19"/>
      <c r="U887" s="20">
        <v>43305</v>
      </c>
      <c r="V887" s="20">
        <v>43347</v>
      </c>
      <c r="W887" s="21">
        <v>30700</v>
      </c>
      <c r="X887" s="20">
        <v>43313</v>
      </c>
      <c r="Y887" s="20">
        <v>43373</v>
      </c>
    </row>
    <row r="888" spans="1:25" ht="15.75" x14ac:dyDescent="0.25">
      <c r="A888" s="17" t="s">
        <v>557</v>
      </c>
      <c r="B888" s="17" t="s">
        <v>288</v>
      </c>
      <c r="C888" s="17" t="s">
        <v>283</v>
      </c>
      <c r="D888" s="20">
        <v>44424</v>
      </c>
      <c r="E888" s="20">
        <v>44456</v>
      </c>
      <c r="F888" s="21">
        <v>37500</v>
      </c>
      <c r="G888" s="20">
        <v>44409</v>
      </c>
      <c r="H888" s="20">
        <v>44469</v>
      </c>
      <c r="I888" s="17">
        <f>IF((YEAR(H888)-YEAR(G888))=1, ((MONTH(H888)-MONTH(G888))+1)+12, (IF((YEAR(H888)-YEAR(G888))=2, ((MONTH(H888)-MONTH(G888))+1)+24, (IF((YEAR(H888)-YEAR(G888))=3, ((MONTH(H888)-MONTH(G888))+1)+36, (MONTH(H888)-MONTH(G888))+1)))))</f>
        <v>2</v>
      </c>
      <c r="J888" s="18">
        <f>F888/I888</f>
        <v>18750</v>
      </c>
      <c r="K888" s="19"/>
      <c r="L888" s="20">
        <v>44424</v>
      </c>
      <c r="M888" s="20">
        <v>44456</v>
      </c>
      <c r="N888" s="21">
        <v>37500</v>
      </c>
      <c r="O888" s="20">
        <v>44409</v>
      </c>
      <c r="P888" s="20">
        <v>44469</v>
      </c>
      <c r="Q888" s="19">
        <f t="shared" si="39"/>
        <v>17</v>
      </c>
      <c r="R888" s="19">
        <f t="shared" si="40"/>
        <v>17</v>
      </c>
      <c r="S888" s="19">
        <f t="shared" si="41"/>
        <v>0</v>
      </c>
      <c r="T888" s="19"/>
      <c r="U888" s="20">
        <v>43328</v>
      </c>
      <c r="V888" s="20">
        <v>43360</v>
      </c>
      <c r="W888" s="21">
        <v>37500</v>
      </c>
      <c r="X888" s="20">
        <v>43313</v>
      </c>
      <c r="Y888" s="20">
        <v>43373</v>
      </c>
    </row>
    <row r="889" spans="1:25" ht="15.75" x14ac:dyDescent="0.25">
      <c r="A889" s="17" t="s">
        <v>295</v>
      </c>
      <c r="B889" s="17" t="s">
        <v>288</v>
      </c>
      <c r="C889" s="17" t="s">
        <v>283</v>
      </c>
      <c r="D889" s="20">
        <v>44440</v>
      </c>
      <c r="E889" s="20">
        <v>44481</v>
      </c>
      <c r="F889" s="21">
        <v>1666.67</v>
      </c>
      <c r="G889" s="20">
        <v>44440</v>
      </c>
      <c r="H889" s="20">
        <v>44469</v>
      </c>
      <c r="I889" s="17">
        <f>IF((YEAR(H889)-YEAR(G889))=1, ((MONTH(H889)-MONTH(G889))+1)+12, (IF((YEAR(H889)-YEAR(G889))=2, ((MONTH(H889)-MONTH(G889))+1)+24, (IF((YEAR(H889)-YEAR(G889))=3, ((MONTH(H889)-MONTH(G889))+1)+36, (MONTH(H889)-MONTH(G889))+1)))))</f>
        <v>1</v>
      </c>
      <c r="J889" s="18">
        <f>F889/I889</f>
        <v>1666.67</v>
      </c>
      <c r="K889" s="19"/>
      <c r="L889" s="20">
        <v>44440</v>
      </c>
      <c r="M889" s="20">
        <v>44481</v>
      </c>
      <c r="N889" s="21">
        <v>1666.67</v>
      </c>
      <c r="O889" s="20">
        <v>44440</v>
      </c>
      <c r="P889" s="20">
        <v>44469</v>
      </c>
      <c r="Q889" s="19">
        <f t="shared" si="39"/>
        <v>12</v>
      </c>
      <c r="R889" s="19">
        <f t="shared" si="40"/>
        <v>12</v>
      </c>
      <c r="S889" s="19">
        <f t="shared" si="41"/>
        <v>0</v>
      </c>
      <c r="T889" s="19"/>
      <c r="U889" s="20">
        <v>43344</v>
      </c>
      <c r="V889" s="20">
        <v>43385</v>
      </c>
      <c r="W889" s="21">
        <v>1666.67</v>
      </c>
      <c r="X889" s="20">
        <v>43344</v>
      </c>
      <c r="Y889" s="20">
        <v>43373</v>
      </c>
    </row>
    <row r="890" spans="1:25" ht="15.75" x14ac:dyDescent="0.25">
      <c r="A890" s="17" t="s">
        <v>298</v>
      </c>
      <c r="B890" s="17" t="s">
        <v>292</v>
      </c>
      <c r="C890" s="17" t="s">
        <v>283</v>
      </c>
      <c r="D890" s="20">
        <v>44446</v>
      </c>
      <c r="E890" s="20">
        <v>44472</v>
      </c>
      <c r="F890" s="21">
        <v>500</v>
      </c>
      <c r="G890" s="20">
        <v>44440</v>
      </c>
      <c r="H890" s="20">
        <v>44469</v>
      </c>
      <c r="I890" s="17">
        <f>IF((YEAR(H890)-YEAR(G890))=1, ((MONTH(H890)-MONTH(G890))+1)+12, (IF((YEAR(H890)-YEAR(G890))=2, ((MONTH(H890)-MONTH(G890))+1)+24, (IF((YEAR(H890)-YEAR(G890))=3, ((MONTH(H890)-MONTH(G890))+1)+36, (MONTH(H890)-MONTH(G890))+1)))))</f>
        <v>1</v>
      </c>
      <c r="J890" s="18">
        <f>F890/I890</f>
        <v>500</v>
      </c>
      <c r="K890" s="19"/>
      <c r="L890" s="20">
        <v>44446</v>
      </c>
      <c r="M890" s="20">
        <v>44472</v>
      </c>
      <c r="N890" s="21">
        <v>500</v>
      </c>
      <c r="O890" s="20">
        <v>44440</v>
      </c>
      <c r="P890" s="20">
        <v>44469</v>
      </c>
      <c r="Q890" s="19">
        <f t="shared" si="39"/>
        <v>3</v>
      </c>
      <c r="R890" s="19">
        <f t="shared" si="40"/>
        <v>3</v>
      </c>
      <c r="S890" s="19">
        <f t="shared" si="41"/>
        <v>0</v>
      </c>
      <c r="T890" s="19"/>
      <c r="U890" s="20">
        <v>43350</v>
      </c>
      <c r="V890" s="20">
        <v>43376</v>
      </c>
      <c r="W890" s="21">
        <v>500</v>
      </c>
      <c r="X890" s="20">
        <v>43344</v>
      </c>
      <c r="Y890" s="20">
        <v>43373</v>
      </c>
    </row>
    <row r="891" spans="1:25" ht="15.75" x14ac:dyDescent="0.25">
      <c r="A891" s="17" t="s">
        <v>298</v>
      </c>
      <c r="B891" s="17" t="s">
        <v>292</v>
      </c>
      <c r="C891" s="17" t="s">
        <v>283</v>
      </c>
      <c r="D891" s="20">
        <v>44456</v>
      </c>
      <c r="E891" s="20">
        <v>44474</v>
      </c>
      <c r="F891" s="21">
        <v>2690.49</v>
      </c>
      <c r="G891" s="20">
        <v>44440</v>
      </c>
      <c r="H891" s="20">
        <v>44469</v>
      </c>
      <c r="I891" s="17">
        <f>IF((YEAR(H891)-YEAR(G891))=1, ((MONTH(H891)-MONTH(G891))+1)+12, (IF((YEAR(H891)-YEAR(G891))=2, ((MONTH(H891)-MONTH(G891))+1)+24, (IF((YEAR(H891)-YEAR(G891))=3, ((MONTH(H891)-MONTH(G891))+1)+36, (MONTH(H891)-MONTH(G891))+1)))))</f>
        <v>1</v>
      </c>
      <c r="J891" s="18">
        <f>F891/I891</f>
        <v>2690.49</v>
      </c>
      <c r="K891" s="19"/>
      <c r="L891" s="20">
        <v>44456</v>
      </c>
      <c r="M891" s="20">
        <v>44474</v>
      </c>
      <c r="N891" s="21">
        <v>2690.49</v>
      </c>
      <c r="O891" s="20">
        <v>44440</v>
      </c>
      <c r="P891" s="20">
        <v>44469</v>
      </c>
      <c r="Q891" s="19">
        <f t="shared" si="39"/>
        <v>5</v>
      </c>
      <c r="R891" s="19">
        <f t="shared" si="40"/>
        <v>5</v>
      </c>
      <c r="S891" s="19">
        <f t="shared" si="41"/>
        <v>0</v>
      </c>
      <c r="T891" s="19"/>
      <c r="U891" s="20">
        <v>43360</v>
      </c>
      <c r="V891" s="20">
        <v>43378</v>
      </c>
      <c r="W891" s="21">
        <v>2690.49</v>
      </c>
      <c r="X891" s="20">
        <v>43344</v>
      </c>
      <c r="Y891" s="20">
        <v>43373</v>
      </c>
    </row>
    <row r="892" spans="1:25" ht="15.75" x14ac:dyDescent="0.25">
      <c r="A892" s="17" t="s">
        <v>316</v>
      </c>
      <c r="B892" s="17" t="s">
        <v>296</v>
      </c>
      <c r="C892" s="17" t="s">
        <v>283</v>
      </c>
      <c r="D892" s="20">
        <v>44440</v>
      </c>
      <c r="E892" s="20">
        <v>44457</v>
      </c>
      <c r="F892" s="21">
        <v>1500</v>
      </c>
      <c r="G892" s="20">
        <v>44440</v>
      </c>
      <c r="H892" s="20">
        <v>44469</v>
      </c>
      <c r="I892" s="17">
        <f>IF((YEAR(H892)-YEAR(G892))=1, ((MONTH(H892)-MONTH(G892))+1)+12, (IF((YEAR(H892)-YEAR(G892))=2, ((MONTH(H892)-MONTH(G892))+1)+24, (IF((YEAR(H892)-YEAR(G892))=3, ((MONTH(H892)-MONTH(G892))+1)+36, (MONTH(H892)-MONTH(G892))+1)))))</f>
        <v>1</v>
      </c>
      <c r="J892" s="18">
        <f>F892/I892</f>
        <v>1500</v>
      </c>
      <c r="K892" s="19"/>
      <c r="L892" s="20">
        <v>44440</v>
      </c>
      <c r="M892" s="20">
        <v>44457</v>
      </c>
      <c r="N892" s="21">
        <v>1500</v>
      </c>
      <c r="O892" s="20">
        <v>44440</v>
      </c>
      <c r="P892" s="20">
        <v>44469</v>
      </c>
      <c r="Q892" s="19">
        <f t="shared" si="39"/>
        <v>18</v>
      </c>
      <c r="R892" s="19">
        <f t="shared" si="40"/>
        <v>18</v>
      </c>
      <c r="S892" s="19">
        <f t="shared" si="41"/>
        <v>0</v>
      </c>
      <c r="T892" s="19"/>
      <c r="U892" s="20">
        <v>43344</v>
      </c>
      <c r="V892" s="20">
        <v>43361</v>
      </c>
      <c r="W892" s="21">
        <v>1500</v>
      </c>
      <c r="X892" s="20">
        <v>43344</v>
      </c>
      <c r="Y892" s="20">
        <v>43373</v>
      </c>
    </row>
    <row r="893" spans="1:25" ht="15.75" x14ac:dyDescent="0.25">
      <c r="A893" s="17" t="s">
        <v>401</v>
      </c>
      <c r="B893" s="17" t="s">
        <v>285</v>
      </c>
      <c r="C893" s="17" t="s">
        <v>283</v>
      </c>
      <c r="D893" s="20">
        <v>44440</v>
      </c>
      <c r="E893" s="20">
        <v>44464</v>
      </c>
      <c r="F893" s="21">
        <v>2000</v>
      </c>
      <c r="G893" s="20">
        <v>44440</v>
      </c>
      <c r="H893" s="20">
        <v>44469</v>
      </c>
      <c r="I893" s="17">
        <f>IF((YEAR(H893)-YEAR(G893))=1, ((MONTH(H893)-MONTH(G893))+1)+12, (IF((YEAR(H893)-YEAR(G893))=2, ((MONTH(H893)-MONTH(G893))+1)+24, (IF((YEAR(H893)-YEAR(G893))=3, ((MONTH(H893)-MONTH(G893))+1)+36, (MONTH(H893)-MONTH(G893))+1)))))</f>
        <v>1</v>
      </c>
      <c r="J893" s="18">
        <f>F893/I893</f>
        <v>2000</v>
      </c>
      <c r="K893" s="19"/>
      <c r="L893" s="20">
        <v>44440</v>
      </c>
      <c r="M893" s="20">
        <v>44464</v>
      </c>
      <c r="N893" s="21">
        <v>2000</v>
      </c>
      <c r="O893" s="20">
        <v>44440</v>
      </c>
      <c r="P893" s="20">
        <v>44469</v>
      </c>
      <c r="Q893" s="19">
        <f t="shared" si="39"/>
        <v>25</v>
      </c>
      <c r="R893" s="19">
        <f t="shared" si="40"/>
        <v>25</v>
      </c>
      <c r="S893" s="19">
        <f t="shared" si="41"/>
        <v>0</v>
      </c>
      <c r="T893" s="19"/>
      <c r="U893" s="20">
        <v>43344</v>
      </c>
      <c r="V893" s="20">
        <v>43368</v>
      </c>
      <c r="W893" s="21">
        <v>2000</v>
      </c>
      <c r="X893" s="20">
        <v>43344</v>
      </c>
      <c r="Y893" s="20">
        <v>43373</v>
      </c>
    </row>
    <row r="894" spans="1:25" ht="15.75" x14ac:dyDescent="0.25">
      <c r="A894" s="17" t="s">
        <v>404</v>
      </c>
      <c r="B894" s="17" t="s">
        <v>288</v>
      </c>
      <c r="C894" s="17" t="s">
        <v>283</v>
      </c>
      <c r="D894" s="20">
        <v>44460</v>
      </c>
      <c r="E894" s="20">
        <v>44561</v>
      </c>
      <c r="F894" s="21">
        <v>3000</v>
      </c>
      <c r="G894" s="20">
        <v>44440</v>
      </c>
      <c r="H894" s="20">
        <v>44469</v>
      </c>
      <c r="I894" s="17">
        <f>IF((YEAR(H894)-YEAR(G894))=1, ((MONTH(H894)-MONTH(G894))+1)+12, (IF((YEAR(H894)-YEAR(G894))=2, ((MONTH(H894)-MONTH(G894))+1)+24, (IF((YEAR(H894)-YEAR(G894))=3, ((MONTH(H894)-MONTH(G894))+1)+36, (MONTH(H894)-MONTH(G894))+1)))))</f>
        <v>1</v>
      </c>
      <c r="J894" s="18">
        <f>F894/I894</f>
        <v>3000</v>
      </c>
      <c r="K894" s="19"/>
      <c r="L894" s="20">
        <v>44460</v>
      </c>
      <c r="M894" s="20">
        <v>44561</v>
      </c>
      <c r="N894" s="21">
        <v>3000</v>
      </c>
      <c r="O894" s="20">
        <v>44440</v>
      </c>
      <c r="P894" s="20">
        <v>44469</v>
      </c>
      <c r="Q894" s="19">
        <f t="shared" si="39"/>
        <v>31</v>
      </c>
      <c r="R894" s="19">
        <f t="shared" si="40"/>
        <v>31</v>
      </c>
      <c r="S894" s="19">
        <f t="shared" si="41"/>
        <v>0</v>
      </c>
      <c r="T894" s="19"/>
      <c r="U894" s="20">
        <v>43364</v>
      </c>
      <c r="V894" s="20">
        <v>43465</v>
      </c>
      <c r="W894" s="21">
        <v>3000</v>
      </c>
      <c r="X894" s="20">
        <v>43344</v>
      </c>
      <c r="Y894" s="20">
        <v>43373</v>
      </c>
    </row>
    <row r="895" spans="1:25" ht="15.75" x14ac:dyDescent="0.25">
      <c r="A895" s="17" t="s">
        <v>426</v>
      </c>
      <c r="B895" s="17" t="s">
        <v>282</v>
      </c>
      <c r="C895" s="17" t="s">
        <v>283</v>
      </c>
      <c r="D895" s="20">
        <v>44440</v>
      </c>
      <c r="E895" s="20">
        <v>44443</v>
      </c>
      <c r="F895" s="21">
        <v>700</v>
      </c>
      <c r="G895" s="20">
        <v>44440</v>
      </c>
      <c r="H895" s="20">
        <v>44469</v>
      </c>
      <c r="I895" s="17">
        <f>IF((YEAR(H895)-YEAR(G895))=1, ((MONTH(H895)-MONTH(G895))+1)+12, (IF((YEAR(H895)-YEAR(G895))=2, ((MONTH(H895)-MONTH(G895))+1)+24, (IF((YEAR(H895)-YEAR(G895))=3, ((MONTH(H895)-MONTH(G895))+1)+36, (MONTH(H895)-MONTH(G895))+1)))))</f>
        <v>1</v>
      </c>
      <c r="J895" s="18">
        <f>F895/I895</f>
        <v>700</v>
      </c>
      <c r="K895" s="19"/>
      <c r="L895" s="20">
        <v>44440</v>
      </c>
      <c r="M895" s="20">
        <v>44443</v>
      </c>
      <c r="N895" s="21">
        <v>700</v>
      </c>
      <c r="O895" s="20">
        <v>44440</v>
      </c>
      <c r="P895" s="20">
        <v>44469</v>
      </c>
      <c r="Q895" s="19">
        <f t="shared" si="39"/>
        <v>4</v>
      </c>
      <c r="R895" s="19">
        <f t="shared" si="40"/>
        <v>4</v>
      </c>
      <c r="S895" s="19">
        <f t="shared" si="41"/>
        <v>0</v>
      </c>
      <c r="T895" s="19"/>
      <c r="U895" s="20">
        <v>43344</v>
      </c>
      <c r="V895" s="20">
        <v>43347</v>
      </c>
      <c r="W895" s="21">
        <v>700</v>
      </c>
      <c r="X895" s="20">
        <v>43344</v>
      </c>
      <c r="Y895" s="20">
        <v>43373</v>
      </c>
    </row>
    <row r="896" spans="1:25" ht="15.75" x14ac:dyDescent="0.25">
      <c r="A896" s="17" t="s">
        <v>450</v>
      </c>
      <c r="B896" s="17" t="s">
        <v>288</v>
      </c>
      <c r="C896" s="17" t="s">
        <v>283</v>
      </c>
      <c r="D896" s="20">
        <v>44440</v>
      </c>
      <c r="E896" s="20">
        <v>44501</v>
      </c>
      <c r="F896" s="21">
        <v>3500</v>
      </c>
      <c r="G896" s="20">
        <v>44440</v>
      </c>
      <c r="H896" s="20">
        <v>44469</v>
      </c>
      <c r="I896" s="17">
        <f>IF((YEAR(H896)-YEAR(G896))=1, ((MONTH(H896)-MONTH(G896))+1)+12, (IF((YEAR(H896)-YEAR(G896))=2, ((MONTH(H896)-MONTH(G896))+1)+24, (IF((YEAR(H896)-YEAR(G896))=3, ((MONTH(H896)-MONTH(G896))+1)+36, (MONTH(H896)-MONTH(G896))+1)))))</f>
        <v>1</v>
      </c>
      <c r="J896" s="18">
        <f>F896/I896</f>
        <v>3500</v>
      </c>
      <c r="K896" s="19"/>
      <c r="L896" s="20">
        <v>44440</v>
      </c>
      <c r="M896" s="20">
        <v>44501</v>
      </c>
      <c r="N896" s="21">
        <v>3500</v>
      </c>
      <c r="O896" s="20">
        <v>44440</v>
      </c>
      <c r="P896" s="20">
        <v>44469</v>
      </c>
      <c r="Q896" s="19">
        <f t="shared" si="39"/>
        <v>1</v>
      </c>
      <c r="R896" s="19">
        <f t="shared" si="40"/>
        <v>1</v>
      </c>
      <c r="S896" s="19">
        <f t="shared" si="41"/>
        <v>0</v>
      </c>
      <c r="T896" s="19"/>
      <c r="U896" s="20">
        <v>43344</v>
      </c>
      <c r="V896" s="20">
        <v>43405</v>
      </c>
      <c r="W896" s="21">
        <v>3500</v>
      </c>
      <c r="X896" s="20">
        <v>43344</v>
      </c>
      <c r="Y896" s="20">
        <v>43373</v>
      </c>
    </row>
    <row r="897" spans="1:25" ht="15.75" x14ac:dyDescent="0.25">
      <c r="A897" s="17" t="s">
        <v>451</v>
      </c>
      <c r="B897" s="17" t="s">
        <v>282</v>
      </c>
      <c r="C897" s="17" t="s">
        <v>283</v>
      </c>
      <c r="D897" s="20">
        <v>44439</v>
      </c>
      <c r="E897" s="20">
        <v>44534</v>
      </c>
      <c r="F897" s="21">
        <v>1000</v>
      </c>
      <c r="G897" s="20">
        <v>44440</v>
      </c>
      <c r="H897" s="20">
        <v>44469</v>
      </c>
      <c r="I897" s="17">
        <f>IF((YEAR(H897)-YEAR(G897))=1, ((MONTH(H897)-MONTH(G897))+1)+12, (IF((YEAR(H897)-YEAR(G897))=2, ((MONTH(H897)-MONTH(G897))+1)+24, (IF((YEAR(H897)-YEAR(G897))=3, ((MONTH(H897)-MONTH(G897))+1)+36, (MONTH(H897)-MONTH(G897))+1)))))</f>
        <v>1</v>
      </c>
      <c r="J897" s="18">
        <f>F897/I897</f>
        <v>1000</v>
      </c>
      <c r="K897" s="19"/>
      <c r="L897" s="20">
        <v>44439</v>
      </c>
      <c r="M897" s="20">
        <v>44534</v>
      </c>
      <c r="N897" s="21">
        <v>1000</v>
      </c>
      <c r="O897" s="20">
        <v>44440</v>
      </c>
      <c r="P897" s="20">
        <v>44469</v>
      </c>
      <c r="Q897" s="19">
        <f t="shared" si="39"/>
        <v>4</v>
      </c>
      <c r="R897" s="19">
        <f t="shared" si="40"/>
        <v>4</v>
      </c>
      <c r="S897" s="19">
        <f t="shared" si="41"/>
        <v>0</v>
      </c>
      <c r="T897" s="19"/>
      <c r="U897" s="20">
        <v>43343</v>
      </c>
      <c r="V897" s="20">
        <v>43438</v>
      </c>
      <c r="W897" s="21">
        <v>1000</v>
      </c>
      <c r="X897" s="20">
        <v>43344</v>
      </c>
      <c r="Y897" s="20">
        <v>43373</v>
      </c>
    </row>
    <row r="898" spans="1:25" ht="15.75" x14ac:dyDescent="0.25">
      <c r="A898" s="17" t="s">
        <v>453</v>
      </c>
      <c r="B898" s="17" t="s">
        <v>282</v>
      </c>
      <c r="C898" s="17" t="s">
        <v>283</v>
      </c>
      <c r="D898" s="20">
        <v>44455</v>
      </c>
      <c r="E898" s="20">
        <v>44515</v>
      </c>
      <c r="F898" s="21">
        <v>1375</v>
      </c>
      <c r="G898" s="20">
        <v>44440</v>
      </c>
      <c r="H898" s="20">
        <v>44469</v>
      </c>
      <c r="I898" s="17">
        <f>IF((YEAR(H898)-YEAR(G898))=1, ((MONTH(H898)-MONTH(G898))+1)+12, (IF((YEAR(H898)-YEAR(G898))=2, ((MONTH(H898)-MONTH(G898))+1)+24, (IF((YEAR(H898)-YEAR(G898))=3, ((MONTH(H898)-MONTH(G898))+1)+36, (MONTH(H898)-MONTH(G898))+1)))))</f>
        <v>1</v>
      </c>
      <c r="J898" s="18">
        <f>F898/I898</f>
        <v>1375</v>
      </c>
      <c r="K898" s="19"/>
      <c r="L898" s="20">
        <v>44455</v>
      </c>
      <c r="M898" s="20">
        <v>44515</v>
      </c>
      <c r="N898" s="21">
        <v>1375</v>
      </c>
      <c r="O898" s="20">
        <v>44440</v>
      </c>
      <c r="P898" s="20">
        <v>44469</v>
      </c>
      <c r="Q898" s="19">
        <f t="shared" si="39"/>
        <v>15</v>
      </c>
      <c r="R898" s="19">
        <f t="shared" si="40"/>
        <v>15</v>
      </c>
      <c r="S898" s="19">
        <f t="shared" si="41"/>
        <v>0</v>
      </c>
      <c r="T898" s="19"/>
      <c r="U898" s="20">
        <v>43359</v>
      </c>
      <c r="V898" s="20">
        <v>43419</v>
      </c>
      <c r="W898" s="21">
        <v>1375</v>
      </c>
      <c r="X898" s="20">
        <v>43344</v>
      </c>
      <c r="Y898" s="20">
        <v>43373</v>
      </c>
    </row>
    <row r="899" spans="1:25" ht="15.75" x14ac:dyDescent="0.25">
      <c r="A899" s="17" t="s">
        <v>460</v>
      </c>
      <c r="B899" s="17" t="s">
        <v>296</v>
      </c>
      <c r="C899" s="17" t="s">
        <v>283</v>
      </c>
      <c r="D899" s="20">
        <v>44457</v>
      </c>
      <c r="E899" s="20">
        <v>44491</v>
      </c>
      <c r="F899" s="21">
        <v>2500</v>
      </c>
      <c r="G899" s="20">
        <v>44440</v>
      </c>
      <c r="H899" s="20">
        <v>44469</v>
      </c>
      <c r="I899" s="17">
        <f>IF((YEAR(H899)-YEAR(G899))=1, ((MONTH(H899)-MONTH(G899))+1)+12, (IF((YEAR(H899)-YEAR(G899))=2, ((MONTH(H899)-MONTH(G899))+1)+24, (IF((YEAR(H899)-YEAR(G899))=3, ((MONTH(H899)-MONTH(G899))+1)+36, (MONTH(H899)-MONTH(G899))+1)))))</f>
        <v>1</v>
      </c>
      <c r="J899" s="18">
        <f>F899/I899</f>
        <v>2500</v>
      </c>
      <c r="K899" s="19"/>
      <c r="L899" s="20">
        <v>44457</v>
      </c>
      <c r="M899" s="20">
        <v>44491</v>
      </c>
      <c r="N899" s="21">
        <v>2500</v>
      </c>
      <c r="O899" s="20">
        <v>44440</v>
      </c>
      <c r="P899" s="20">
        <v>44469</v>
      </c>
      <c r="Q899" s="19">
        <f t="shared" si="39"/>
        <v>22</v>
      </c>
      <c r="R899" s="19">
        <f t="shared" si="40"/>
        <v>22</v>
      </c>
      <c r="S899" s="19">
        <f t="shared" si="41"/>
        <v>0</v>
      </c>
      <c r="T899" s="19"/>
      <c r="U899" s="20">
        <v>43361</v>
      </c>
      <c r="V899" s="20">
        <v>43395</v>
      </c>
      <c r="W899" s="21">
        <v>2500</v>
      </c>
      <c r="X899" s="20">
        <v>43344</v>
      </c>
      <c r="Y899" s="20">
        <v>43373</v>
      </c>
    </row>
    <row r="900" spans="1:25" ht="15.75" x14ac:dyDescent="0.25">
      <c r="A900" s="17" t="s">
        <v>478</v>
      </c>
      <c r="B900" s="17" t="s">
        <v>285</v>
      </c>
      <c r="C900" s="17" t="s">
        <v>283</v>
      </c>
      <c r="D900" s="20">
        <v>44440</v>
      </c>
      <c r="E900" s="20">
        <v>44449</v>
      </c>
      <c r="F900" s="21">
        <v>1500</v>
      </c>
      <c r="G900" s="20">
        <v>44440</v>
      </c>
      <c r="H900" s="20">
        <v>44469</v>
      </c>
      <c r="I900" s="17">
        <f>IF((YEAR(H900)-YEAR(G900))=1, ((MONTH(H900)-MONTH(G900))+1)+12, (IF((YEAR(H900)-YEAR(G900))=2, ((MONTH(H900)-MONTH(G900))+1)+24, (IF((YEAR(H900)-YEAR(G900))=3, ((MONTH(H900)-MONTH(G900))+1)+36, (MONTH(H900)-MONTH(G900))+1)))))</f>
        <v>1</v>
      </c>
      <c r="J900" s="18">
        <f>F900/I900</f>
        <v>1500</v>
      </c>
      <c r="K900" s="19"/>
      <c r="L900" s="20">
        <v>44440</v>
      </c>
      <c r="M900" s="20">
        <v>44449</v>
      </c>
      <c r="N900" s="21">
        <v>1500</v>
      </c>
      <c r="O900" s="20">
        <v>44440</v>
      </c>
      <c r="P900" s="20">
        <v>44469</v>
      </c>
      <c r="Q900" s="19">
        <f t="shared" ref="Q900:Q963" si="42">DAY(E900)</f>
        <v>10</v>
      </c>
      <c r="R900" s="19">
        <f t="shared" ref="R900:R963" si="43">DAY(M900)</f>
        <v>10</v>
      </c>
      <c r="S900" s="19">
        <f t="shared" ref="S900:S963" si="44">Q900-R900</f>
        <v>0</v>
      </c>
      <c r="T900" s="19"/>
      <c r="U900" s="20">
        <v>43344</v>
      </c>
      <c r="V900" s="20">
        <v>43353</v>
      </c>
      <c r="W900" s="21">
        <v>1500</v>
      </c>
      <c r="X900" s="20">
        <v>43344</v>
      </c>
      <c r="Y900" s="20">
        <v>43373</v>
      </c>
    </row>
    <row r="901" spans="1:25" ht="15.75" x14ac:dyDescent="0.25">
      <c r="A901" s="17" t="s">
        <v>479</v>
      </c>
      <c r="B901" s="17" t="s">
        <v>288</v>
      </c>
      <c r="C901" s="17" t="s">
        <v>283</v>
      </c>
      <c r="D901" s="20">
        <v>44440</v>
      </c>
      <c r="E901" s="20">
        <v>44473</v>
      </c>
      <c r="F901" s="21">
        <v>1500</v>
      </c>
      <c r="G901" s="20">
        <v>44440</v>
      </c>
      <c r="H901" s="20">
        <v>44469</v>
      </c>
      <c r="I901" s="17">
        <f>IF((YEAR(H901)-YEAR(G901))=1, ((MONTH(H901)-MONTH(G901))+1)+12, (IF((YEAR(H901)-YEAR(G901))=2, ((MONTH(H901)-MONTH(G901))+1)+24, (IF((YEAR(H901)-YEAR(G901))=3, ((MONTH(H901)-MONTH(G901))+1)+36, (MONTH(H901)-MONTH(G901))+1)))))</f>
        <v>1</v>
      </c>
      <c r="J901" s="18">
        <f>F901/I901</f>
        <v>1500</v>
      </c>
      <c r="K901" s="19"/>
      <c r="L901" s="20">
        <v>44440</v>
      </c>
      <c r="M901" s="20">
        <v>44473</v>
      </c>
      <c r="N901" s="21">
        <v>1500</v>
      </c>
      <c r="O901" s="20">
        <v>44440</v>
      </c>
      <c r="P901" s="20">
        <v>44469</v>
      </c>
      <c r="Q901" s="19">
        <f t="shared" si="42"/>
        <v>4</v>
      </c>
      <c r="R901" s="19">
        <f t="shared" si="43"/>
        <v>4</v>
      </c>
      <c r="S901" s="19">
        <f t="shared" si="44"/>
        <v>0</v>
      </c>
      <c r="T901" s="19"/>
      <c r="U901" s="20">
        <v>43344</v>
      </c>
      <c r="V901" s="20">
        <v>43377</v>
      </c>
      <c r="W901" s="21">
        <v>1500</v>
      </c>
      <c r="X901" s="20">
        <v>43344</v>
      </c>
      <c r="Y901" s="20">
        <v>43373</v>
      </c>
    </row>
    <row r="902" spans="1:25" ht="15.75" x14ac:dyDescent="0.25">
      <c r="A902" s="17" t="s">
        <v>485</v>
      </c>
      <c r="B902" s="17" t="s">
        <v>282</v>
      </c>
      <c r="C902" s="17" t="s">
        <v>283</v>
      </c>
      <c r="D902" s="20">
        <v>44464</v>
      </c>
      <c r="E902" s="20">
        <v>44478</v>
      </c>
      <c r="F902" s="21">
        <v>600</v>
      </c>
      <c r="G902" s="20">
        <v>44440</v>
      </c>
      <c r="H902" s="20">
        <v>44469</v>
      </c>
      <c r="I902" s="17">
        <f>IF((YEAR(H902)-YEAR(G902))=1, ((MONTH(H902)-MONTH(G902))+1)+12, (IF((YEAR(H902)-YEAR(G902))=2, ((MONTH(H902)-MONTH(G902))+1)+24, (IF((YEAR(H902)-YEAR(G902))=3, ((MONTH(H902)-MONTH(G902))+1)+36, (MONTH(H902)-MONTH(G902))+1)))))</f>
        <v>1</v>
      </c>
      <c r="J902" s="18">
        <f>F902/I902</f>
        <v>600</v>
      </c>
      <c r="K902" s="19"/>
      <c r="L902" s="20">
        <v>44464</v>
      </c>
      <c r="M902" s="20">
        <v>44478</v>
      </c>
      <c r="N902" s="21">
        <v>600</v>
      </c>
      <c r="O902" s="20">
        <v>44440</v>
      </c>
      <c r="P902" s="20">
        <v>44469</v>
      </c>
      <c r="Q902" s="19">
        <f t="shared" si="42"/>
        <v>9</v>
      </c>
      <c r="R902" s="19">
        <f t="shared" si="43"/>
        <v>9</v>
      </c>
      <c r="S902" s="19">
        <f t="shared" si="44"/>
        <v>0</v>
      </c>
      <c r="T902" s="19"/>
      <c r="U902" s="20">
        <v>43368</v>
      </c>
      <c r="V902" s="20">
        <v>43382</v>
      </c>
      <c r="W902" s="21">
        <v>600</v>
      </c>
      <c r="X902" s="20">
        <v>43344</v>
      </c>
      <c r="Y902" s="20">
        <v>43373</v>
      </c>
    </row>
    <row r="903" spans="1:25" ht="15.75" x14ac:dyDescent="0.25">
      <c r="A903" s="17" t="s">
        <v>507</v>
      </c>
      <c r="B903" s="17" t="s">
        <v>285</v>
      </c>
      <c r="C903" s="17" t="s">
        <v>283</v>
      </c>
      <c r="D903" s="20">
        <v>44440</v>
      </c>
      <c r="E903" s="20">
        <v>44470</v>
      </c>
      <c r="F903" s="21">
        <v>1750</v>
      </c>
      <c r="G903" s="20">
        <v>44440</v>
      </c>
      <c r="H903" s="20">
        <v>44469</v>
      </c>
      <c r="I903" s="17">
        <f>IF((YEAR(H903)-YEAR(G903))=1, ((MONTH(H903)-MONTH(G903))+1)+12, (IF((YEAR(H903)-YEAR(G903))=2, ((MONTH(H903)-MONTH(G903))+1)+24, (IF((YEAR(H903)-YEAR(G903))=3, ((MONTH(H903)-MONTH(G903))+1)+36, (MONTH(H903)-MONTH(G903))+1)))))</f>
        <v>1</v>
      </c>
      <c r="J903" s="18">
        <f>F903/I903</f>
        <v>1750</v>
      </c>
      <c r="K903" s="19"/>
      <c r="L903" s="20">
        <v>44440</v>
      </c>
      <c r="M903" s="20">
        <v>44470</v>
      </c>
      <c r="N903" s="21">
        <v>1750</v>
      </c>
      <c r="O903" s="20">
        <v>44440</v>
      </c>
      <c r="P903" s="20">
        <v>44469</v>
      </c>
      <c r="Q903" s="19">
        <f t="shared" si="42"/>
        <v>1</v>
      </c>
      <c r="R903" s="19">
        <f t="shared" si="43"/>
        <v>1</v>
      </c>
      <c r="S903" s="19">
        <f t="shared" si="44"/>
        <v>0</v>
      </c>
      <c r="T903" s="19"/>
      <c r="U903" s="20">
        <v>43344</v>
      </c>
      <c r="V903" s="20">
        <v>43374</v>
      </c>
      <c r="W903" s="21">
        <v>1750</v>
      </c>
      <c r="X903" s="20">
        <v>43344</v>
      </c>
      <c r="Y903" s="20">
        <v>43373</v>
      </c>
    </row>
    <row r="904" spans="1:25" ht="15.75" x14ac:dyDescent="0.25">
      <c r="A904" s="17" t="s">
        <v>510</v>
      </c>
      <c r="B904" s="17" t="s">
        <v>285</v>
      </c>
      <c r="C904" s="17" t="s">
        <v>283</v>
      </c>
      <c r="D904" s="20">
        <v>44469</v>
      </c>
      <c r="E904" s="20">
        <v>44494</v>
      </c>
      <c r="F904" s="21">
        <v>1500</v>
      </c>
      <c r="G904" s="20">
        <v>44440</v>
      </c>
      <c r="H904" s="20">
        <v>44469</v>
      </c>
      <c r="I904" s="17">
        <f>IF((YEAR(H904)-YEAR(G904))=1, ((MONTH(H904)-MONTH(G904))+1)+12, (IF((YEAR(H904)-YEAR(G904))=2, ((MONTH(H904)-MONTH(G904))+1)+24, (IF((YEAR(H904)-YEAR(G904))=3, ((MONTH(H904)-MONTH(G904))+1)+36, (MONTH(H904)-MONTH(G904))+1)))))</f>
        <v>1</v>
      </c>
      <c r="J904" s="18">
        <f>F904/I904</f>
        <v>1500</v>
      </c>
      <c r="K904" s="19"/>
      <c r="L904" s="20">
        <v>44469</v>
      </c>
      <c r="M904" s="20">
        <v>44494</v>
      </c>
      <c r="N904" s="21">
        <v>1500</v>
      </c>
      <c r="O904" s="20">
        <v>44440</v>
      </c>
      <c r="P904" s="20">
        <v>44469</v>
      </c>
      <c r="Q904" s="19">
        <f t="shared" si="42"/>
        <v>25</v>
      </c>
      <c r="R904" s="19">
        <f t="shared" si="43"/>
        <v>25</v>
      </c>
      <c r="S904" s="19">
        <f t="shared" si="44"/>
        <v>0</v>
      </c>
      <c r="T904" s="19"/>
      <c r="U904" s="20">
        <v>43373</v>
      </c>
      <c r="V904" s="20">
        <v>43398</v>
      </c>
      <c r="W904" s="21">
        <v>1500</v>
      </c>
      <c r="X904" s="20">
        <v>43344</v>
      </c>
      <c r="Y904" s="20">
        <v>43373</v>
      </c>
    </row>
    <row r="905" spans="1:25" ht="15.75" x14ac:dyDescent="0.25">
      <c r="A905" s="17" t="s">
        <v>530</v>
      </c>
      <c r="B905" s="17" t="s">
        <v>296</v>
      </c>
      <c r="C905" s="17" t="s">
        <v>283</v>
      </c>
      <c r="D905" s="20">
        <v>44440</v>
      </c>
      <c r="E905" s="20">
        <v>44505</v>
      </c>
      <c r="F905" s="21">
        <v>5416.67</v>
      </c>
      <c r="G905" s="20">
        <v>44440</v>
      </c>
      <c r="H905" s="20">
        <v>44469</v>
      </c>
      <c r="I905" s="17">
        <f>IF((YEAR(H905)-YEAR(G905))=1, ((MONTH(H905)-MONTH(G905))+1)+12, (IF((YEAR(H905)-YEAR(G905))=2, ((MONTH(H905)-MONTH(G905))+1)+24, (IF((YEAR(H905)-YEAR(G905))=3, ((MONTH(H905)-MONTH(G905))+1)+36, (MONTH(H905)-MONTH(G905))+1)))))</f>
        <v>1</v>
      </c>
      <c r="J905" s="18">
        <f>F905/I905</f>
        <v>5416.67</v>
      </c>
      <c r="K905" s="19"/>
      <c r="L905" s="20">
        <v>44440</v>
      </c>
      <c r="M905" s="20">
        <v>44505</v>
      </c>
      <c r="N905" s="21">
        <v>5416.67</v>
      </c>
      <c r="O905" s="20">
        <v>44440</v>
      </c>
      <c r="P905" s="20">
        <v>44469</v>
      </c>
      <c r="Q905" s="19">
        <f t="shared" si="42"/>
        <v>5</v>
      </c>
      <c r="R905" s="19">
        <f t="shared" si="43"/>
        <v>5</v>
      </c>
      <c r="S905" s="19">
        <f t="shared" si="44"/>
        <v>0</v>
      </c>
      <c r="T905" s="19"/>
      <c r="U905" s="20">
        <v>43344</v>
      </c>
      <c r="V905" s="20">
        <v>43409</v>
      </c>
      <c r="W905" s="21">
        <v>5416.67</v>
      </c>
      <c r="X905" s="20">
        <v>43344</v>
      </c>
      <c r="Y905" s="20">
        <v>43373</v>
      </c>
    </row>
    <row r="906" spans="1:25" ht="15.75" x14ac:dyDescent="0.25">
      <c r="A906" s="17" t="s">
        <v>534</v>
      </c>
      <c r="B906" s="17" t="s">
        <v>292</v>
      </c>
      <c r="C906" s="17" t="s">
        <v>283</v>
      </c>
      <c r="D906" s="20">
        <v>44454</v>
      </c>
      <c r="E906" s="20">
        <v>44487</v>
      </c>
      <c r="F906" s="21">
        <v>1650</v>
      </c>
      <c r="G906" s="20">
        <v>44440</v>
      </c>
      <c r="H906" s="20">
        <v>44469</v>
      </c>
      <c r="I906" s="17">
        <f>IF((YEAR(H906)-YEAR(G906))=1, ((MONTH(H906)-MONTH(G906))+1)+12, (IF((YEAR(H906)-YEAR(G906))=2, ((MONTH(H906)-MONTH(G906))+1)+24, (IF((YEAR(H906)-YEAR(G906))=3, ((MONTH(H906)-MONTH(G906))+1)+36, (MONTH(H906)-MONTH(G906))+1)))))</f>
        <v>1</v>
      </c>
      <c r="J906" s="18">
        <f>F906/I906</f>
        <v>1650</v>
      </c>
      <c r="K906" s="19"/>
      <c r="L906" s="20">
        <v>44454</v>
      </c>
      <c r="M906" s="20">
        <v>44487</v>
      </c>
      <c r="N906" s="21">
        <v>1650</v>
      </c>
      <c r="O906" s="20">
        <v>44440</v>
      </c>
      <c r="P906" s="20">
        <v>44469</v>
      </c>
      <c r="Q906" s="19">
        <f t="shared" si="42"/>
        <v>18</v>
      </c>
      <c r="R906" s="19">
        <f t="shared" si="43"/>
        <v>18</v>
      </c>
      <c r="S906" s="19">
        <f t="shared" si="44"/>
        <v>0</v>
      </c>
      <c r="T906" s="19"/>
      <c r="U906" s="20">
        <v>43358</v>
      </c>
      <c r="V906" s="20">
        <v>43391</v>
      </c>
      <c r="W906" s="21">
        <v>1650</v>
      </c>
      <c r="X906" s="20">
        <v>43344</v>
      </c>
      <c r="Y906" s="20">
        <v>43373</v>
      </c>
    </row>
    <row r="907" spans="1:25" ht="15.75" x14ac:dyDescent="0.25">
      <c r="A907" s="17" t="s">
        <v>564</v>
      </c>
      <c r="B907" s="17" t="s">
        <v>282</v>
      </c>
      <c r="C907" s="17" t="s">
        <v>283</v>
      </c>
      <c r="D907" s="20">
        <v>44440</v>
      </c>
      <c r="E907" s="20">
        <v>44548</v>
      </c>
      <c r="F907" s="21">
        <v>1356.25</v>
      </c>
      <c r="G907" s="20">
        <v>44440</v>
      </c>
      <c r="H907" s="20">
        <v>44469</v>
      </c>
      <c r="I907" s="17">
        <f>IF((YEAR(H907)-YEAR(G907))=1, ((MONTH(H907)-MONTH(G907))+1)+12, (IF((YEAR(H907)-YEAR(G907))=2, ((MONTH(H907)-MONTH(G907))+1)+24, (IF((YEAR(H907)-YEAR(G907))=3, ((MONTH(H907)-MONTH(G907))+1)+36, (MONTH(H907)-MONTH(G907))+1)))))</f>
        <v>1</v>
      </c>
      <c r="J907" s="18">
        <f>F907/I907</f>
        <v>1356.25</v>
      </c>
      <c r="K907" s="19"/>
      <c r="L907" s="20">
        <v>44440</v>
      </c>
      <c r="M907" s="20">
        <v>44548</v>
      </c>
      <c r="N907" s="21">
        <v>1356.25</v>
      </c>
      <c r="O907" s="20">
        <v>44440</v>
      </c>
      <c r="P907" s="20">
        <v>44469</v>
      </c>
      <c r="Q907" s="19">
        <f t="shared" si="42"/>
        <v>18</v>
      </c>
      <c r="R907" s="19">
        <f t="shared" si="43"/>
        <v>18</v>
      </c>
      <c r="S907" s="19">
        <f t="shared" si="44"/>
        <v>0</v>
      </c>
      <c r="T907" s="19"/>
      <c r="U907" s="20">
        <v>43344</v>
      </c>
      <c r="V907" s="20">
        <v>43452</v>
      </c>
      <c r="W907" s="21">
        <v>1356.25</v>
      </c>
      <c r="X907" s="20">
        <v>43344</v>
      </c>
      <c r="Y907" s="20">
        <v>43373</v>
      </c>
    </row>
    <row r="908" spans="1:25" ht="15.75" x14ac:dyDescent="0.25">
      <c r="A908" s="17" t="s">
        <v>318</v>
      </c>
      <c r="B908" s="17" t="s">
        <v>288</v>
      </c>
      <c r="C908" s="17" t="s">
        <v>283</v>
      </c>
      <c r="D908" s="20">
        <v>44136</v>
      </c>
      <c r="E908" s="20">
        <v>44561</v>
      </c>
      <c r="F908" s="21">
        <v>36000</v>
      </c>
      <c r="G908" s="20">
        <v>44136</v>
      </c>
      <c r="H908" s="20">
        <v>44500</v>
      </c>
      <c r="I908" s="17">
        <f>IF((YEAR(H908)-YEAR(G908))=1, ((MONTH(H908)-MONTH(G908))+1)+12, (IF((YEAR(H908)-YEAR(G908))=2, ((MONTH(H908)-MONTH(G908))+1)+24, (IF((YEAR(H908)-YEAR(G908))=3, ((MONTH(H908)-MONTH(G908))+1)+36, (MONTH(H908)-MONTH(G908))+1)))))</f>
        <v>12</v>
      </c>
      <c r="J908" s="18">
        <f>F908/I908</f>
        <v>3000</v>
      </c>
      <c r="K908" s="19"/>
      <c r="L908" s="20">
        <v>44136</v>
      </c>
      <c r="M908" s="20">
        <v>44561</v>
      </c>
      <c r="N908" s="21">
        <v>36000</v>
      </c>
      <c r="O908" s="20">
        <v>44136</v>
      </c>
      <c r="P908" s="20">
        <v>44500</v>
      </c>
      <c r="Q908" s="19">
        <f t="shared" si="42"/>
        <v>31</v>
      </c>
      <c r="R908" s="19">
        <f t="shared" si="43"/>
        <v>31</v>
      </c>
      <c r="S908" s="19">
        <f t="shared" si="44"/>
        <v>0</v>
      </c>
      <c r="T908" s="19"/>
      <c r="U908" s="20">
        <v>43040</v>
      </c>
      <c r="V908" s="20">
        <v>43465</v>
      </c>
      <c r="W908" s="21">
        <v>36000</v>
      </c>
      <c r="X908" s="20">
        <v>43040</v>
      </c>
      <c r="Y908" s="20">
        <v>43404</v>
      </c>
    </row>
    <row r="909" spans="1:25" ht="15.75" x14ac:dyDescent="0.25">
      <c r="A909" s="17" t="s">
        <v>339</v>
      </c>
      <c r="B909" s="17" t="s">
        <v>292</v>
      </c>
      <c r="C909" s="17" t="s">
        <v>283</v>
      </c>
      <c r="D909" s="20">
        <v>44134</v>
      </c>
      <c r="E909" s="20">
        <v>44561</v>
      </c>
      <c r="F909" s="21">
        <v>48888</v>
      </c>
      <c r="G909" s="20">
        <v>44136</v>
      </c>
      <c r="H909" s="20">
        <v>44500</v>
      </c>
      <c r="I909" s="17">
        <f>IF((YEAR(H909)-YEAR(G909))=1, ((MONTH(H909)-MONTH(G909))+1)+12, (IF((YEAR(H909)-YEAR(G909))=2, ((MONTH(H909)-MONTH(G909))+1)+24, (IF((YEAR(H909)-YEAR(G909))=3, ((MONTH(H909)-MONTH(G909))+1)+36, (MONTH(H909)-MONTH(G909))+1)))))</f>
        <v>12</v>
      </c>
      <c r="J909" s="18">
        <f>F909/I909</f>
        <v>4074</v>
      </c>
      <c r="K909" s="19"/>
      <c r="L909" s="20">
        <v>44134</v>
      </c>
      <c r="M909" s="20">
        <v>44561</v>
      </c>
      <c r="N909" s="21">
        <v>48888</v>
      </c>
      <c r="O909" s="20">
        <v>44136</v>
      </c>
      <c r="P909" s="20">
        <v>44500</v>
      </c>
      <c r="Q909" s="19">
        <f t="shared" si="42"/>
        <v>31</v>
      </c>
      <c r="R909" s="19">
        <f t="shared" si="43"/>
        <v>31</v>
      </c>
      <c r="S909" s="19">
        <f t="shared" si="44"/>
        <v>0</v>
      </c>
      <c r="T909" s="19"/>
      <c r="U909" s="20">
        <v>43038</v>
      </c>
      <c r="V909" s="20">
        <v>43465</v>
      </c>
      <c r="W909" s="21">
        <v>48888</v>
      </c>
      <c r="X909" s="20">
        <v>43040</v>
      </c>
      <c r="Y909" s="20">
        <v>43404</v>
      </c>
    </row>
    <row r="910" spans="1:25" ht="15.75" x14ac:dyDescent="0.25">
      <c r="A910" s="17" t="s">
        <v>347</v>
      </c>
      <c r="B910" s="17" t="s">
        <v>288</v>
      </c>
      <c r="C910" s="17" t="s">
        <v>283</v>
      </c>
      <c r="D910" s="20">
        <v>44205</v>
      </c>
      <c r="E910" s="20">
        <v>44248</v>
      </c>
      <c r="F910" s="21">
        <v>42000</v>
      </c>
      <c r="G910" s="20">
        <v>44136</v>
      </c>
      <c r="H910" s="20">
        <v>44500</v>
      </c>
      <c r="I910" s="17">
        <f>IF((YEAR(H910)-YEAR(G910))=1, ((MONTH(H910)-MONTH(G910))+1)+12, (IF((YEAR(H910)-YEAR(G910))=2, ((MONTH(H910)-MONTH(G910))+1)+24, (IF((YEAR(H910)-YEAR(G910))=3, ((MONTH(H910)-MONTH(G910))+1)+36, (MONTH(H910)-MONTH(G910))+1)))))</f>
        <v>12</v>
      </c>
      <c r="J910" s="18">
        <f>F910/I910</f>
        <v>3500</v>
      </c>
      <c r="K910" s="19"/>
      <c r="L910" s="20">
        <v>44205</v>
      </c>
      <c r="M910" s="20">
        <v>44248</v>
      </c>
      <c r="N910" s="21">
        <v>42000</v>
      </c>
      <c r="O910" s="20">
        <v>44136</v>
      </c>
      <c r="P910" s="20">
        <v>44500</v>
      </c>
      <c r="Q910" s="19">
        <f t="shared" si="42"/>
        <v>21</v>
      </c>
      <c r="R910" s="19">
        <f t="shared" si="43"/>
        <v>21</v>
      </c>
      <c r="S910" s="19">
        <f t="shared" si="44"/>
        <v>0</v>
      </c>
      <c r="T910" s="19"/>
      <c r="U910" s="20">
        <v>43109</v>
      </c>
      <c r="V910" s="20">
        <v>43152</v>
      </c>
      <c r="W910" s="21">
        <v>42000</v>
      </c>
      <c r="X910" s="20">
        <v>43040</v>
      </c>
      <c r="Y910" s="20">
        <v>43404</v>
      </c>
    </row>
    <row r="911" spans="1:25" ht="15.75" x14ac:dyDescent="0.25">
      <c r="A911" s="17" t="s">
        <v>513</v>
      </c>
      <c r="B911" s="17" t="s">
        <v>292</v>
      </c>
      <c r="C911" s="17" t="s">
        <v>283</v>
      </c>
      <c r="D911" s="20">
        <v>44136</v>
      </c>
      <c r="E911" s="20">
        <v>44561</v>
      </c>
      <c r="F911" s="21">
        <v>39500</v>
      </c>
      <c r="G911" s="20">
        <v>44136</v>
      </c>
      <c r="H911" s="20">
        <v>44500</v>
      </c>
      <c r="I911" s="17">
        <f>IF((YEAR(H911)-YEAR(G911))=1, ((MONTH(H911)-MONTH(G911))+1)+12, (IF((YEAR(H911)-YEAR(G911))=2, ((MONTH(H911)-MONTH(G911))+1)+24, (IF((YEAR(H911)-YEAR(G911))=3, ((MONTH(H911)-MONTH(G911))+1)+36, (MONTH(H911)-MONTH(G911))+1)))))</f>
        <v>12</v>
      </c>
      <c r="J911" s="18">
        <f>F911/I911</f>
        <v>3291.6666666666665</v>
      </c>
      <c r="K911" s="19"/>
      <c r="L911" s="20">
        <v>44136</v>
      </c>
      <c r="M911" s="20">
        <v>44561</v>
      </c>
      <c r="N911" s="21">
        <v>39500</v>
      </c>
      <c r="O911" s="20">
        <v>44136</v>
      </c>
      <c r="P911" s="20">
        <v>44500</v>
      </c>
      <c r="Q911" s="19">
        <f t="shared" si="42"/>
        <v>31</v>
      </c>
      <c r="R911" s="19">
        <f t="shared" si="43"/>
        <v>31</v>
      </c>
      <c r="S911" s="19">
        <f t="shared" si="44"/>
        <v>0</v>
      </c>
      <c r="T911" s="19"/>
      <c r="U911" s="20">
        <v>43040</v>
      </c>
      <c r="V911" s="20">
        <v>43465</v>
      </c>
      <c r="W911" s="21">
        <v>39500</v>
      </c>
      <c r="X911" s="20">
        <v>43040</v>
      </c>
      <c r="Y911" s="20">
        <v>43404</v>
      </c>
    </row>
    <row r="912" spans="1:25" ht="15.75" x14ac:dyDescent="0.25">
      <c r="A912" s="17" t="s">
        <v>510</v>
      </c>
      <c r="B912" s="17" t="s">
        <v>285</v>
      </c>
      <c r="C912" s="17" t="s">
        <v>283</v>
      </c>
      <c r="D912" s="20">
        <v>44481</v>
      </c>
      <c r="E912" s="20">
        <v>44547</v>
      </c>
      <c r="F912" s="21">
        <v>16404.240000000002</v>
      </c>
      <c r="G912" s="20">
        <v>44256</v>
      </c>
      <c r="H912" s="20">
        <v>44500</v>
      </c>
      <c r="I912" s="17">
        <f>IF((YEAR(H912)-YEAR(G912))=1, ((MONTH(H912)-MONTH(G912))+1)+12, (IF((YEAR(H912)-YEAR(G912))=2, ((MONTH(H912)-MONTH(G912))+1)+24, (IF((YEAR(H912)-YEAR(G912))=3, ((MONTH(H912)-MONTH(G912))+1)+36, (MONTH(H912)-MONTH(G912))+1)))))</f>
        <v>8</v>
      </c>
      <c r="J912" s="18">
        <f>F912/I912</f>
        <v>2050.5300000000002</v>
      </c>
      <c r="K912" s="19"/>
      <c r="L912" s="20">
        <v>44481</v>
      </c>
      <c r="M912" s="20">
        <v>44547</v>
      </c>
      <c r="N912" s="21">
        <v>16404.240000000002</v>
      </c>
      <c r="O912" s="20">
        <v>44256</v>
      </c>
      <c r="P912" s="20">
        <v>44500</v>
      </c>
      <c r="Q912" s="19">
        <f t="shared" si="42"/>
        <v>17</v>
      </c>
      <c r="R912" s="19">
        <f t="shared" si="43"/>
        <v>17</v>
      </c>
      <c r="S912" s="19">
        <f t="shared" si="44"/>
        <v>0</v>
      </c>
      <c r="T912" s="19"/>
      <c r="U912" s="20">
        <v>43385</v>
      </c>
      <c r="V912" s="20">
        <v>43451</v>
      </c>
      <c r="W912" s="21">
        <v>16404.240000000002</v>
      </c>
      <c r="X912" s="20">
        <v>43160</v>
      </c>
      <c r="Y912" s="20">
        <v>43404</v>
      </c>
    </row>
    <row r="913" spans="1:25" ht="15.75" x14ac:dyDescent="0.25">
      <c r="A913" s="17" t="s">
        <v>431</v>
      </c>
      <c r="B913" s="17" t="s">
        <v>282</v>
      </c>
      <c r="C913" s="17" t="s">
        <v>283</v>
      </c>
      <c r="D913" s="20">
        <v>44409</v>
      </c>
      <c r="E913" s="20">
        <v>44444</v>
      </c>
      <c r="F913" s="21">
        <v>25000</v>
      </c>
      <c r="G913" s="20">
        <v>44317</v>
      </c>
      <c r="H913" s="20">
        <v>44500</v>
      </c>
      <c r="I913" s="17">
        <f>IF((YEAR(H913)-YEAR(G913))=1, ((MONTH(H913)-MONTH(G913))+1)+12, (IF((YEAR(H913)-YEAR(G913))=2, ((MONTH(H913)-MONTH(G913))+1)+24, (IF((YEAR(H913)-YEAR(G913))=3, ((MONTH(H913)-MONTH(G913))+1)+36, (MONTH(H913)-MONTH(G913))+1)))))</f>
        <v>6</v>
      </c>
      <c r="J913" s="18">
        <f>F913/I913</f>
        <v>4166.666666666667</v>
      </c>
      <c r="K913" s="19"/>
      <c r="L913" s="20">
        <v>44409</v>
      </c>
      <c r="M913" s="20">
        <v>44444</v>
      </c>
      <c r="N913" s="21">
        <v>25000</v>
      </c>
      <c r="O913" s="20">
        <v>44317</v>
      </c>
      <c r="P913" s="20">
        <v>44500</v>
      </c>
      <c r="Q913" s="19">
        <f t="shared" si="42"/>
        <v>5</v>
      </c>
      <c r="R913" s="19">
        <f t="shared" si="43"/>
        <v>5</v>
      </c>
      <c r="S913" s="19">
        <f t="shared" si="44"/>
        <v>0</v>
      </c>
      <c r="T913" s="19"/>
      <c r="U913" s="20">
        <v>43313</v>
      </c>
      <c r="V913" s="20">
        <v>43348</v>
      </c>
      <c r="W913" s="21">
        <v>25000</v>
      </c>
      <c r="X913" s="20">
        <v>43221</v>
      </c>
      <c r="Y913" s="20">
        <v>43404</v>
      </c>
    </row>
    <row r="914" spans="1:25" ht="15.75" x14ac:dyDescent="0.25">
      <c r="A914" s="17" t="s">
        <v>347</v>
      </c>
      <c r="B914" s="17" t="s">
        <v>288</v>
      </c>
      <c r="C914" s="17" t="s">
        <v>283</v>
      </c>
      <c r="D914" s="20">
        <v>44411</v>
      </c>
      <c r="E914" s="20">
        <v>44463</v>
      </c>
      <c r="F914" s="21">
        <v>6250</v>
      </c>
      <c r="G914" s="20">
        <v>44348</v>
      </c>
      <c r="H914" s="20">
        <v>44500</v>
      </c>
      <c r="I914" s="17">
        <f>IF((YEAR(H914)-YEAR(G914))=1, ((MONTH(H914)-MONTH(G914))+1)+12, (IF((YEAR(H914)-YEAR(G914))=2, ((MONTH(H914)-MONTH(G914))+1)+24, (IF((YEAR(H914)-YEAR(G914))=3, ((MONTH(H914)-MONTH(G914))+1)+36, (MONTH(H914)-MONTH(G914))+1)))))</f>
        <v>5</v>
      </c>
      <c r="J914" s="18">
        <f>F914/I914</f>
        <v>1250</v>
      </c>
      <c r="K914" s="19"/>
      <c r="L914" s="20">
        <v>44411</v>
      </c>
      <c r="M914" s="20">
        <v>44463</v>
      </c>
      <c r="N914" s="21">
        <v>6250</v>
      </c>
      <c r="O914" s="20">
        <v>44348</v>
      </c>
      <c r="P914" s="20">
        <v>44500</v>
      </c>
      <c r="Q914" s="19">
        <f t="shared" si="42"/>
        <v>24</v>
      </c>
      <c r="R914" s="19">
        <f t="shared" si="43"/>
        <v>24</v>
      </c>
      <c r="S914" s="19">
        <f t="shared" si="44"/>
        <v>0</v>
      </c>
      <c r="T914" s="19"/>
      <c r="U914" s="20">
        <v>43315</v>
      </c>
      <c r="V914" s="20">
        <v>43367</v>
      </c>
      <c r="W914" s="21">
        <v>6250</v>
      </c>
      <c r="X914" s="20">
        <v>43252</v>
      </c>
      <c r="Y914" s="20">
        <v>43404</v>
      </c>
    </row>
    <row r="915" spans="1:25" ht="15.75" x14ac:dyDescent="0.25">
      <c r="A915" s="17" t="s">
        <v>347</v>
      </c>
      <c r="B915" s="17" t="s">
        <v>288</v>
      </c>
      <c r="C915" s="17" t="s">
        <v>283</v>
      </c>
      <c r="D915" s="20">
        <v>44500</v>
      </c>
      <c r="E915" s="20">
        <v>44554</v>
      </c>
      <c r="F915" s="21">
        <v>6250</v>
      </c>
      <c r="G915" s="20">
        <v>44348</v>
      </c>
      <c r="H915" s="20">
        <v>44500</v>
      </c>
      <c r="I915" s="17">
        <f>IF((YEAR(H915)-YEAR(G915))=1, ((MONTH(H915)-MONTH(G915))+1)+12, (IF((YEAR(H915)-YEAR(G915))=2, ((MONTH(H915)-MONTH(G915))+1)+24, (IF((YEAR(H915)-YEAR(G915))=3, ((MONTH(H915)-MONTH(G915))+1)+36, (MONTH(H915)-MONTH(G915))+1)))))</f>
        <v>5</v>
      </c>
      <c r="J915" s="18">
        <f>F915/I915</f>
        <v>1250</v>
      </c>
      <c r="K915" s="19"/>
      <c r="L915" s="20">
        <v>44500</v>
      </c>
      <c r="M915" s="20">
        <v>44554</v>
      </c>
      <c r="N915" s="21">
        <v>6250</v>
      </c>
      <c r="O915" s="20">
        <v>44348</v>
      </c>
      <c r="P915" s="20">
        <v>44500</v>
      </c>
      <c r="Q915" s="19">
        <f t="shared" si="42"/>
        <v>24</v>
      </c>
      <c r="R915" s="19">
        <f t="shared" si="43"/>
        <v>24</v>
      </c>
      <c r="S915" s="19">
        <f t="shared" si="44"/>
        <v>0</v>
      </c>
      <c r="T915" s="19"/>
      <c r="U915" s="20">
        <v>43404</v>
      </c>
      <c r="V915" s="20">
        <v>43458</v>
      </c>
      <c r="W915" s="21">
        <v>6250</v>
      </c>
      <c r="X915" s="20">
        <v>43252</v>
      </c>
      <c r="Y915" s="20">
        <v>43404</v>
      </c>
    </row>
    <row r="916" spans="1:25" ht="15.75" x14ac:dyDescent="0.25">
      <c r="A916" s="17" t="s">
        <v>324</v>
      </c>
      <c r="B916" s="17" t="s">
        <v>296</v>
      </c>
      <c r="C916" s="17" t="s">
        <v>283</v>
      </c>
      <c r="D916" s="20">
        <v>44409</v>
      </c>
      <c r="E916" s="20">
        <v>44445</v>
      </c>
      <c r="F916" s="21">
        <v>5899.51</v>
      </c>
      <c r="G916" s="20">
        <v>44409</v>
      </c>
      <c r="H916" s="20">
        <v>44500</v>
      </c>
      <c r="I916" s="17">
        <f>IF((YEAR(H916)-YEAR(G916))=1, ((MONTH(H916)-MONTH(G916))+1)+12, (IF((YEAR(H916)-YEAR(G916))=2, ((MONTH(H916)-MONTH(G916))+1)+24, (IF((YEAR(H916)-YEAR(G916))=3, ((MONTH(H916)-MONTH(G916))+1)+36, (MONTH(H916)-MONTH(G916))+1)))))</f>
        <v>3</v>
      </c>
      <c r="J916" s="18">
        <f>F916/I916</f>
        <v>1966.5033333333333</v>
      </c>
      <c r="K916" s="19"/>
      <c r="L916" s="20">
        <v>44409</v>
      </c>
      <c r="M916" s="20">
        <v>44445</v>
      </c>
      <c r="N916" s="21">
        <v>5899.51</v>
      </c>
      <c r="O916" s="20">
        <v>44409</v>
      </c>
      <c r="P916" s="20">
        <v>44500</v>
      </c>
      <c r="Q916" s="19">
        <f t="shared" si="42"/>
        <v>6</v>
      </c>
      <c r="R916" s="19">
        <f t="shared" si="43"/>
        <v>6</v>
      </c>
      <c r="S916" s="19">
        <f t="shared" si="44"/>
        <v>0</v>
      </c>
      <c r="T916" s="19"/>
      <c r="U916" s="20">
        <v>43313</v>
      </c>
      <c r="V916" s="20">
        <v>43349</v>
      </c>
      <c r="W916" s="21">
        <v>5899.51</v>
      </c>
      <c r="X916" s="20">
        <v>43313</v>
      </c>
      <c r="Y916" s="20">
        <v>43404</v>
      </c>
    </row>
    <row r="917" spans="1:25" ht="15.75" x14ac:dyDescent="0.25">
      <c r="A917" s="17" t="s">
        <v>357</v>
      </c>
      <c r="B917" s="17" t="s">
        <v>288</v>
      </c>
      <c r="C917" s="17" t="s">
        <v>283</v>
      </c>
      <c r="D917" s="20">
        <v>44416</v>
      </c>
      <c r="E917" s="20">
        <v>44498</v>
      </c>
      <c r="F917" s="21">
        <v>18000</v>
      </c>
      <c r="G917" s="20">
        <v>44409</v>
      </c>
      <c r="H917" s="20">
        <v>44500</v>
      </c>
      <c r="I917" s="17">
        <f>IF((YEAR(H917)-YEAR(G917))=1, ((MONTH(H917)-MONTH(G917))+1)+12, (IF((YEAR(H917)-YEAR(G917))=2, ((MONTH(H917)-MONTH(G917))+1)+24, (IF((YEAR(H917)-YEAR(G917))=3, ((MONTH(H917)-MONTH(G917))+1)+36, (MONTH(H917)-MONTH(G917))+1)))))</f>
        <v>3</v>
      </c>
      <c r="J917" s="18">
        <f>F917/I917</f>
        <v>6000</v>
      </c>
      <c r="K917" s="19"/>
      <c r="L917" s="20">
        <v>44416</v>
      </c>
      <c r="M917" s="20">
        <v>44498</v>
      </c>
      <c r="N917" s="21">
        <v>18000</v>
      </c>
      <c r="O917" s="20">
        <v>44409</v>
      </c>
      <c r="P917" s="20">
        <v>44500</v>
      </c>
      <c r="Q917" s="19">
        <f t="shared" si="42"/>
        <v>29</v>
      </c>
      <c r="R917" s="19">
        <f t="shared" si="43"/>
        <v>29</v>
      </c>
      <c r="S917" s="19">
        <f t="shared" si="44"/>
        <v>0</v>
      </c>
      <c r="T917" s="19"/>
      <c r="U917" s="20">
        <v>43320</v>
      </c>
      <c r="V917" s="20">
        <v>43402</v>
      </c>
      <c r="W917" s="21">
        <v>18000</v>
      </c>
      <c r="X917" s="20">
        <v>43313</v>
      </c>
      <c r="Y917" s="20">
        <v>43404</v>
      </c>
    </row>
    <row r="918" spans="1:25" ht="15.75" x14ac:dyDescent="0.25">
      <c r="A918" s="17" t="s">
        <v>455</v>
      </c>
      <c r="B918" s="17" t="s">
        <v>292</v>
      </c>
      <c r="C918" s="17" t="s">
        <v>283</v>
      </c>
      <c r="D918" s="20">
        <v>44378</v>
      </c>
      <c r="E918" s="20">
        <v>44443</v>
      </c>
      <c r="F918" s="21">
        <v>60000</v>
      </c>
      <c r="G918" s="20">
        <v>44409</v>
      </c>
      <c r="H918" s="20">
        <v>44500</v>
      </c>
      <c r="I918" s="17">
        <f>IF((YEAR(H918)-YEAR(G918))=1, ((MONTH(H918)-MONTH(G918))+1)+12, (IF((YEAR(H918)-YEAR(G918))=2, ((MONTH(H918)-MONTH(G918))+1)+24, (IF((YEAR(H918)-YEAR(G918))=3, ((MONTH(H918)-MONTH(G918))+1)+36, (MONTH(H918)-MONTH(G918))+1)))))</f>
        <v>3</v>
      </c>
      <c r="J918" s="18">
        <f>F918/I918</f>
        <v>20000</v>
      </c>
      <c r="K918" s="19"/>
      <c r="L918" s="20">
        <v>44378</v>
      </c>
      <c r="M918" s="20">
        <v>44443</v>
      </c>
      <c r="N918" s="21">
        <v>60000</v>
      </c>
      <c r="O918" s="20">
        <v>44409</v>
      </c>
      <c r="P918" s="20">
        <v>44500</v>
      </c>
      <c r="Q918" s="19">
        <f t="shared" si="42"/>
        <v>4</v>
      </c>
      <c r="R918" s="19">
        <f t="shared" si="43"/>
        <v>4</v>
      </c>
      <c r="S918" s="19">
        <f t="shared" si="44"/>
        <v>0</v>
      </c>
      <c r="T918" s="19"/>
      <c r="U918" s="20">
        <v>43282</v>
      </c>
      <c r="V918" s="20">
        <v>43347</v>
      </c>
      <c r="W918" s="21">
        <v>60000</v>
      </c>
      <c r="X918" s="20">
        <v>43313</v>
      </c>
      <c r="Y918" s="20">
        <v>43404</v>
      </c>
    </row>
    <row r="919" spans="1:25" ht="15.75" x14ac:dyDescent="0.25">
      <c r="A919" s="17" t="s">
        <v>503</v>
      </c>
      <c r="B919" s="17" t="s">
        <v>282</v>
      </c>
      <c r="C919" s="17" t="s">
        <v>283</v>
      </c>
      <c r="D919" s="20">
        <v>44509</v>
      </c>
      <c r="E919" s="20">
        <v>44618</v>
      </c>
      <c r="F919" s="21">
        <v>10500</v>
      </c>
      <c r="G919" s="20">
        <v>44440</v>
      </c>
      <c r="H919" s="20">
        <v>44500</v>
      </c>
      <c r="I919" s="17">
        <f>IF((YEAR(H919)-YEAR(G919))=1, ((MONTH(H919)-MONTH(G919))+1)+12, (IF((YEAR(H919)-YEAR(G919))=2, ((MONTH(H919)-MONTH(G919))+1)+24, (IF((YEAR(H919)-YEAR(G919))=3, ((MONTH(H919)-MONTH(G919))+1)+36, (MONTH(H919)-MONTH(G919))+1)))))</f>
        <v>2</v>
      </c>
      <c r="J919" s="18">
        <f>F919/I919</f>
        <v>5250</v>
      </c>
      <c r="K919" s="19"/>
      <c r="L919" s="20">
        <v>44509</v>
      </c>
      <c r="M919" s="20">
        <v>44618</v>
      </c>
      <c r="N919" s="21">
        <v>10500</v>
      </c>
      <c r="O919" s="20">
        <v>44440</v>
      </c>
      <c r="P919" s="20">
        <v>44500</v>
      </c>
      <c r="Q919" s="19">
        <f t="shared" si="42"/>
        <v>26</v>
      </c>
      <c r="R919" s="19">
        <f t="shared" si="43"/>
        <v>26</v>
      </c>
      <c r="S919" s="19">
        <f t="shared" si="44"/>
        <v>0</v>
      </c>
      <c r="T919" s="19"/>
      <c r="U919" s="20">
        <v>43413</v>
      </c>
      <c r="V919" s="20">
        <v>43522</v>
      </c>
      <c r="W919" s="21">
        <v>10500</v>
      </c>
      <c r="X919" s="20">
        <v>43344</v>
      </c>
      <c r="Y919" s="20">
        <v>43404</v>
      </c>
    </row>
    <row r="920" spans="1:25" ht="15.75" x14ac:dyDescent="0.25">
      <c r="A920" s="17" t="s">
        <v>295</v>
      </c>
      <c r="B920" s="17" t="s">
        <v>288</v>
      </c>
      <c r="C920" s="17" t="s">
        <v>283</v>
      </c>
      <c r="D920" s="20">
        <v>44470</v>
      </c>
      <c r="E920" s="20">
        <v>44481</v>
      </c>
      <c r="F920" s="21">
        <v>1666.67</v>
      </c>
      <c r="G920" s="20">
        <v>44470</v>
      </c>
      <c r="H920" s="20">
        <v>44500</v>
      </c>
      <c r="I920" s="17">
        <f>IF((YEAR(H920)-YEAR(G920))=1, ((MONTH(H920)-MONTH(G920))+1)+12, (IF((YEAR(H920)-YEAR(G920))=2, ((MONTH(H920)-MONTH(G920))+1)+24, (IF((YEAR(H920)-YEAR(G920))=3, ((MONTH(H920)-MONTH(G920))+1)+36, (MONTH(H920)-MONTH(G920))+1)))))</f>
        <v>1</v>
      </c>
      <c r="J920" s="18">
        <f>F920/I920</f>
        <v>1666.67</v>
      </c>
      <c r="K920" s="19"/>
      <c r="L920" s="20">
        <v>44470</v>
      </c>
      <c r="M920" s="20">
        <v>44481</v>
      </c>
      <c r="N920" s="21">
        <v>1666.67</v>
      </c>
      <c r="O920" s="20">
        <v>44470</v>
      </c>
      <c r="P920" s="20">
        <v>44500</v>
      </c>
      <c r="Q920" s="19">
        <f t="shared" si="42"/>
        <v>12</v>
      </c>
      <c r="R920" s="19">
        <f t="shared" si="43"/>
        <v>12</v>
      </c>
      <c r="S920" s="19">
        <f t="shared" si="44"/>
        <v>0</v>
      </c>
      <c r="T920" s="19"/>
      <c r="U920" s="20">
        <v>43374</v>
      </c>
      <c r="V920" s="20">
        <v>43385</v>
      </c>
      <c r="W920" s="21">
        <v>1666.67</v>
      </c>
      <c r="X920" s="20">
        <v>43374</v>
      </c>
      <c r="Y920" s="20">
        <v>43404</v>
      </c>
    </row>
    <row r="921" spans="1:25" ht="15.75" x14ac:dyDescent="0.25">
      <c r="A921" s="17" t="s">
        <v>298</v>
      </c>
      <c r="B921" s="17" t="s">
        <v>292</v>
      </c>
      <c r="C921" s="17" t="s">
        <v>283</v>
      </c>
      <c r="D921" s="20">
        <v>44484</v>
      </c>
      <c r="E921" s="20">
        <v>44509</v>
      </c>
      <c r="F921" s="21">
        <v>3766.68</v>
      </c>
      <c r="G921" s="20">
        <v>44470</v>
      </c>
      <c r="H921" s="20">
        <v>44500</v>
      </c>
      <c r="I921" s="17">
        <f>IF((YEAR(H921)-YEAR(G921))=1, ((MONTH(H921)-MONTH(G921))+1)+12, (IF((YEAR(H921)-YEAR(G921))=2, ((MONTH(H921)-MONTH(G921))+1)+24, (IF((YEAR(H921)-YEAR(G921))=3, ((MONTH(H921)-MONTH(G921))+1)+36, (MONTH(H921)-MONTH(G921))+1)))))</f>
        <v>1</v>
      </c>
      <c r="J921" s="18">
        <f>F921/I921</f>
        <v>3766.68</v>
      </c>
      <c r="K921" s="19"/>
      <c r="L921" s="20">
        <v>44484</v>
      </c>
      <c r="M921" s="20">
        <v>44509</v>
      </c>
      <c r="N921" s="21">
        <v>3766.68</v>
      </c>
      <c r="O921" s="20">
        <v>44470</v>
      </c>
      <c r="P921" s="20">
        <v>44500</v>
      </c>
      <c r="Q921" s="19">
        <f t="shared" si="42"/>
        <v>9</v>
      </c>
      <c r="R921" s="19">
        <f t="shared" si="43"/>
        <v>9</v>
      </c>
      <c r="S921" s="19">
        <f t="shared" si="44"/>
        <v>0</v>
      </c>
      <c r="T921" s="19"/>
      <c r="U921" s="20">
        <v>43388</v>
      </c>
      <c r="V921" s="20">
        <v>43413</v>
      </c>
      <c r="W921" s="21">
        <v>3766.68</v>
      </c>
      <c r="X921" s="20">
        <v>43374</v>
      </c>
      <c r="Y921" s="20">
        <v>43404</v>
      </c>
    </row>
    <row r="922" spans="1:25" ht="15.75" x14ac:dyDescent="0.25">
      <c r="A922" s="17" t="s">
        <v>316</v>
      </c>
      <c r="B922" s="17" t="s">
        <v>296</v>
      </c>
      <c r="C922" s="17" t="s">
        <v>283</v>
      </c>
      <c r="D922" s="20">
        <v>44470</v>
      </c>
      <c r="E922" s="20">
        <v>44478</v>
      </c>
      <c r="F922" s="21">
        <v>1500</v>
      </c>
      <c r="G922" s="20">
        <v>44470</v>
      </c>
      <c r="H922" s="20">
        <v>44500</v>
      </c>
      <c r="I922" s="17">
        <f>IF((YEAR(H922)-YEAR(G922))=1, ((MONTH(H922)-MONTH(G922))+1)+12, (IF((YEAR(H922)-YEAR(G922))=2, ((MONTH(H922)-MONTH(G922))+1)+24, (IF((YEAR(H922)-YEAR(G922))=3, ((MONTH(H922)-MONTH(G922))+1)+36, (MONTH(H922)-MONTH(G922))+1)))))</f>
        <v>1</v>
      </c>
      <c r="J922" s="18">
        <f>F922/I922</f>
        <v>1500</v>
      </c>
      <c r="K922" s="19"/>
      <c r="L922" s="20">
        <v>44470</v>
      </c>
      <c r="M922" s="20">
        <v>44478</v>
      </c>
      <c r="N922" s="21">
        <v>1500</v>
      </c>
      <c r="O922" s="20">
        <v>44470</v>
      </c>
      <c r="P922" s="20">
        <v>44500</v>
      </c>
      <c r="Q922" s="19">
        <f t="shared" si="42"/>
        <v>9</v>
      </c>
      <c r="R922" s="19">
        <f t="shared" si="43"/>
        <v>9</v>
      </c>
      <c r="S922" s="19">
        <f t="shared" si="44"/>
        <v>0</v>
      </c>
      <c r="T922" s="19"/>
      <c r="U922" s="20">
        <v>43374</v>
      </c>
      <c r="V922" s="20">
        <v>43382</v>
      </c>
      <c r="W922" s="21">
        <v>1500</v>
      </c>
      <c r="X922" s="20">
        <v>43374</v>
      </c>
      <c r="Y922" s="20">
        <v>43404</v>
      </c>
    </row>
    <row r="923" spans="1:25" ht="15.75" x14ac:dyDescent="0.25">
      <c r="A923" s="17" t="s">
        <v>347</v>
      </c>
      <c r="B923" s="17" t="s">
        <v>288</v>
      </c>
      <c r="C923" s="17" t="s">
        <v>283</v>
      </c>
      <c r="D923" s="20">
        <v>44507</v>
      </c>
      <c r="E923" s="20">
        <v>44549</v>
      </c>
      <c r="F923" s="21">
        <v>9000</v>
      </c>
      <c r="G923" s="20">
        <v>44470</v>
      </c>
      <c r="H923" s="20">
        <v>44500</v>
      </c>
      <c r="I923" s="17">
        <f>IF((YEAR(H923)-YEAR(G923))=1, ((MONTH(H923)-MONTH(G923))+1)+12, (IF((YEAR(H923)-YEAR(G923))=2, ((MONTH(H923)-MONTH(G923))+1)+24, (IF((YEAR(H923)-YEAR(G923))=3, ((MONTH(H923)-MONTH(G923))+1)+36, (MONTH(H923)-MONTH(G923))+1)))))</f>
        <v>1</v>
      </c>
      <c r="J923" s="18">
        <f>F923/I923</f>
        <v>9000</v>
      </c>
      <c r="K923" s="19"/>
      <c r="L923" s="20">
        <v>44507</v>
      </c>
      <c r="M923" s="20">
        <v>44549</v>
      </c>
      <c r="N923" s="21">
        <v>9000</v>
      </c>
      <c r="O923" s="20">
        <v>44470</v>
      </c>
      <c r="P923" s="20">
        <v>44500</v>
      </c>
      <c r="Q923" s="19">
        <f t="shared" si="42"/>
        <v>19</v>
      </c>
      <c r="R923" s="19">
        <f t="shared" si="43"/>
        <v>19</v>
      </c>
      <c r="S923" s="19">
        <f t="shared" si="44"/>
        <v>0</v>
      </c>
      <c r="T923" s="19"/>
      <c r="U923" s="20">
        <v>43411</v>
      </c>
      <c r="V923" s="20">
        <v>43453</v>
      </c>
      <c r="W923" s="21">
        <v>9000</v>
      </c>
      <c r="X923" s="20">
        <v>43374</v>
      </c>
      <c r="Y923" s="20">
        <v>43404</v>
      </c>
    </row>
    <row r="924" spans="1:25" ht="15.75" x14ac:dyDescent="0.25">
      <c r="A924" s="17" t="s">
        <v>355</v>
      </c>
      <c r="B924" s="17" t="s">
        <v>296</v>
      </c>
      <c r="C924" s="17" t="s">
        <v>283</v>
      </c>
      <c r="D924" s="20">
        <v>44470</v>
      </c>
      <c r="E924" s="20">
        <v>44505</v>
      </c>
      <c r="F924" s="21">
        <v>1500</v>
      </c>
      <c r="G924" s="20">
        <v>44470</v>
      </c>
      <c r="H924" s="20">
        <v>44500</v>
      </c>
      <c r="I924" s="17">
        <f>IF((YEAR(H924)-YEAR(G924))=1, ((MONTH(H924)-MONTH(G924))+1)+12, (IF((YEAR(H924)-YEAR(G924))=2, ((MONTH(H924)-MONTH(G924))+1)+24, (IF((YEAR(H924)-YEAR(G924))=3, ((MONTH(H924)-MONTH(G924))+1)+36, (MONTH(H924)-MONTH(G924))+1)))))</f>
        <v>1</v>
      </c>
      <c r="J924" s="18">
        <f>F924/I924</f>
        <v>1500</v>
      </c>
      <c r="K924" s="19"/>
      <c r="L924" s="20">
        <v>44470</v>
      </c>
      <c r="M924" s="20">
        <v>44505</v>
      </c>
      <c r="N924" s="21">
        <v>1500</v>
      </c>
      <c r="O924" s="20">
        <v>44470</v>
      </c>
      <c r="P924" s="20">
        <v>44500</v>
      </c>
      <c r="Q924" s="19">
        <f t="shared" si="42"/>
        <v>5</v>
      </c>
      <c r="R924" s="19">
        <f t="shared" si="43"/>
        <v>5</v>
      </c>
      <c r="S924" s="19">
        <f t="shared" si="44"/>
        <v>0</v>
      </c>
      <c r="T924" s="19"/>
      <c r="U924" s="20">
        <v>43374</v>
      </c>
      <c r="V924" s="20">
        <v>43409</v>
      </c>
      <c r="W924" s="21">
        <v>1500</v>
      </c>
      <c r="X924" s="20">
        <v>43374</v>
      </c>
      <c r="Y924" s="20">
        <v>43404</v>
      </c>
    </row>
    <row r="925" spans="1:25" ht="15.75" x14ac:dyDescent="0.25">
      <c r="A925" s="17" t="s">
        <v>371</v>
      </c>
      <c r="B925" s="17" t="s">
        <v>288</v>
      </c>
      <c r="C925" s="17" t="s">
        <v>283</v>
      </c>
      <c r="D925" s="20">
        <v>44479</v>
      </c>
      <c r="E925" s="20">
        <v>44502</v>
      </c>
      <c r="F925" s="21">
        <v>2573.9499999999998</v>
      </c>
      <c r="G925" s="20">
        <v>44470</v>
      </c>
      <c r="H925" s="20">
        <v>44500</v>
      </c>
      <c r="I925" s="17">
        <f>IF((YEAR(H925)-YEAR(G925))=1, ((MONTH(H925)-MONTH(G925))+1)+12, (IF((YEAR(H925)-YEAR(G925))=2, ((MONTH(H925)-MONTH(G925))+1)+24, (IF((YEAR(H925)-YEAR(G925))=3, ((MONTH(H925)-MONTH(G925))+1)+36, (MONTH(H925)-MONTH(G925))+1)))))</f>
        <v>1</v>
      </c>
      <c r="J925" s="18">
        <f>F925/I925</f>
        <v>2573.9499999999998</v>
      </c>
      <c r="K925" s="19"/>
      <c r="L925" s="20">
        <v>44479</v>
      </c>
      <c r="M925" s="20">
        <v>44502</v>
      </c>
      <c r="N925" s="21">
        <v>2573.9499999999998</v>
      </c>
      <c r="O925" s="20">
        <v>44470</v>
      </c>
      <c r="P925" s="20">
        <v>44500</v>
      </c>
      <c r="Q925" s="19">
        <f t="shared" si="42"/>
        <v>2</v>
      </c>
      <c r="R925" s="19">
        <f t="shared" si="43"/>
        <v>2</v>
      </c>
      <c r="S925" s="19">
        <f t="shared" si="44"/>
        <v>0</v>
      </c>
      <c r="T925" s="19"/>
      <c r="U925" s="20">
        <v>43383</v>
      </c>
      <c r="V925" s="20">
        <v>43406</v>
      </c>
      <c r="W925" s="21">
        <v>2573.9499999999998</v>
      </c>
      <c r="X925" s="20">
        <v>43374</v>
      </c>
      <c r="Y925" s="20">
        <v>43404</v>
      </c>
    </row>
    <row r="926" spans="1:25" ht="15.75" x14ac:dyDescent="0.25">
      <c r="A926" s="17" t="s">
        <v>401</v>
      </c>
      <c r="B926" s="17" t="s">
        <v>285</v>
      </c>
      <c r="C926" s="17" t="s">
        <v>283</v>
      </c>
      <c r="D926" s="20">
        <v>44470</v>
      </c>
      <c r="E926" s="20">
        <v>44487</v>
      </c>
      <c r="F926" s="21">
        <v>2000</v>
      </c>
      <c r="G926" s="20">
        <v>44470</v>
      </c>
      <c r="H926" s="20">
        <v>44500</v>
      </c>
      <c r="I926" s="17">
        <f>IF((YEAR(H926)-YEAR(G926))=1, ((MONTH(H926)-MONTH(G926))+1)+12, (IF((YEAR(H926)-YEAR(G926))=2, ((MONTH(H926)-MONTH(G926))+1)+24, (IF((YEAR(H926)-YEAR(G926))=3, ((MONTH(H926)-MONTH(G926))+1)+36, (MONTH(H926)-MONTH(G926))+1)))))</f>
        <v>1</v>
      </c>
      <c r="J926" s="18">
        <f>F926/I926</f>
        <v>2000</v>
      </c>
      <c r="K926" s="19"/>
      <c r="L926" s="20">
        <v>44470</v>
      </c>
      <c r="M926" s="20">
        <v>44487</v>
      </c>
      <c r="N926" s="21">
        <v>2000</v>
      </c>
      <c r="O926" s="20">
        <v>44470</v>
      </c>
      <c r="P926" s="20">
        <v>44500</v>
      </c>
      <c r="Q926" s="19">
        <f t="shared" si="42"/>
        <v>18</v>
      </c>
      <c r="R926" s="19">
        <f t="shared" si="43"/>
        <v>18</v>
      </c>
      <c r="S926" s="19">
        <f t="shared" si="44"/>
        <v>0</v>
      </c>
      <c r="T926" s="19"/>
      <c r="U926" s="20">
        <v>43374</v>
      </c>
      <c r="V926" s="20">
        <v>43391</v>
      </c>
      <c r="W926" s="21">
        <v>2000</v>
      </c>
      <c r="X926" s="20">
        <v>43374</v>
      </c>
      <c r="Y926" s="20">
        <v>43404</v>
      </c>
    </row>
    <row r="927" spans="1:25" ht="15.75" x14ac:dyDescent="0.25">
      <c r="A927" s="17" t="s">
        <v>426</v>
      </c>
      <c r="B927" s="17" t="s">
        <v>282</v>
      </c>
      <c r="C927" s="17" t="s">
        <v>283</v>
      </c>
      <c r="D927" s="20">
        <v>44470</v>
      </c>
      <c r="E927" s="20">
        <v>44563</v>
      </c>
      <c r="F927" s="21">
        <v>700</v>
      </c>
      <c r="G927" s="20">
        <v>44470</v>
      </c>
      <c r="H927" s="20">
        <v>44500</v>
      </c>
      <c r="I927" s="17">
        <f>IF((YEAR(H927)-YEAR(G927))=1, ((MONTH(H927)-MONTH(G927))+1)+12, (IF((YEAR(H927)-YEAR(G927))=2, ((MONTH(H927)-MONTH(G927))+1)+24, (IF((YEAR(H927)-YEAR(G927))=3, ((MONTH(H927)-MONTH(G927))+1)+36, (MONTH(H927)-MONTH(G927))+1)))))</f>
        <v>1</v>
      </c>
      <c r="J927" s="18">
        <f>F927/I927</f>
        <v>700</v>
      </c>
      <c r="K927" s="19"/>
      <c r="L927" s="20">
        <v>44470</v>
      </c>
      <c r="M927" s="20">
        <v>44563</v>
      </c>
      <c r="N927" s="21">
        <v>700</v>
      </c>
      <c r="O927" s="20">
        <v>44470</v>
      </c>
      <c r="P927" s="20">
        <v>44500</v>
      </c>
      <c r="Q927" s="19">
        <f t="shared" si="42"/>
        <v>2</v>
      </c>
      <c r="R927" s="19">
        <f t="shared" si="43"/>
        <v>2</v>
      </c>
      <c r="S927" s="19">
        <f t="shared" si="44"/>
        <v>0</v>
      </c>
      <c r="T927" s="19"/>
      <c r="U927" s="20">
        <v>43374</v>
      </c>
      <c r="V927" s="20">
        <v>43467</v>
      </c>
      <c r="W927" s="21">
        <v>700</v>
      </c>
      <c r="X927" s="20">
        <v>43374</v>
      </c>
      <c r="Y927" s="20">
        <v>43404</v>
      </c>
    </row>
    <row r="928" spans="1:25" ht="15.75" x14ac:dyDescent="0.25">
      <c r="A928" s="17" t="s">
        <v>453</v>
      </c>
      <c r="B928" s="17" t="s">
        <v>282</v>
      </c>
      <c r="C928" s="17" t="s">
        <v>283</v>
      </c>
      <c r="D928" s="20">
        <v>44485</v>
      </c>
      <c r="E928" s="20">
        <v>44547</v>
      </c>
      <c r="F928" s="21">
        <v>1375</v>
      </c>
      <c r="G928" s="20">
        <v>44470</v>
      </c>
      <c r="H928" s="20">
        <v>44500</v>
      </c>
      <c r="I928" s="17">
        <f>IF((YEAR(H928)-YEAR(G928))=1, ((MONTH(H928)-MONTH(G928))+1)+12, (IF((YEAR(H928)-YEAR(G928))=2, ((MONTH(H928)-MONTH(G928))+1)+24, (IF((YEAR(H928)-YEAR(G928))=3, ((MONTH(H928)-MONTH(G928))+1)+36, (MONTH(H928)-MONTH(G928))+1)))))</f>
        <v>1</v>
      </c>
      <c r="J928" s="18">
        <f>F928/I928</f>
        <v>1375</v>
      </c>
      <c r="K928" s="19"/>
      <c r="L928" s="20">
        <v>44485</v>
      </c>
      <c r="M928" s="20">
        <v>44547</v>
      </c>
      <c r="N928" s="21">
        <v>1375</v>
      </c>
      <c r="O928" s="20">
        <v>44470</v>
      </c>
      <c r="P928" s="20">
        <v>44500</v>
      </c>
      <c r="Q928" s="19">
        <f t="shared" si="42"/>
        <v>17</v>
      </c>
      <c r="R928" s="19">
        <f t="shared" si="43"/>
        <v>17</v>
      </c>
      <c r="S928" s="19">
        <f t="shared" si="44"/>
        <v>0</v>
      </c>
      <c r="T928" s="19"/>
      <c r="U928" s="20">
        <v>43389</v>
      </c>
      <c r="V928" s="20">
        <v>43451</v>
      </c>
      <c r="W928" s="21">
        <v>1375</v>
      </c>
      <c r="X928" s="20">
        <v>43374</v>
      </c>
      <c r="Y928" s="20">
        <v>43404</v>
      </c>
    </row>
    <row r="929" spans="1:25" ht="15.75" x14ac:dyDescent="0.25">
      <c r="A929" s="17" t="s">
        <v>460</v>
      </c>
      <c r="B929" s="17" t="s">
        <v>296</v>
      </c>
      <c r="C929" s="17" t="s">
        <v>283</v>
      </c>
      <c r="D929" s="20">
        <v>44470</v>
      </c>
      <c r="E929" s="20">
        <v>44495</v>
      </c>
      <c r="F929" s="21">
        <v>2500</v>
      </c>
      <c r="G929" s="20">
        <v>44470</v>
      </c>
      <c r="H929" s="20">
        <v>44500</v>
      </c>
      <c r="I929" s="17">
        <f>IF((YEAR(H929)-YEAR(G929))=1, ((MONTH(H929)-MONTH(G929))+1)+12, (IF((YEAR(H929)-YEAR(G929))=2, ((MONTH(H929)-MONTH(G929))+1)+24, (IF((YEAR(H929)-YEAR(G929))=3, ((MONTH(H929)-MONTH(G929))+1)+36, (MONTH(H929)-MONTH(G929))+1)))))</f>
        <v>1</v>
      </c>
      <c r="J929" s="18">
        <f>F929/I929</f>
        <v>2500</v>
      </c>
      <c r="K929" s="19"/>
      <c r="L929" s="20">
        <v>44470</v>
      </c>
      <c r="M929" s="20">
        <v>44495</v>
      </c>
      <c r="N929" s="21">
        <v>2500</v>
      </c>
      <c r="O929" s="20">
        <v>44470</v>
      </c>
      <c r="P929" s="20">
        <v>44500</v>
      </c>
      <c r="Q929" s="19">
        <f t="shared" si="42"/>
        <v>26</v>
      </c>
      <c r="R929" s="19">
        <f t="shared" si="43"/>
        <v>26</v>
      </c>
      <c r="S929" s="19">
        <f t="shared" si="44"/>
        <v>0</v>
      </c>
      <c r="T929" s="19"/>
      <c r="U929" s="20">
        <v>43374</v>
      </c>
      <c r="V929" s="20">
        <v>43399</v>
      </c>
      <c r="W929" s="21">
        <v>2500</v>
      </c>
      <c r="X929" s="20">
        <v>43374</v>
      </c>
      <c r="Y929" s="20">
        <v>43404</v>
      </c>
    </row>
    <row r="930" spans="1:25" ht="15.75" x14ac:dyDescent="0.25">
      <c r="A930" s="17" t="s">
        <v>464</v>
      </c>
      <c r="B930" s="17" t="s">
        <v>282</v>
      </c>
      <c r="C930" s="17" t="s">
        <v>283</v>
      </c>
      <c r="D930" s="20">
        <v>44520</v>
      </c>
      <c r="E930" s="20">
        <v>44520</v>
      </c>
      <c r="F930" s="21">
        <v>1567.48</v>
      </c>
      <c r="G930" s="20">
        <v>44470</v>
      </c>
      <c r="H930" s="20">
        <v>44500</v>
      </c>
      <c r="I930" s="17">
        <f>IF((YEAR(H930)-YEAR(G930))=1, ((MONTH(H930)-MONTH(G930))+1)+12, (IF((YEAR(H930)-YEAR(G930))=2, ((MONTH(H930)-MONTH(G930))+1)+24, (IF((YEAR(H930)-YEAR(G930))=3, ((MONTH(H930)-MONTH(G930))+1)+36, (MONTH(H930)-MONTH(G930))+1)))))</f>
        <v>1</v>
      </c>
      <c r="J930" s="18">
        <f>F930/I930</f>
        <v>1567.48</v>
      </c>
      <c r="K930" s="19"/>
      <c r="L930" s="20">
        <v>44520</v>
      </c>
      <c r="M930" s="20">
        <v>44520</v>
      </c>
      <c r="N930" s="21">
        <v>1567.48</v>
      </c>
      <c r="O930" s="20">
        <v>44470</v>
      </c>
      <c r="P930" s="20">
        <v>44500</v>
      </c>
      <c r="Q930" s="19">
        <f t="shared" si="42"/>
        <v>20</v>
      </c>
      <c r="R930" s="19">
        <f t="shared" si="43"/>
        <v>20</v>
      </c>
      <c r="S930" s="19">
        <f t="shared" si="44"/>
        <v>0</v>
      </c>
      <c r="T930" s="19"/>
      <c r="U930" s="20">
        <v>43424</v>
      </c>
      <c r="V930" s="20">
        <v>43424</v>
      </c>
      <c r="W930" s="21">
        <v>1567.48</v>
      </c>
      <c r="X930" s="20">
        <v>43374</v>
      </c>
      <c r="Y930" s="20">
        <v>43404</v>
      </c>
    </row>
    <row r="931" spans="1:25" ht="15.75" x14ac:dyDescent="0.25">
      <c r="A931" s="17" t="s">
        <v>465</v>
      </c>
      <c r="B931" s="17" t="s">
        <v>288</v>
      </c>
      <c r="C931" s="17" t="s">
        <v>283</v>
      </c>
      <c r="D931" s="20">
        <v>44478</v>
      </c>
      <c r="E931" s="20">
        <v>44544</v>
      </c>
      <c r="F931" s="21">
        <v>7000</v>
      </c>
      <c r="G931" s="20">
        <v>44470</v>
      </c>
      <c r="H931" s="20">
        <v>44500</v>
      </c>
      <c r="I931" s="17">
        <f>IF((YEAR(H931)-YEAR(G931))=1, ((MONTH(H931)-MONTH(G931))+1)+12, (IF((YEAR(H931)-YEAR(G931))=2, ((MONTH(H931)-MONTH(G931))+1)+24, (IF((YEAR(H931)-YEAR(G931))=3, ((MONTH(H931)-MONTH(G931))+1)+36, (MONTH(H931)-MONTH(G931))+1)))))</f>
        <v>1</v>
      </c>
      <c r="J931" s="18">
        <f>F931/I931</f>
        <v>7000</v>
      </c>
      <c r="K931" s="19"/>
      <c r="L931" s="20">
        <v>44478</v>
      </c>
      <c r="M931" s="20">
        <v>44544</v>
      </c>
      <c r="N931" s="21">
        <v>7000</v>
      </c>
      <c r="O931" s="20">
        <v>44470</v>
      </c>
      <c r="P931" s="20">
        <v>44500</v>
      </c>
      <c r="Q931" s="19">
        <f t="shared" si="42"/>
        <v>14</v>
      </c>
      <c r="R931" s="19">
        <f t="shared" si="43"/>
        <v>14</v>
      </c>
      <c r="S931" s="19">
        <f t="shared" si="44"/>
        <v>0</v>
      </c>
      <c r="T931" s="19"/>
      <c r="U931" s="20">
        <v>43382</v>
      </c>
      <c r="V931" s="20">
        <v>43448</v>
      </c>
      <c r="W931" s="21">
        <v>7000</v>
      </c>
      <c r="X931" s="20">
        <v>43374</v>
      </c>
      <c r="Y931" s="20">
        <v>43404</v>
      </c>
    </row>
    <row r="932" spans="1:25" ht="15.75" x14ac:dyDescent="0.25">
      <c r="A932" s="17" t="s">
        <v>478</v>
      </c>
      <c r="B932" s="17" t="s">
        <v>285</v>
      </c>
      <c r="C932" s="17" t="s">
        <v>283</v>
      </c>
      <c r="D932" s="20">
        <v>44470</v>
      </c>
      <c r="E932" s="20">
        <v>44478</v>
      </c>
      <c r="F932" s="21">
        <v>1500</v>
      </c>
      <c r="G932" s="20">
        <v>44470</v>
      </c>
      <c r="H932" s="20">
        <v>44500</v>
      </c>
      <c r="I932" s="17">
        <f>IF((YEAR(H932)-YEAR(G932))=1, ((MONTH(H932)-MONTH(G932))+1)+12, (IF((YEAR(H932)-YEAR(G932))=2, ((MONTH(H932)-MONTH(G932))+1)+24, (IF((YEAR(H932)-YEAR(G932))=3, ((MONTH(H932)-MONTH(G932))+1)+36, (MONTH(H932)-MONTH(G932))+1)))))</f>
        <v>1</v>
      </c>
      <c r="J932" s="18">
        <f>F932/I932</f>
        <v>1500</v>
      </c>
      <c r="K932" s="19"/>
      <c r="L932" s="20">
        <v>44470</v>
      </c>
      <c r="M932" s="20">
        <v>44478</v>
      </c>
      <c r="N932" s="21">
        <v>1500</v>
      </c>
      <c r="O932" s="20">
        <v>44470</v>
      </c>
      <c r="P932" s="20">
        <v>44500</v>
      </c>
      <c r="Q932" s="19">
        <f t="shared" si="42"/>
        <v>9</v>
      </c>
      <c r="R932" s="19">
        <f t="shared" si="43"/>
        <v>9</v>
      </c>
      <c r="S932" s="19">
        <f t="shared" si="44"/>
        <v>0</v>
      </c>
      <c r="T932" s="19"/>
      <c r="U932" s="20">
        <v>43374</v>
      </c>
      <c r="V932" s="20">
        <v>43382</v>
      </c>
      <c r="W932" s="21">
        <v>1500</v>
      </c>
      <c r="X932" s="20">
        <v>43374</v>
      </c>
      <c r="Y932" s="20">
        <v>43404</v>
      </c>
    </row>
    <row r="933" spans="1:25" ht="15.75" x14ac:dyDescent="0.25">
      <c r="A933" s="17" t="s">
        <v>479</v>
      </c>
      <c r="B933" s="17" t="s">
        <v>288</v>
      </c>
      <c r="C933" s="17" t="s">
        <v>283</v>
      </c>
      <c r="D933" s="20">
        <v>44470</v>
      </c>
      <c r="E933" s="20">
        <v>44487</v>
      </c>
      <c r="F933" s="21">
        <v>1500</v>
      </c>
      <c r="G933" s="20">
        <v>44470</v>
      </c>
      <c r="H933" s="20">
        <v>44500</v>
      </c>
      <c r="I933" s="17">
        <f>IF((YEAR(H933)-YEAR(G933))=1, ((MONTH(H933)-MONTH(G933))+1)+12, (IF((YEAR(H933)-YEAR(G933))=2, ((MONTH(H933)-MONTH(G933))+1)+24, (IF((YEAR(H933)-YEAR(G933))=3, ((MONTH(H933)-MONTH(G933))+1)+36, (MONTH(H933)-MONTH(G933))+1)))))</f>
        <v>1</v>
      </c>
      <c r="J933" s="18">
        <f>F933/I933</f>
        <v>1500</v>
      </c>
      <c r="K933" s="19"/>
      <c r="L933" s="20">
        <v>44470</v>
      </c>
      <c r="M933" s="20">
        <v>44487</v>
      </c>
      <c r="N933" s="21">
        <v>1500</v>
      </c>
      <c r="O933" s="20">
        <v>44470</v>
      </c>
      <c r="P933" s="20">
        <v>44500</v>
      </c>
      <c r="Q933" s="19">
        <f t="shared" si="42"/>
        <v>18</v>
      </c>
      <c r="R933" s="19">
        <f t="shared" si="43"/>
        <v>18</v>
      </c>
      <c r="S933" s="19">
        <f t="shared" si="44"/>
        <v>0</v>
      </c>
      <c r="T933" s="19"/>
      <c r="U933" s="20">
        <v>43374</v>
      </c>
      <c r="V933" s="20">
        <v>43391</v>
      </c>
      <c r="W933" s="21">
        <v>1500</v>
      </c>
      <c r="X933" s="20">
        <v>43374</v>
      </c>
      <c r="Y933" s="20">
        <v>43404</v>
      </c>
    </row>
    <row r="934" spans="1:25" ht="15.75" x14ac:dyDescent="0.25">
      <c r="A934" s="17" t="s">
        <v>485</v>
      </c>
      <c r="B934" s="17" t="s">
        <v>282</v>
      </c>
      <c r="C934" s="17" t="s">
        <v>283</v>
      </c>
      <c r="D934" s="20">
        <v>44494</v>
      </c>
      <c r="E934" s="20">
        <v>44513</v>
      </c>
      <c r="F934" s="21">
        <v>600</v>
      </c>
      <c r="G934" s="20">
        <v>44470</v>
      </c>
      <c r="H934" s="20">
        <v>44500</v>
      </c>
      <c r="I934" s="17">
        <f>IF((YEAR(H934)-YEAR(G934))=1, ((MONTH(H934)-MONTH(G934))+1)+12, (IF((YEAR(H934)-YEAR(G934))=2, ((MONTH(H934)-MONTH(G934))+1)+24, (IF((YEAR(H934)-YEAR(G934))=3, ((MONTH(H934)-MONTH(G934))+1)+36, (MONTH(H934)-MONTH(G934))+1)))))</f>
        <v>1</v>
      </c>
      <c r="J934" s="18">
        <f>F934/I934</f>
        <v>600</v>
      </c>
      <c r="K934" s="19"/>
      <c r="L934" s="20">
        <v>44494</v>
      </c>
      <c r="M934" s="20">
        <v>44513</v>
      </c>
      <c r="N934" s="21">
        <v>600</v>
      </c>
      <c r="O934" s="20">
        <v>44470</v>
      </c>
      <c r="P934" s="20">
        <v>44500</v>
      </c>
      <c r="Q934" s="19">
        <f t="shared" si="42"/>
        <v>13</v>
      </c>
      <c r="R934" s="19">
        <f t="shared" si="43"/>
        <v>13</v>
      </c>
      <c r="S934" s="19">
        <f t="shared" si="44"/>
        <v>0</v>
      </c>
      <c r="T934" s="19"/>
      <c r="U934" s="20">
        <v>43398</v>
      </c>
      <c r="V934" s="20">
        <v>43417</v>
      </c>
      <c r="W934" s="21">
        <v>600</v>
      </c>
      <c r="X934" s="20">
        <v>43374</v>
      </c>
      <c r="Y934" s="20">
        <v>43404</v>
      </c>
    </row>
    <row r="935" spans="1:25" ht="15.75" x14ac:dyDescent="0.25">
      <c r="A935" s="17" t="s">
        <v>503</v>
      </c>
      <c r="B935" s="17" t="s">
        <v>282</v>
      </c>
      <c r="C935" s="17" t="s">
        <v>283</v>
      </c>
      <c r="D935" s="20">
        <v>44509</v>
      </c>
      <c r="E935" s="20">
        <v>44618</v>
      </c>
      <c r="F935" s="21">
        <v>10262.370000000001</v>
      </c>
      <c r="G935" s="20">
        <v>44470</v>
      </c>
      <c r="H935" s="20">
        <v>44500</v>
      </c>
      <c r="I935" s="17">
        <f>IF((YEAR(H935)-YEAR(G935))=1, ((MONTH(H935)-MONTH(G935))+1)+12, (IF((YEAR(H935)-YEAR(G935))=2, ((MONTH(H935)-MONTH(G935))+1)+24, (IF((YEAR(H935)-YEAR(G935))=3, ((MONTH(H935)-MONTH(G935))+1)+36, (MONTH(H935)-MONTH(G935))+1)))))</f>
        <v>1</v>
      </c>
      <c r="J935" s="18">
        <f>F935/I935</f>
        <v>10262.370000000001</v>
      </c>
      <c r="K935" s="19"/>
      <c r="L935" s="20">
        <v>44509</v>
      </c>
      <c r="M935" s="20">
        <v>44618</v>
      </c>
      <c r="N935" s="21">
        <v>10262.370000000001</v>
      </c>
      <c r="O935" s="20">
        <v>44470</v>
      </c>
      <c r="P935" s="20">
        <v>44500</v>
      </c>
      <c r="Q935" s="19">
        <f t="shared" si="42"/>
        <v>26</v>
      </c>
      <c r="R935" s="19">
        <f t="shared" si="43"/>
        <v>26</v>
      </c>
      <c r="S935" s="19">
        <f t="shared" si="44"/>
        <v>0</v>
      </c>
      <c r="T935" s="19"/>
      <c r="U935" s="20">
        <v>43413</v>
      </c>
      <c r="V935" s="20">
        <v>43522</v>
      </c>
      <c r="W935" s="21">
        <v>10262.370000000001</v>
      </c>
      <c r="X935" s="20">
        <v>43374</v>
      </c>
      <c r="Y935" s="20">
        <v>43404</v>
      </c>
    </row>
    <row r="936" spans="1:25" ht="15.75" x14ac:dyDescent="0.25">
      <c r="A936" s="17" t="s">
        <v>507</v>
      </c>
      <c r="B936" s="17" t="s">
        <v>285</v>
      </c>
      <c r="C936" s="17" t="s">
        <v>283</v>
      </c>
      <c r="D936" s="20">
        <v>44470</v>
      </c>
      <c r="E936" s="20">
        <v>44500</v>
      </c>
      <c r="F936" s="21">
        <v>1750</v>
      </c>
      <c r="G936" s="20">
        <v>44470</v>
      </c>
      <c r="H936" s="20">
        <v>44500</v>
      </c>
      <c r="I936" s="17">
        <f>IF((YEAR(H936)-YEAR(G936))=1, ((MONTH(H936)-MONTH(G936))+1)+12, (IF((YEAR(H936)-YEAR(G936))=2, ((MONTH(H936)-MONTH(G936))+1)+24, (IF((YEAR(H936)-YEAR(G936))=3, ((MONTH(H936)-MONTH(G936))+1)+36, (MONTH(H936)-MONTH(G936))+1)))))</f>
        <v>1</v>
      </c>
      <c r="J936" s="18">
        <f>F936/I936</f>
        <v>1750</v>
      </c>
      <c r="K936" s="19"/>
      <c r="L936" s="20">
        <v>44470</v>
      </c>
      <c r="M936" s="20">
        <v>44500</v>
      </c>
      <c r="N936" s="21">
        <v>1750</v>
      </c>
      <c r="O936" s="20">
        <v>44470</v>
      </c>
      <c r="P936" s="20">
        <v>44500</v>
      </c>
      <c r="Q936" s="19">
        <f t="shared" si="42"/>
        <v>31</v>
      </c>
      <c r="R936" s="19">
        <f t="shared" si="43"/>
        <v>31</v>
      </c>
      <c r="S936" s="19">
        <f t="shared" si="44"/>
        <v>0</v>
      </c>
      <c r="T936" s="19"/>
      <c r="U936" s="20">
        <v>43374</v>
      </c>
      <c r="V936" s="20">
        <v>43404</v>
      </c>
      <c r="W936" s="21">
        <v>1750</v>
      </c>
      <c r="X936" s="20">
        <v>43374</v>
      </c>
      <c r="Y936" s="20">
        <v>43404</v>
      </c>
    </row>
    <row r="937" spans="1:25" ht="15.75" x14ac:dyDescent="0.25">
      <c r="A937" s="17" t="s">
        <v>510</v>
      </c>
      <c r="B937" s="17" t="s">
        <v>285</v>
      </c>
      <c r="C937" s="17" t="s">
        <v>283</v>
      </c>
      <c r="D937" s="20">
        <v>44500</v>
      </c>
      <c r="E937" s="20">
        <v>44521</v>
      </c>
      <c r="F937" s="21">
        <v>1500</v>
      </c>
      <c r="G937" s="20">
        <v>44470</v>
      </c>
      <c r="H937" s="20">
        <v>44500</v>
      </c>
      <c r="I937" s="17">
        <f>IF((YEAR(H937)-YEAR(G937))=1, ((MONTH(H937)-MONTH(G937))+1)+12, (IF((YEAR(H937)-YEAR(G937))=2, ((MONTH(H937)-MONTH(G937))+1)+24, (IF((YEAR(H937)-YEAR(G937))=3, ((MONTH(H937)-MONTH(G937))+1)+36, (MONTH(H937)-MONTH(G937))+1)))))</f>
        <v>1</v>
      </c>
      <c r="J937" s="18">
        <f>F937/I937</f>
        <v>1500</v>
      </c>
      <c r="K937" s="19"/>
      <c r="L937" s="20">
        <v>44500</v>
      </c>
      <c r="M937" s="20">
        <v>44521</v>
      </c>
      <c r="N937" s="21">
        <v>1500</v>
      </c>
      <c r="O937" s="20">
        <v>44470</v>
      </c>
      <c r="P937" s="20">
        <v>44500</v>
      </c>
      <c r="Q937" s="19">
        <f t="shared" si="42"/>
        <v>21</v>
      </c>
      <c r="R937" s="19">
        <f t="shared" si="43"/>
        <v>21</v>
      </c>
      <c r="S937" s="19">
        <f t="shared" si="44"/>
        <v>0</v>
      </c>
      <c r="T937" s="19"/>
      <c r="U937" s="20">
        <v>43404</v>
      </c>
      <c r="V937" s="20">
        <v>43425</v>
      </c>
      <c r="W937" s="21">
        <v>1500</v>
      </c>
      <c r="X937" s="20">
        <v>43374</v>
      </c>
      <c r="Y937" s="20">
        <v>43404</v>
      </c>
    </row>
    <row r="938" spans="1:25" ht="15.75" x14ac:dyDescent="0.25">
      <c r="A938" s="17" t="s">
        <v>530</v>
      </c>
      <c r="B938" s="17" t="s">
        <v>296</v>
      </c>
      <c r="C938" s="17" t="s">
        <v>283</v>
      </c>
      <c r="D938" s="20">
        <v>44470</v>
      </c>
      <c r="E938" s="20">
        <v>44540</v>
      </c>
      <c r="F938" s="21">
        <v>5416.67</v>
      </c>
      <c r="G938" s="20">
        <v>44470</v>
      </c>
      <c r="H938" s="20">
        <v>44500</v>
      </c>
      <c r="I938" s="17">
        <f>IF((YEAR(H938)-YEAR(G938))=1, ((MONTH(H938)-MONTH(G938))+1)+12, (IF((YEAR(H938)-YEAR(G938))=2, ((MONTH(H938)-MONTH(G938))+1)+24, (IF((YEAR(H938)-YEAR(G938))=3, ((MONTH(H938)-MONTH(G938))+1)+36, (MONTH(H938)-MONTH(G938))+1)))))</f>
        <v>1</v>
      </c>
      <c r="J938" s="18">
        <f>F938/I938</f>
        <v>5416.67</v>
      </c>
      <c r="K938" s="19"/>
      <c r="L938" s="20">
        <v>44470</v>
      </c>
      <c r="M938" s="20">
        <v>44540</v>
      </c>
      <c r="N938" s="21">
        <v>5416.67</v>
      </c>
      <c r="O938" s="20">
        <v>44470</v>
      </c>
      <c r="P938" s="20">
        <v>44500</v>
      </c>
      <c r="Q938" s="19">
        <f t="shared" si="42"/>
        <v>10</v>
      </c>
      <c r="R938" s="19">
        <f t="shared" si="43"/>
        <v>10</v>
      </c>
      <c r="S938" s="19">
        <f t="shared" si="44"/>
        <v>0</v>
      </c>
      <c r="T938" s="19"/>
      <c r="U938" s="20">
        <v>43374</v>
      </c>
      <c r="V938" s="20">
        <v>43444</v>
      </c>
      <c r="W938" s="21">
        <v>5416.67</v>
      </c>
      <c r="X938" s="20">
        <v>43374</v>
      </c>
      <c r="Y938" s="20">
        <v>43404</v>
      </c>
    </row>
    <row r="939" spans="1:25" ht="15.75" x14ac:dyDescent="0.25">
      <c r="A939" s="17" t="s">
        <v>534</v>
      </c>
      <c r="B939" s="17" t="s">
        <v>292</v>
      </c>
      <c r="C939" s="17" t="s">
        <v>283</v>
      </c>
      <c r="D939" s="20">
        <v>44481</v>
      </c>
      <c r="E939" s="20">
        <v>44543</v>
      </c>
      <c r="F939" s="21">
        <v>825</v>
      </c>
      <c r="G939" s="20">
        <v>44470</v>
      </c>
      <c r="H939" s="20">
        <v>44500</v>
      </c>
      <c r="I939" s="17">
        <f>IF((YEAR(H939)-YEAR(G939))=1, ((MONTH(H939)-MONTH(G939))+1)+12, (IF((YEAR(H939)-YEAR(G939))=2, ((MONTH(H939)-MONTH(G939))+1)+24, (IF((YEAR(H939)-YEAR(G939))=3, ((MONTH(H939)-MONTH(G939))+1)+36, (MONTH(H939)-MONTH(G939))+1)))))</f>
        <v>1</v>
      </c>
      <c r="J939" s="18">
        <f>F939/I939</f>
        <v>825</v>
      </c>
      <c r="K939" s="19"/>
      <c r="L939" s="20">
        <v>44481</v>
      </c>
      <c r="M939" s="20">
        <v>44543</v>
      </c>
      <c r="N939" s="21">
        <v>825</v>
      </c>
      <c r="O939" s="20">
        <v>44470</v>
      </c>
      <c r="P939" s="20">
        <v>44500</v>
      </c>
      <c r="Q939" s="19">
        <f t="shared" si="42"/>
        <v>13</v>
      </c>
      <c r="R939" s="19">
        <f t="shared" si="43"/>
        <v>13</v>
      </c>
      <c r="S939" s="19">
        <f t="shared" si="44"/>
        <v>0</v>
      </c>
      <c r="T939" s="19"/>
      <c r="U939" s="20">
        <v>43385</v>
      </c>
      <c r="V939" s="20">
        <v>43447</v>
      </c>
      <c r="W939" s="21">
        <v>825</v>
      </c>
      <c r="X939" s="20">
        <v>43374</v>
      </c>
      <c r="Y939" s="20">
        <v>43404</v>
      </c>
    </row>
    <row r="940" spans="1:25" ht="15.75" x14ac:dyDescent="0.25">
      <c r="A940" s="17" t="s">
        <v>557</v>
      </c>
      <c r="B940" s="17" t="s">
        <v>288</v>
      </c>
      <c r="C940" s="17" t="s">
        <v>283</v>
      </c>
      <c r="D940" s="20">
        <v>44439</v>
      </c>
      <c r="E940" s="20">
        <v>44593</v>
      </c>
      <c r="F940" s="21">
        <v>37500</v>
      </c>
      <c r="G940" s="20">
        <v>44470</v>
      </c>
      <c r="H940" s="20">
        <v>44500</v>
      </c>
      <c r="I940" s="17">
        <f>IF((YEAR(H940)-YEAR(G940))=1, ((MONTH(H940)-MONTH(G940))+1)+12, (IF((YEAR(H940)-YEAR(G940))=2, ((MONTH(H940)-MONTH(G940))+1)+24, (IF((YEAR(H940)-YEAR(G940))=3, ((MONTH(H940)-MONTH(G940))+1)+36, (MONTH(H940)-MONTH(G940))+1)))))</f>
        <v>1</v>
      </c>
      <c r="J940" s="18">
        <f>F940/I940</f>
        <v>37500</v>
      </c>
      <c r="K940" s="19"/>
      <c r="L940" s="20">
        <v>44439</v>
      </c>
      <c r="M940" s="20">
        <v>44593</v>
      </c>
      <c r="N940" s="21">
        <v>37500</v>
      </c>
      <c r="O940" s="20">
        <v>44470</v>
      </c>
      <c r="P940" s="20">
        <v>44500</v>
      </c>
      <c r="Q940" s="19">
        <f t="shared" si="42"/>
        <v>1</v>
      </c>
      <c r="R940" s="19">
        <f t="shared" si="43"/>
        <v>1</v>
      </c>
      <c r="S940" s="19">
        <f t="shared" si="44"/>
        <v>0</v>
      </c>
      <c r="T940" s="19"/>
      <c r="U940" s="20">
        <v>43343</v>
      </c>
      <c r="V940" s="20">
        <v>43497</v>
      </c>
      <c r="W940" s="21">
        <v>37500</v>
      </c>
      <c r="X940" s="20">
        <v>43374</v>
      </c>
      <c r="Y940" s="20">
        <v>43404</v>
      </c>
    </row>
    <row r="941" spans="1:25" ht="15.75" x14ac:dyDescent="0.25">
      <c r="A941" s="17" t="s">
        <v>304</v>
      </c>
      <c r="B941" s="17" t="s">
        <v>285</v>
      </c>
      <c r="C941" s="17" t="s">
        <v>283</v>
      </c>
      <c r="D941" s="20">
        <v>44341</v>
      </c>
      <c r="E941" s="20">
        <v>44407</v>
      </c>
      <c r="F941" s="21">
        <v>120000</v>
      </c>
      <c r="G941" s="20">
        <v>44166</v>
      </c>
      <c r="H941" s="20">
        <v>44530</v>
      </c>
      <c r="I941" s="17">
        <f>IF((YEAR(H941)-YEAR(G941))=1, ((MONTH(H941)-MONTH(G941))+1)+12, (IF((YEAR(H941)-YEAR(G941))=2, ((MONTH(H941)-MONTH(G941))+1)+24, (IF((YEAR(H941)-YEAR(G941))=3, ((MONTH(H941)-MONTH(G941))+1)+36, (MONTH(H941)-MONTH(G941))+1)))))</f>
        <v>12</v>
      </c>
      <c r="J941" s="18">
        <f>F941/I941</f>
        <v>10000</v>
      </c>
      <c r="K941" s="19"/>
      <c r="L941" s="20">
        <v>44341</v>
      </c>
      <c r="M941" s="20">
        <v>44407</v>
      </c>
      <c r="N941" s="21">
        <v>120000</v>
      </c>
      <c r="O941" s="20">
        <v>44166</v>
      </c>
      <c r="P941" s="20">
        <v>44530</v>
      </c>
      <c r="Q941" s="19">
        <f t="shared" si="42"/>
        <v>30</v>
      </c>
      <c r="R941" s="19">
        <f t="shared" si="43"/>
        <v>30</v>
      </c>
      <c r="S941" s="19">
        <f t="shared" si="44"/>
        <v>0</v>
      </c>
      <c r="T941" s="19"/>
      <c r="U941" s="20">
        <v>43245</v>
      </c>
      <c r="V941" s="20">
        <v>43311</v>
      </c>
      <c r="W941" s="21">
        <v>120000</v>
      </c>
      <c r="X941" s="20">
        <v>43070</v>
      </c>
      <c r="Y941" s="20">
        <v>43434</v>
      </c>
    </row>
    <row r="942" spans="1:25" ht="15.75" x14ac:dyDescent="0.25">
      <c r="A942" s="17" t="s">
        <v>344</v>
      </c>
      <c r="B942" s="17" t="s">
        <v>296</v>
      </c>
      <c r="C942" s="17" t="s">
        <v>283</v>
      </c>
      <c r="D942" s="20">
        <v>44194</v>
      </c>
      <c r="E942" s="20">
        <v>44561</v>
      </c>
      <c r="F942" s="21">
        <v>10811.98</v>
      </c>
      <c r="G942" s="20">
        <v>44166</v>
      </c>
      <c r="H942" s="20">
        <v>44530</v>
      </c>
      <c r="I942" s="17">
        <f>IF((YEAR(H942)-YEAR(G942))=1, ((MONTH(H942)-MONTH(G942))+1)+12, (IF((YEAR(H942)-YEAR(G942))=2, ((MONTH(H942)-MONTH(G942))+1)+24, (IF((YEAR(H942)-YEAR(G942))=3, ((MONTH(H942)-MONTH(G942))+1)+36, (MONTH(H942)-MONTH(G942))+1)))))</f>
        <v>12</v>
      </c>
      <c r="J942" s="18">
        <f>F942/I942</f>
        <v>900.99833333333333</v>
      </c>
      <c r="K942" s="19"/>
      <c r="L942" s="20">
        <v>44194</v>
      </c>
      <c r="M942" s="20">
        <v>44561</v>
      </c>
      <c r="N942" s="21">
        <v>10811.98</v>
      </c>
      <c r="O942" s="20">
        <v>44166</v>
      </c>
      <c r="P942" s="20">
        <v>44530</v>
      </c>
      <c r="Q942" s="19">
        <f t="shared" si="42"/>
        <v>31</v>
      </c>
      <c r="R942" s="19">
        <f t="shared" si="43"/>
        <v>31</v>
      </c>
      <c r="S942" s="19">
        <f t="shared" si="44"/>
        <v>0</v>
      </c>
      <c r="T942" s="19"/>
      <c r="U942" s="20">
        <v>43098</v>
      </c>
      <c r="V942" s="20">
        <v>43465</v>
      </c>
      <c r="W942" s="21">
        <v>10811.98</v>
      </c>
      <c r="X942" s="20">
        <v>43070</v>
      </c>
      <c r="Y942" s="20">
        <v>43434</v>
      </c>
    </row>
    <row r="943" spans="1:25" ht="15.75" x14ac:dyDescent="0.25">
      <c r="A943" s="17" t="s">
        <v>350</v>
      </c>
      <c r="B943" s="17" t="s">
        <v>292</v>
      </c>
      <c r="C943" s="17" t="s">
        <v>283</v>
      </c>
      <c r="D943" s="20">
        <v>44196</v>
      </c>
      <c r="E943" s="20">
        <v>44561</v>
      </c>
      <c r="F943" s="21">
        <v>48400</v>
      </c>
      <c r="G943" s="20">
        <v>44166</v>
      </c>
      <c r="H943" s="20">
        <v>44530</v>
      </c>
      <c r="I943" s="17">
        <f>IF((YEAR(H943)-YEAR(G943))=1, ((MONTH(H943)-MONTH(G943))+1)+12, (IF((YEAR(H943)-YEAR(G943))=2, ((MONTH(H943)-MONTH(G943))+1)+24, (IF((YEAR(H943)-YEAR(G943))=3, ((MONTH(H943)-MONTH(G943))+1)+36, (MONTH(H943)-MONTH(G943))+1)))))</f>
        <v>12</v>
      </c>
      <c r="J943" s="18">
        <f>F943/I943</f>
        <v>4033.3333333333335</v>
      </c>
      <c r="K943" s="19"/>
      <c r="L943" s="20">
        <v>44196</v>
      </c>
      <c r="M943" s="20">
        <v>44561</v>
      </c>
      <c r="N943" s="21">
        <v>48400</v>
      </c>
      <c r="O943" s="20">
        <v>44166</v>
      </c>
      <c r="P943" s="20">
        <v>44530</v>
      </c>
      <c r="Q943" s="19">
        <f t="shared" si="42"/>
        <v>31</v>
      </c>
      <c r="R943" s="19">
        <f t="shared" si="43"/>
        <v>31</v>
      </c>
      <c r="S943" s="19">
        <f t="shared" si="44"/>
        <v>0</v>
      </c>
      <c r="T943" s="19"/>
      <c r="U943" s="20">
        <v>43100</v>
      </c>
      <c r="V943" s="20">
        <v>43465</v>
      </c>
      <c r="W943" s="21">
        <v>48400</v>
      </c>
      <c r="X943" s="20">
        <v>43070</v>
      </c>
      <c r="Y943" s="20">
        <v>43434</v>
      </c>
    </row>
    <row r="944" spans="1:25" ht="15.75" x14ac:dyDescent="0.25">
      <c r="A944" s="17" t="s">
        <v>446</v>
      </c>
      <c r="B944" s="17" t="s">
        <v>285</v>
      </c>
      <c r="C944" s="17" t="s">
        <v>283</v>
      </c>
      <c r="D944" s="20">
        <v>44158</v>
      </c>
      <c r="E944" s="20">
        <v>44196</v>
      </c>
      <c r="F944" s="21">
        <v>30000</v>
      </c>
      <c r="G944" s="20">
        <v>44166</v>
      </c>
      <c r="H944" s="20">
        <v>44530</v>
      </c>
      <c r="I944" s="17">
        <f>IF((YEAR(H944)-YEAR(G944))=1, ((MONTH(H944)-MONTH(G944))+1)+12, (IF((YEAR(H944)-YEAR(G944))=2, ((MONTH(H944)-MONTH(G944))+1)+24, (IF((YEAR(H944)-YEAR(G944))=3, ((MONTH(H944)-MONTH(G944))+1)+36, (MONTH(H944)-MONTH(G944))+1)))))</f>
        <v>12</v>
      </c>
      <c r="J944" s="18">
        <f>F944/I944</f>
        <v>2500</v>
      </c>
      <c r="K944" s="19"/>
      <c r="L944" s="20">
        <v>44158</v>
      </c>
      <c r="M944" s="20">
        <v>44196</v>
      </c>
      <c r="N944" s="21">
        <v>30000</v>
      </c>
      <c r="O944" s="20">
        <v>44166</v>
      </c>
      <c r="P944" s="20">
        <v>44530</v>
      </c>
      <c r="Q944" s="19">
        <f t="shared" si="42"/>
        <v>31</v>
      </c>
      <c r="R944" s="19">
        <f t="shared" si="43"/>
        <v>31</v>
      </c>
      <c r="S944" s="19">
        <f t="shared" si="44"/>
        <v>0</v>
      </c>
      <c r="T944" s="19"/>
      <c r="U944" s="20">
        <v>43062</v>
      </c>
      <c r="V944" s="20">
        <v>43100</v>
      </c>
      <c r="W944" s="21">
        <v>30000</v>
      </c>
      <c r="X944" s="20">
        <v>43070</v>
      </c>
      <c r="Y944" s="20">
        <v>43434</v>
      </c>
    </row>
    <row r="945" spans="1:25" ht="15.75" x14ac:dyDescent="0.25">
      <c r="A945" s="17" t="s">
        <v>449</v>
      </c>
      <c r="B945" s="17" t="s">
        <v>296</v>
      </c>
      <c r="C945" s="17" t="s">
        <v>283</v>
      </c>
      <c r="D945" s="20">
        <v>44178</v>
      </c>
      <c r="E945" s="20">
        <v>44561</v>
      </c>
      <c r="F945" s="21">
        <v>10000</v>
      </c>
      <c r="G945" s="20">
        <v>44166</v>
      </c>
      <c r="H945" s="20">
        <v>44530</v>
      </c>
      <c r="I945" s="17">
        <f>IF((YEAR(H945)-YEAR(G945))=1, ((MONTH(H945)-MONTH(G945))+1)+12, (IF((YEAR(H945)-YEAR(G945))=2, ((MONTH(H945)-MONTH(G945))+1)+24, (IF((YEAR(H945)-YEAR(G945))=3, ((MONTH(H945)-MONTH(G945))+1)+36, (MONTH(H945)-MONTH(G945))+1)))))</f>
        <v>12</v>
      </c>
      <c r="J945" s="18">
        <f>F945/I945</f>
        <v>833.33333333333337</v>
      </c>
      <c r="K945" s="19"/>
      <c r="L945" s="20">
        <v>44178</v>
      </c>
      <c r="M945" s="20">
        <v>44561</v>
      </c>
      <c r="N945" s="21">
        <v>10000</v>
      </c>
      <c r="O945" s="20">
        <v>44166</v>
      </c>
      <c r="P945" s="20">
        <v>44530</v>
      </c>
      <c r="Q945" s="19">
        <f t="shared" si="42"/>
        <v>31</v>
      </c>
      <c r="R945" s="19">
        <f t="shared" si="43"/>
        <v>31</v>
      </c>
      <c r="S945" s="19">
        <f t="shared" si="44"/>
        <v>0</v>
      </c>
      <c r="T945" s="19"/>
      <c r="U945" s="20">
        <v>43082</v>
      </c>
      <c r="V945" s="20">
        <v>43465</v>
      </c>
      <c r="W945" s="21">
        <v>10000</v>
      </c>
      <c r="X945" s="20">
        <v>43070</v>
      </c>
      <c r="Y945" s="20">
        <v>43434</v>
      </c>
    </row>
    <row r="946" spans="1:25" ht="15.75" x14ac:dyDescent="0.25">
      <c r="A946" s="17" t="s">
        <v>453</v>
      </c>
      <c r="B946" s="17" t="s">
        <v>282</v>
      </c>
      <c r="C946" s="17" t="s">
        <v>283</v>
      </c>
      <c r="D946" s="20">
        <v>44185</v>
      </c>
      <c r="E946" s="20">
        <v>44561</v>
      </c>
      <c r="F946" s="21">
        <v>33000</v>
      </c>
      <c r="G946" s="20">
        <v>44166</v>
      </c>
      <c r="H946" s="20">
        <v>44530</v>
      </c>
      <c r="I946" s="17">
        <f>IF((YEAR(H946)-YEAR(G946))=1, ((MONTH(H946)-MONTH(G946))+1)+12, (IF((YEAR(H946)-YEAR(G946))=2, ((MONTH(H946)-MONTH(G946))+1)+24, (IF((YEAR(H946)-YEAR(G946))=3, ((MONTH(H946)-MONTH(G946))+1)+36, (MONTH(H946)-MONTH(G946))+1)))))</f>
        <v>12</v>
      </c>
      <c r="J946" s="18">
        <f>F946/I946</f>
        <v>2750</v>
      </c>
      <c r="K946" s="19"/>
      <c r="L946" s="20">
        <v>44185</v>
      </c>
      <c r="M946" s="20">
        <v>44561</v>
      </c>
      <c r="N946" s="21">
        <v>33000</v>
      </c>
      <c r="O946" s="20">
        <v>44166</v>
      </c>
      <c r="P946" s="20">
        <v>44530</v>
      </c>
      <c r="Q946" s="19">
        <f t="shared" si="42"/>
        <v>31</v>
      </c>
      <c r="R946" s="19">
        <f t="shared" si="43"/>
        <v>31</v>
      </c>
      <c r="S946" s="19">
        <f t="shared" si="44"/>
        <v>0</v>
      </c>
      <c r="T946" s="19"/>
      <c r="U946" s="20">
        <v>43089</v>
      </c>
      <c r="V946" s="20">
        <v>43465</v>
      </c>
      <c r="W946" s="21">
        <v>33000</v>
      </c>
      <c r="X946" s="20">
        <v>43070</v>
      </c>
      <c r="Y946" s="20">
        <v>43434</v>
      </c>
    </row>
    <row r="947" spans="1:25" ht="15.75" x14ac:dyDescent="0.25">
      <c r="A947" s="17" t="s">
        <v>454</v>
      </c>
      <c r="B947" s="17" t="s">
        <v>285</v>
      </c>
      <c r="C947" s="17" t="s">
        <v>283</v>
      </c>
      <c r="D947" s="20">
        <v>44196</v>
      </c>
      <c r="E947" s="20">
        <v>44561</v>
      </c>
      <c r="F947" s="21">
        <v>10000</v>
      </c>
      <c r="G947" s="20">
        <v>44166</v>
      </c>
      <c r="H947" s="20">
        <v>44530</v>
      </c>
      <c r="I947" s="17">
        <f>IF((YEAR(H947)-YEAR(G947))=1, ((MONTH(H947)-MONTH(G947))+1)+12, (IF((YEAR(H947)-YEAR(G947))=2, ((MONTH(H947)-MONTH(G947))+1)+24, (IF((YEAR(H947)-YEAR(G947))=3, ((MONTH(H947)-MONTH(G947))+1)+36, (MONTH(H947)-MONTH(G947))+1)))))</f>
        <v>12</v>
      </c>
      <c r="J947" s="18">
        <f>F947/I947</f>
        <v>833.33333333333337</v>
      </c>
      <c r="K947" s="19"/>
      <c r="L947" s="20">
        <v>44196</v>
      </c>
      <c r="M947" s="20">
        <v>44561</v>
      </c>
      <c r="N947" s="21">
        <v>10000</v>
      </c>
      <c r="O947" s="20">
        <v>44166</v>
      </c>
      <c r="P947" s="20">
        <v>44530</v>
      </c>
      <c r="Q947" s="19">
        <f t="shared" si="42"/>
        <v>31</v>
      </c>
      <c r="R947" s="19">
        <f t="shared" si="43"/>
        <v>31</v>
      </c>
      <c r="S947" s="19">
        <f t="shared" si="44"/>
        <v>0</v>
      </c>
      <c r="T947" s="19"/>
      <c r="U947" s="20">
        <v>43100</v>
      </c>
      <c r="V947" s="20">
        <v>43465</v>
      </c>
      <c r="W947" s="21">
        <v>10000</v>
      </c>
      <c r="X947" s="20">
        <v>43070</v>
      </c>
      <c r="Y947" s="20">
        <v>43434</v>
      </c>
    </row>
    <row r="948" spans="1:25" ht="15.75" x14ac:dyDescent="0.25">
      <c r="A948" s="17" t="s">
        <v>505</v>
      </c>
      <c r="B948" s="17" t="s">
        <v>288</v>
      </c>
      <c r="C948" s="17" t="s">
        <v>283</v>
      </c>
      <c r="D948" s="20">
        <v>44170</v>
      </c>
      <c r="E948" s="20">
        <v>44196</v>
      </c>
      <c r="F948" s="21">
        <v>36000</v>
      </c>
      <c r="G948" s="20">
        <v>44166</v>
      </c>
      <c r="H948" s="20">
        <v>44530</v>
      </c>
      <c r="I948" s="17">
        <f>IF((YEAR(H948)-YEAR(G948))=1, ((MONTH(H948)-MONTH(G948))+1)+12, (IF((YEAR(H948)-YEAR(G948))=2, ((MONTH(H948)-MONTH(G948))+1)+24, (IF((YEAR(H948)-YEAR(G948))=3, ((MONTH(H948)-MONTH(G948))+1)+36, (MONTH(H948)-MONTH(G948))+1)))))</f>
        <v>12</v>
      </c>
      <c r="J948" s="18">
        <f>F948/I948</f>
        <v>3000</v>
      </c>
      <c r="K948" s="19"/>
      <c r="L948" s="20">
        <v>44170</v>
      </c>
      <c r="M948" s="20">
        <v>44196</v>
      </c>
      <c r="N948" s="21">
        <v>36000</v>
      </c>
      <c r="O948" s="20">
        <v>44166</v>
      </c>
      <c r="P948" s="20">
        <v>44530</v>
      </c>
      <c r="Q948" s="19">
        <f t="shared" si="42"/>
        <v>31</v>
      </c>
      <c r="R948" s="19">
        <f t="shared" si="43"/>
        <v>31</v>
      </c>
      <c r="S948" s="19">
        <f t="shared" si="44"/>
        <v>0</v>
      </c>
      <c r="T948" s="19"/>
      <c r="U948" s="20">
        <v>43074</v>
      </c>
      <c r="V948" s="20">
        <v>43100</v>
      </c>
      <c r="W948" s="21">
        <v>36000</v>
      </c>
      <c r="X948" s="20">
        <v>43070</v>
      </c>
      <c r="Y948" s="20">
        <v>43434</v>
      </c>
    </row>
    <row r="949" spans="1:25" ht="15.75" x14ac:dyDescent="0.25">
      <c r="A949" s="17" t="s">
        <v>517</v>
      </c>
      <c r="B949" s="17" t="s">
        <v>282</v>
      </c>
      <c r="C949" s="17" t="s">
        <v>283</v>
      </c>
      <c r="D949" s="20">
        <v>44195</v>
      </c>
      <c r="E949" s="20">
        <v>44649</v>
      </c>
      <c r="F949" s="21">
        <v>60000</v>
      </c>
      <c r="G949" s="20">
        <v>44166</v>
      </c>
      <c r="H949" s="20">
        <v>44530</v>
      </c>
      <c r="I949" s="17">
        <f>IF((YEAR(H949)-YEAR(G949))=1, ((MONTH(H949)-MONTH(G949))+1)+12, (IF((YEAR(H949)-YEAR(G949))=2, ((MONTH(H949)-MONTH(G949))+1)+24, (IF((YEAR(H949)-YEAR(G949))=3, ((MONTH(H949)-MONTH(G949))+1)+36, (MONTH(H949)-MONTH(G949))+1)))))</f>
        <v>12</v>
      </c>
      <c r="J949" s="18">
        <f>F949/I949</f>
        <v>5000</v>
      </c>
      <c r="K949" s="19"/>
      <c r="L949" s="20">
        <v>44195</v>
      </c>
      <c r="M949" s="20">
        <v>44649</v>
      </c>
      <c r="N949" s="21">
        <v>60000</v>
      </c>
      <c r="O949" s="20">
        <v>44166</v>
      </c>
      <c r="P949" s="20">
        <v>44530</v>
      </c>
      <c r="Q949" s="19">
        <f t="shared" si="42"/>
        <v>29</v>
      </c>
      <c r="R949" s="19">
        <f t="shared" si="43"/>
        <v>29</v>
      </c>
      <c r="S949" s="19">
        <f t="shared" si="44"/>
        <v>0</v>
      </c>
      <c r="T949" s="19"/>
      <c r="U949" s="20">
        <v>43099</v>
      </c>
      <c r="V949" s="20">
        <v>43553</v>
      </c>
      <c r="W949" s="21">
        <v>60000</v>
      </c>
      <c r="X949" s="20">
        <v>43070</v>
      </c>
      <c r="Y949" s="20">
        <v>43434</v>
      </c>
    </row>
    <row r="950" spans="1:25" ht="15.75" x14ac:dyDescent="0.25">
      <c r="A950" s="17" t="s">
        <v>347</v>
      </c>
      <c r="B950" s="17" t="s">
        <v>288</v>
      </c>
      <c r="C950" s="17" t="s">
        <v>283</v>
      </c>
      <c r="D950" s="20">
        <v>44396</v>
      </c>
      <c r="E950" s="20">
        <v>44479</v>
      </c>
      <c r="F950" s="21">
        <v>6250</v>
      </c>
      <c r="G950" s="20">
        <v>44348</v>
      </c>
      <c r="H950" s="20">
        <v>44530</v>
      </c>
      <c r="I950" s="17">
        <f>IF((YEAR(H950)-YEAR(G950))=1, ((MONTH(H950)-MONTH(G950))+1)+12, (IF((YEAR(H950)-YEAR(G950))=2, ((MONTH(H950)-MONTH(G950))+1)+24, (IF((YEAR(H950)-YEAR(G950))=3, ((MONTH(H950)-MONTH(G950))+1)+36, (MONTH(H950)-MONTH(G950))+1)))))</f>
        <v>6</v>
      </c>
      <c r="J950" s="18">
        <f>F950/I950</f>
        <v>1041.6666666666667</v>
      </c>
      <c r="K950" s="19"/>
      <c r="L950" s="20">
        <v>44396</v>
      </c>
      <c r="M950" s="20">
        <v>44479</v>
      </c>
      <c r="N950" s="21">
        <v>6250</v>
      </c>
      <c r="O950" s="20">
        <v>44348</v>
      </c>
      <c r="P950" s="20">
        <v>44530</v>
      </c>
      <c r="Q950" s="19">
        <f t="shared" si="42"/>
        <v>10</v>
      </c>
      <c r="R950" s="19">
        <f t="shared" si="43"/>
        <v>10</v>
      </c>
      <c r="S950" s="19">
        <f t="shared" si="44"/>
        <v>0</v>
      </c>
      <c r="T950" s="19"/>
      <c r="U950" s="20">
        <v>43300</v>
      </c>
      <c r="V950" s="20">
        <v>43383</v>
      </c>
      <c r="W950" s="21">
        <v>6250</v>
      </c>
      <c r="X950" s="20">
        <v>43252</v>
      </c>
      <c r="Y950" s="20">
        <v>43434</v>
      </c>
    </row>
    <row r="951" spans="1:25" ht="15.75" x14ac:dyDescent="0.25">
      <c r="A951" s="17" t="s">
        <v>347</v>
      </c>
      <c r="B951" s="17" t="s">
        <v>288</v>
      </c>
      <c r="C951" s="17" t="s">
        <v>283</v>
      </c>
      <c r="D951" s="20">
        <v>44561</v>
      </c>
      <c r="E951" s="20">
        <v>44605</v>
      </c>
      <c r="F951" s="21">
        <v>6250</v>
      </c>
      <c r="G951" s="20">
        <v>44348</v>
      </c>
      <c r="H951" s="20">
        <v>44530</v>
      </c>
      <c r="I951" s="17">
        <f>IF((YEAR(H951)-YEAR(G951))=1, ((MONTH(H951)-MONTH(G951))+1)+12, (IF((YEAR(H951)-YEAR(G951))=2, ((MONTH(H951)-MONTH(G951))+1)+24, (IF((YEAR(H951)-YEAR(G951))=3, ((MONTH(H951)-MONTH(G951))+1)+36, (MONTH(H951)-MONTH(G951))+1)))))</f>
        <v>6</v>
      </c>
      <c r="J951" s="18">
        <f>F951/I951</f>
        <v>1041.6666666666667</v>
      </c>
      <c r="K951" s="19"/>
      <c r="L951" s="20">
        <v>44561</v>
      </c>
      <c r="M951" s="20">
        <v>44605</v>
      </c>
      <c r="N951" s="21">
        <v>6250</v>
      </c>
      <c r="O951" s="20">
        <v>44348</v>
      </c>
      <c r="P951" s="20">
        <v>44530</v>
      </c>
      <c r="Q951" s="19">
        <f t="shared" si="42"/>
        <v>13</v>
      </c>
      <c r="R951" s="19">
        <f t="shared" si="43"/>
        <v>13</v>
      </c>
      <c r="S951" s="19">
        <f t="shared" si="44"/>
        <v>0</v>
      </c>
      <c r="T951" s="19"/>
      <c r="U951" s="20">
        <v>43465</v>
      </c>
      <c r="V951" s="20">
        <v>43509</v>
      </c>
      <c r="W951" s="21">
        <v>6250</v>
      </c>
      <c r="X951" s="20">
        <v>43252</v>
      </c>
      <c r="Y951" s="20">
        <v>43434</v>
      </c>
    </row>
    <row r="952" spans="1:25" ht="15.75" x14ac:dyDescent="0.25">
      <c r="A952" s="17" t="s">
        <v>370</v>
      </c>
      <c r="B952" s="17" t="s">
        <v>282</v>
      </c>
      <c r="C952" s="17" t="s">
        <v>283</v>
      </c>
      <c r="D952" s="20">
        <v>44440</v>
      </c>
      <c r="E952" s="20">
        <v>44491</v>
      </c>
      <c r="F952" s="21">
        <v>12500</v>
      </c>
      <c r="G952" s="20">
        <v>44440</v>
      </c>
      <c r="H952" s="20">
        <v>44530</v>
      </c>
      <c r="I952" s="17">
        <f>IF((YEAR(H952)-YEAR(G952))=1, ((MONTH(H952)-MONTH(G952))+1)+12, (IF((YEAR(H952)-YEAR(G952))=2, ((MONTH(H952)-MONTH(G952))+1)+24, (IF((YEAR(H952)-YEAR(G952))=3, ((MONTH(H952)-MONTH(G952))+1)+36, (MONTH(H952)-MONTH(G952))+1)))))</f>
        <v>3</v>
      </c>
      <c r="J952" s="18">
        <f>F952/I952</f>
        <v>4166.666666666667</v>
      </c>
      <c r="K952" s="19"/>
      <c r="L952" s="20">
        <v>44440</v>
      </c>
      <c r="M952" s="20">
        <v>44491</v>
      </c>
      <c r="N952" s="21">
        <v>12500</v>
      </c>
      <c r="O952" s="20">
        <v>44440</v>
      </c>
      <c r="P952" s="20">
        <v>44530</v>
      </c>
      <c r="Q952" s="19">
        <f t="shared" si="42"/>
        <v>22</v>
      </c>
      <c r="R952" s="19">
        <f t="shared" si="43"/>
        <v>22</v>
      </c>
      <c r="S952" s="19">
        <f t="shared" si="44"/>
        <v>0</v>
      </c>
      <c r="T952" s="19"/>
      <c r="U952" s="20">
        <v>43344</v>
      </c>
      <c r="V952" s="20">
        <v>43395</v>
      </c>
      <c r="W952" s="21">
        <v>12500</v>
      </c>
      <c r="X952" s="20">
        <v>43344</v>
      </c>
      <c r="Y952" s="20">
        <v>43434</v>
      </c>
    </row>
    <row r="953" spans="1:25" ht="15.75" x14ac:dyDescent="0.25">
      <c r="A953" s="17" t="s">
        <v>377</v>
      </c>
      <c r="B953" s="17" t="s">
        <v>288</v>
      </c>
      <c r="C953" s="17" t="s">
        <v>283</v>
      </c>
      <c r="D953" s="20">
        <v>44485</v>
      </c>
      <c r="E953" s="20">
        <v>44502</v>
      </c>
      <c r="F953" s="21">
        <v>8260.81</v>
      </c>
      <c r="G953" s="20">
        <v>44440</v>
      </c>
      <c r="H953" s="20">
        <v>44530</v>
      </c>
      <c r="I953" s="17">
        <f>IF((YEAR(H953)-YEAR(G953))=1, ((MONTH(H953)-MONTH(G953))+1)+12, (IF((YEAR(H953)-YEAR(G953))=2, ((MONTH(H953)-MONTH(G953))+1)+24, (IF((YEAR(H953)-YEAR(G953))=3, ((MONTH(H953)-MONTH(G953))+1)+36, (MONTH(H953)-MONTH(G953))+1)))))</f>
        <v>3</v>
      </c>
      <c r="J953" s="18">
        <f>F953/I953</f>
        <v>2753.603333333333</v>
      </c>
      <c r="K953" s="19"/>
      <c r="L953" s="20">
        <v>44485</v>
      </c>
      <c r="M953" s="20">
        <v>44502</v>
      </c>
      <c r="N953" s="21">
        <v>8260.81</v>
      </c>
      <c r="O953" s="20">
        <v>44440</v>
      </c>
      <c r="P953" s="20">
        <v>44530</v>
      </c>
      <c r="Q953" s="19">
        <f t="shared" si="42"/>
        <v>2</v>
      </c>
      <c r="R953" s="19">
        <f t="shared" si="43"/>
        <v>2</v>
      </c>
      <c r="S953" s="19">
        <f t="shared" si="44"/>
        <v>0</v>
      </c>
      <c r="T953" s="19"/>
      <c r="U953" s="20">
        <v>43389</v>
      </c>
      <c r="V953" s="20">
        <v>43406</v>
      </c>
      <c r="W953" s="21">
        <v>8260.81</v>
      </c>
      <c r="X953" s="20">
        <v>43344</v>
      </c>
      <c r="Y953" s="20">
        <v>43434</v>
      </c>
    </row>
    <row r="954" spans="1:25" ht="15.75" x14ac:dyDescent="0.25">
      <c r="A954" s="17" t="s">
        <v>484</v>
      </c>
      <c r="B954" s="17" t="s">
        <v>288</v>
      </c>
      <c r="C954" s="17" t="s">
        <v>283</v>
      </c>
      <c r="D954" s="20">
        <v>44456</v>
      </c>
      <c r="E954" s="20">
        <v>44487</v>
      </c>
      <c r="F954" s="21">
        <v>3944.18</v>
      </c>
      <c r="G954" s="20">
        <v>44440</v>
      </c>
      <c r="H954" s="20">
        <v>44530</v>
      </c>
      <c r="I954" s="17">
        <f>IF((YEAR(H954)-YEAR(G954))=1, ((MONTH(H954)-MONTH(G954))+1)+12, (IF((YEAR(H954)-YEAR(G954))=2, ((MONTH(H954)-MONTH(G954))+1)+24, (IF((YEAR(H954)-YEAR(G954))=3, ((MONTH(H954)-MONTH(G954))+1)+36, (MONTH(H954)-MONTH(G954))+1)))))</f>
        <v>3</v>
      </c>
      <c r="J954" s="18">
        <f>F954/I954</f>
        <v>1314.7266666666667</v>
      </c>
      <c r="K954" s="19"/>
      <c r="L954" s="20">
        <v>44456</v>
      </c>
      <c r="M954" s="20">
        <v>44487</v>
      </c>
      <c r="N954" s="21">
        <v>3944.18</v>
      </c>
      <c r="O954" s="20">
        <v>44440</v>
      </c>
      <c r="P954" s="20">
        <v>44530</v>
      </c>
      <c r="Q954" s="19">
        <f t="shared" si="42"/>
        <v>18</v>
      </c>
      <c r="R954" s="19">
        <f t="shared" si="43"/>
        <v>18</v>
      </c>
      <c r="S954" s="19">
        <f t="shared" si="44"/>
        <v>0</v>
      </c>
      <c r="T954" s="19"/>
      <c r="U954" s="20">
        <v>43360</v>
      </c>
      <c r="V954" s="20">
        <v>43391</v>
      </c>
      <c r="W954" s="21">
        <v>3944.18</v>
      </c>
      <c r="X954" s="20">
        <v>43344</v>
      </c>
      <c r="Y954" s="20">
        <v>43434</v>
      </c>
    </row>
    <row r="955" spans="1:25" ht="15.75" x14ac:dyDescent="0.25">
      <c r="A955" s="17" t="s">
        <v>494</v>
      </c>
      <c r="B955" s="17" t="s">
        <v>288</v>
      </c>
      <c r="C955" s="17" t="s">
        <v>283</v>
      </c>
      <c r="D955" s="20">
        <v>44470</v>
      </c>
      <c r="E955" s="20">
        <v>44592</v>
      </c>
      <c r="F955" s="21">
        <v>4885.83</v>
      </c>
      <c r="G955" s="20">
        <v>44440</v>
      </c>
      <c r="H955" s="20">
        <v>44530</v>
      </c>
      <c r="I955" s="17">
        <f>IF((YEAR(H955)-YEAR(G955))=1, ((MONTH(H955)-MONTH(G955))+1)+12, (IF((YEAR(H955)-YEAR(G955))=2, ((MONTH(H955)-MONTH(G955))+1)+24, (IF((YEAR(H955)-YEAR(G955))=3, ((MONTH(H955)-MONTH(G955))+1)+36, (MONTH(H955)-MONTH(G955))+1)))))</f>
        <v>3</v>
      </c>
      <c r="J955" s="18">
        <f>F955/I955</f>
        <v>1628.61</v>
      </c>
      <c r="K955" s="19"/>
      <c r="L955" s="20">
        <v>44470</v>
      </c>
      <c r="M955" s="20">
        <v>44592</v>
      </c>
      <c r="N955" s="21">
        <v>4885.83</v>
      </c>
      <c r="O955" s="20">
        <v>44440</v>
      </c>
      <c r="P955" s="20">
        <v>44530</v>
      </c>
      <c r="Q955" s="19">
        <f t="shared" si="42"/>
        <v>31</v>
      </c>
      <c r="R955" s="19">
        <f t="shared" si="43"/>
        <v>31</v>
      </c>
      <c r="S955" s="19">
        <f t="shared" si="44"/>
        <v>0</v>
      </c>
      <c r="T955" s="19"/>
      <c r="U955" s="20">
        <v>43374</v>
      </c>
      <c r="V955" s="20">
        <v>43496</v>
      </c>
      <c r="W955" s="21">
        <v>4885.83</v>
      </c>
      <c r="X955" s="20">
        <v>43344</v>
      </c>
      <c r="Y955" s="20">
        <v>43434</v>
      </c>
    </row>
    <row r="956" spans="1:25" ht="15.75" x14ac:dyDescent="0.25">
      <c r="A956" s="17" t="s">
        <v>498</v>
      </c>
      <c r="B956" s="17" t="s">
        <v>288</v>
      </c>
      <c r="C956" s="17" t="s">
        <v>283</v>
      </c>
      <c r="D956" s="20">
        <v>44469</v>
      </c>
      <c r="E956" s="20">
        <v>44533</v>
      </c>
      <c r="F956" s="21">
        <v>9250</v>
      </c>
      <c r="G956" s="20">
        <v>44440</v>
      </c>
      <c r="H956" s="20">
        <v>44530</v>
      </c>
      <c r="I956" s="17">
        <f>IF((YEAR(H956)-YEAR(G956))=1, ((MONTH(H956)-MONTH(G956))+1)+12, (IF((YEAR(H956)-YEAR(G956))=2, ((MONTH(H956)-MONTH(G956))+1)+24, (IF((YEAR(H956)-YEAR(G956))=3, ((MONTH(H956)-MONTH(G956))+1)+36, (MONTH(H956)-MONTH(G956))+1)))))</f>
        <v>3</v>
      </c>
      <c r="J956" s="18">
        <f>F956/I956</f>
        <v>3083.3333333333335</v>
      </c>
      <c r="K956" s="19"/>
      <c r="L956" s="20">
        <v>44469</v>
      </c>
      <c r="M956" s="20">
        <v>44533</v>
      </c>
      <c r="N956" s="21">
        <v>9250</v>
      </c>
      <c r="O956" s="20">
        <v>44440</v>
      </c>
      <c r="P956" s="20">
        <v>44530</v>
      </c>
      <c r="Q956" s="19">
        <f t="shared" si="42"/>
        <v>3</v>
      </c>
      <c r="R956" s="19">
        <f t="shared" si="43"/>
        <v>3</v>
      </c>
      <c r="S956" s="19">
        <f t="shared" si="44"/>
        <v>0</v>
      </c>
      <c r="T956" s="19"/>
      <c r="U956" s="20">
        <v>43373</v>
      </c>
      <c r="V956" s="20">
        <v>43437</v>
      </c>
      <c r="W956" s="21">
        <v>9250</v>
      </c>
      <c r="X956" s="20">
        <v>43344</v>
      </c>
      <c r="Y956" s="20">
        <v>43434</v>
      </c>
    </row>
    <row r="957" spans="1:25" ht="15.75" x14ac:dyDescent="0.25">
      <c r="A957" s="17" t="s">
        <v>557</v>
      </c>
      <c r="B957" s="17" t="s">
        <v>288</v>
      </c>
      <c r="C957" s="17" t="s">
        <v>283</v>
      </c>
      <c r="D957" s="20">
        <v>44530</v>
      </c>
      <c r="E957" s="20">
        <v>44558</v>
      </c>
      <c r="F957" s="21">
        <v>15033.5</v>
      </c>
      <c r="G957" s="20">
        <v>44440</v>
      </c>
      <c r="H957" s="20">
        <v>44530</v>
      </c>
      <c r="I957" s="17">
        <f>IF((YEAR(H957)-YEAR(G957))=1, ((MONTH(H957)-MONTH(G957))+1)+12, (IF((YEAR(H957)-YEAR(G957))=2, ((MONTH(H957)-MONTH(G957))+1)+24, (IF((YEAR(H957)-YEAR(G957))=3, ((MONTH(H957)-MONTH(G957))+1)+36, (MONTH(H957)-MONTH(G957))+1)))))</f>
        <v>3</v>
      </c>
      <c r="J957" s="18">
        <f>F957/I957</f>
        <v>5011.166666666667</v>
      </c>
      <c r="K957" s="19"/>
      <c r="L957" s="20">
        <v>44530</v>
      </c>
      <c r="M957" s="20">
        <v>44558</v>
      </c>
      <c r="N957" s="21">
        <v>15033.5</v>
      </c>
      <c r="O957" s="20">
        <v>44440</v>
      </c>
      <c r="P957" s="20">
        <v>44530</v>
      </c>
      <c r="Q957" s="19">
        <f t="shared" si="42"/>
        <v>28</v>
      </c>
      <c r="R957" s="19">
        <f t="shared" si="43"/>
        <v>28</v>
      </c>
      <c r="S957" s="19">
        <f t="shared" si="44"/>
        <v>0</v>
      </c>
      <c r="T957" s="19"/>
      <c r="U957" s="20">
        <v>43434</v>
      </c>
      <c r="V957" s="20">
        <v>43462</v>
      </c>
      <c r="W957" s="21">
        <v>15033.5</v>
      </c>
      <c r="X957" s="20">
        <v>43344</v>
      </c>
      <c r="Y957" s="20">
        <v>43434</v>
      </c>
    </row>
    <row r="958" spans="1:25" ht="15.75" x14ac:dyDescent="0.25">
      <c r="A958" s="17" t="s">
        <v>440</v>
      </c>
      <c r="B958" s="17" t="s">
        <v>288</v>
      </c>
      <c r="C958" s="17" t="s">
        <v>283</v>
      </c>
      <c r="D958" s="20">
        <v>44471</v>
      </c>
      <c r="E958" s="20">
        <v>44491</v>
      </c>
      <c r="F958" s="21">
        <v>8000</v>
      </c>
      <c r="G958" s="20">
        <v>44470</v>
      </c>
      <c r="H958" s="20">
        <v>44530</v>
      </c>
      <c r="I958" s="17">
        <f>IF((YEAR(H958)-YEAR(G958))=1, ((MONTH(H958)-MONTH(G958))+1)+12, (IF((YEAR(H958)-YEAR(G958))=2, ((MONTH(H958)-MONTH(G958))+1)+24, (IF((YEAR(H958)-YEAR(G958))=3, ((MONTH(H958)-MONTH(G958))+1)+36, (MONTH(H958)-MONTH(G958))+1)))))</f>
        <v>2</v>
      </c>
      <c r="J958" s="18">
        <f>F958/I958</f>
        <v>4000</v>
      </c>
      <c r="K958" s="19"/>
      <c r="L958" s="20">
        <v>44471</v>
      </c>
      <c r="M958" s="20">
        <v>44491</v>
      </c>
      <c r="N958" s="21">
        <v>8000</v>
      </c>
      <c r="O958" s="20">
        <v>44470</v>
      </c>
      <c r="P958" s="20">
        <v>44530</v>
      </c>
      <c r="Q958" s="19">
        <f t="shared" si="42"/>
        <v>22</v>
      </c>
      <c r="R958" s="19">
        <f t="shared" si="43"/>
        <v>22</v>
      </c>
      <c r="S958" s="19">
        <f t="shared" si="44"/>
        <v>0</v>
      </c>
      <c r="T958" s="19"/>
      <c r="U958" s="20">
        <v>43375</v>
      </c>
      <c r="V958" s="20">
        <v>43395</v>
      </c>
      <c r="W958" s="21">
        <v>8000</v>
      </c>
      <c r="X958" s="20">
        <v>43374</v>
      </c>
      <c r="Y958" s="20">
        <v>43434</v>
      </c>
    </row>
    <row r="959" spans="1:25" ht="15.75" x14ac:dyDescent="0.25">
      <c r="A959" s="17" t="s">
        <v>295</v>
      </c>
      <c r="B959" s="17" t="s">
        <v>288</v>
      </c>
      <c r="C959" s="17" t="s">
        <v>283</v>
      </c>
      <c r="D959" s="20">
        <v>44501</v>
      </c>
      <c r="E959" s="20">
        <v>44568</v>
      </c>
      <c r="F959" s="21">
        <v>1666.67</v>
      </c>
      <c r="G959" s="20">
        <v>44501</v>
      </c>
      <c r="H959" s="20">
        <v>44530</v>
      </c>
      <c r="I959" s="17">
        <f>IF((YEAR(H959)-YEAR(G959))=1, ((MONTH(H959)-MONTH(G959))+1)+12, (IF((YEAR(H959)-YEAR(G959))=2, ((MONTH(H959)-MONTH(G959))+1)+24, (IF((YEAR(H959)-YEAR(G959))=3, ((MONTH(H959)-MONTH(G959))+1)+36, (MONTH(H959)-MONTH(G959))+1)))))</f>
        <v>1</v>
      </c>
      <c r="J959" s="18">
        <f>F959/I959</f>
        <v>1666.67</v>
      </c>
      <c r="K959" s="19"/>
      <c r="L959" s="20">
        <v>44501</v>
      </c>
      <c r="M959" s="20">
        <v>44568</v>
      </c>
      <c r="N959" s="21">
        <v>1666.67</v>
      </c>
      <c r="O959" s="20">
        <v>44501</v>
      </c>
      <c r="P959" s="20">
        <v>44530</v>
      </c>
      <c r="Q959" s="19">
        <f t="shared" si="42"/>
        <v>7</v>
      </c>
      <c r="R959" s="19">
        <f t="shared" si="43"/>
        <v>7</v>
      </c>
      <c r="S959" s="19">
        <f t="shared" si="44"/>
        <v>0</v>
      </c>
      <c r="T959" s="19"/>
      <c r="U959" s="20">
        <v>43405</v>
      </c>
      <c r="V959" s="20">
        <v>43472</v>
      </c>
      <c r="W959" s="21">
        <v>1666.67</v>
      </c>
      <c r="X959" s="20">
        <v>43405</v>
      </c>
      <c r="Y959" s="20">
        <v>43434</v>
      </c>
    </row>
    <row r="960" spans="1:25" ht="15.75" x14ac:dyDescent="0.25">
      <c r="A960" s="17" t="s">
        <v>298</v>
      </c>
      <c r="B960" s="17" t="s">
        <v>292</v>
      </c>
      <c r="C960" s="17" t="s">
        <v>283</v>
      </c>
      <c r="D960" s="20">
        <v>44513</v>
      </c>
      <c r="E960" s="20">
        <v>44583</v>
      </c>
      <c r="F960" s="21">
        <v>1937.15</v>
      </c>
      <c r="G960" s="20">
        <v>44501</v>
      </c>
      <c r="H960" s="20">
        <v>44530</v>
      </c>
      <c r="I960" s="17">
        <f>IF((YEAR(H960)-YEAR(G960))=1, ((MONTH(H960)-MONTH(G960))+1)+12, (IF((YEAR(H960)-YEAR(G960))=2, ((MONTH(H960)-MONTH(G960))+1)+24, (IF((YEAR(H960)-YEAR(G960))=3, ((MONTH(H960)-MONTH(G960))+1)+36, (MONTH(H960)-MONTH(G960))+1)))))</f>
        <v>1</v>
      </c>
      <c r="J960" s="18">
        <f>F960/I960</f>
        <v>1937.15</v>
      </c>
      <c r="K960" s="19"/>
      <c r="L960" s="20">
        <v>44513</v>
      </c>
      <c r="M960" s="20">
        <v>44583</v>
      </c>
      <c r="N960" s="21">
        <v>1937.15</v>
      </c>
      <c r="O960" s="20">
        <v>44501</v>
      </c>
      <c r="P960" s="20">
        <v>44530</v>
      </c>
      <c r="Q960" s="19">
        <f t="shared" si="42"/>
        <v>22</v>
      </c>
      <c r="R960" s="19">
        <f t="shared" si="43"/>
        <v>22</v>
      </c>
      <c r="S960" s="19">
        <f t="shared" si="44"/>
        <v>0</v>
      </c>
      <c r="T960" s="19"/>
      <c r="U960" s="20">
        <v>43417</v>
      </c>
      <c r="V960" s="20">
        <v>43487</v>
      </c>
      <c r="W960" s="21">
        <v>1937.15</v>
      </c>
      <c r="X960" s="20">
        <v>43405</v>
      </c>
      <c r="Y960" s="20">
        <v>43434</v>
      </c>
    </row>
    <row r="961" spans="1:25" ht="15.75" x14ac:dyDescent="0.25">
      <c r="A961" s="17" t="s">
        <v>316</v>
      </c>
      <c r="B961" s="17" t="s">
        <v>296</v>
      </c>
      <c r="C961" s="17" t="s">
        <v>283</v>
      </c>
      <c r="D961" s="20">
        <v>44501</v>
      </c>
      <c r="E961" s="20">
        <v>44513</v>
      </c>
      <c r="F961" s="21">
        <v>1500</v>
      </c>
      <c r="G961" s="20">
        <v>44501</v>
      </c>
      <c r="H961" s="20">
        <v>44530</v>
      </c>
      <c r="I961" s="17">
        <f>IF((YEAR(H961)-YEAR(G961))=1, ((MONTH(H961)-MONTH(G961))+1)+12, (IF((YEAR(H961)-YEAR(G961))=2, ((MONTH(H961)-MONTH(G961))+1)+24, (IF((YEAR(H961)-YEAR(G961))=3, ((MONTH(H961)-MONTH(G961))+1)+36, (MONTH(H961)-MONTH(G961))+1)))))</f>
        <v>1</v>
      </c>
      <c r="J961" s="18">
        <f>F961/I961</f>
        <v>1500</v>
      </c>
      <c r="K961" s="19"/>
      <c r="L961" s="20">
        <v>44501</v>
      </c>
      <c r="M961" s="20">
        <v>44513</v>
      </c>
      <c r="N961" s="21">
        <v>1500</v>
      </c>
      <c r="O961" s="20">
        <v>44501</v>
      </c>
      <c r="P961" s="20">
        <v>44530</v>
      </c>
      <c r="Q961" s="19">
        <f t="shared" si="42"/>
        <v>13</v>
      </c>
      <c r="R961" s="19">
        <f t="shared" si="43"/>
        <v>13</v>
      </c>
      <c r="S961" s="19">
        <f t="shared" si="44"/>
        <v>0</v>
      </c>
      <c r="T961" s="19"/>
      <c r="U961" s="20">
        <v>43405</v>
      </c>
      <c r="V961" s="20">
        <v>43417</v>
      </c>
      <c r="W961" s="21">
        <v>1500</v>
      </c>
      <c r="X961" s="20">
        <v>43405</v>
      </c>
      <c r="Y961" s="20">
        <v>43434</v>
      </c>
    </row>
    <row r="962" spans="1:25" ht="15.75" x14ac:dyDescent="0.25">
      <c r="A962" s="17" t="s">
        <v>401</v>
      </c>
      <c r="B962" s="17" t="s">
        <v>285</v>
      </c>
      <c r="C962" s="17" t="s">
        <v>283</v>
      </c>
      <c r="D962" s="20">
        <v>44501</v>
      </c>
      <c r="E962" s="20">
        <v>44590</v>
      </c>
      <c r="F962" s="21">
        <v>2000</v>
      </c>
      <c r="G962" s="20">
        <v>44501</v>
      </c>
      <c r="H962" s="20">
        <v>44530</v>
      </c>
      <c r="I962" s="17">
        <f>IF((YEAR(H962)-YEAR(G962))=1, ((MONTH(H962)-MONTH(G962))+1)+12, (IF((YEAR(H962)-YEAR(G962))=2, ((MONTH(H962)-MONTH(G962))+1)+24, (IF((YEAR(H962)-YEAR(G962))=3, ((MONTH(H962)-MONTH(G962))+1)+36, (MONTH(H962)-MONTH(G962))+1)))))</f>
        <v>1</v>
      </c>
      <c r="J962" s="18">
        <f>F962/I962</f>
        <v>2000</v>
      </c>
      <c r="K962" s="19"/>
      <c r="L962" s="20">
        <v>44501</v>
      </c>
      <c r="M962" s="20">
        <v>44590</v>
      </c>
      <c r="N962" s="21">
        <v>2000</v>
      </c>
      <c r="O962" s="20">
        <v>44501</v>
      </c>
      <c r="P962" s="20">
        <v>44530</v>
      </c>
      <c r="Q962" s="19">
        <f t="shared" si="42"/>
        <v>29</v>
      </c>
      <c r="R962" s="19">
        <f t="shared" si="43"/>
        <v>29</v>
      </c>
      <c r="S962" s="19">
        <f t="shared" si="44"/>
        <v>0</v>
      </c>
      <c r="T962" s="19"/>
      <c r="U962" s="20">
        <v>43405</v>
      </c>
      <c r="V962" s="20">
        <v>43494</v>
      </c>
      <c r="W962" s="21">
        <v>2000</v>
      </c>
      <c r="X962" s="20">
        <v>43405</v>
      </c>
      <c r="Y962" s="20">
        <v>43434</v>
      </c>
    </row>
    <row r="963" spans="1:25" ht="15.75" x14ac:dyDescent="0.25">
      <c r="A963" s="17" t="s">
        <v>426</v>
      </c>
      <c r="B963" s="17" t="s">
        <v>282</v>
      </c>
      <c r="C963" s="17" t="s">
        <v>283</v>
      </c>
      <c r="D963" s="20">
        <v>44501</v>
      </c>
      <c r="E963" s="20">
        <v>44513</v>
      </c>
      <c r="F963" s="21">
        <v>700</v>
      </c>
      <c r="G963" s="20">
        <v>44501</v>
      </c>
      <c r="H963" s="20">
        <v>44530</v>
      </c>
      <c r="I963" s="17">
        <f>IF((YEAR(H963)-YEAR(G963))=1, ((MONTH(H963)-MONTH(G963))+1)+12, (IF((YEAR(H963)-YEAR(G963))=2, ((MONTH(H963)-MONTH(G963))+1)+24, (IF((YEAR(H963)-YEAR(G963))=3, ((MONTH(H963)-MONTH(G963))+1)+36, (MONTH(H963)-MONTH(G963))+1)))))</f>
        <v>1</v>
      </c>
      <c r="J963" s="18">
        <f>F963/I963</f>
        <v>700</v>
      </c>
      <c r="K963" s="19"/>
      <c r="L963" s="20">
        <v>44501</v>
      </c>
      <c r="M963" s="20">
        <v>44513</v>
      </c>
      <c r="N963" s="21">
        <v>700</v>
      </c>
      <c r="O963" s="20">
        <v>44501</v>
      </c>
      <c r="P963" s="20">
        <v>44530</v>
      </c>
      <c r="Q963" s="19">
        <f t="shared" si="42"/>
        <v>13</v>
      </c>
      <c r="R963" s="19">
        <f t="shared" si="43"/>
        <v>13</v>
      </c>
      <c r="S963" s="19">
        <f t="shared" si="44"/>
        <v>0</v>
      </c>
      <c r="T963" s="19"/>
      <c r="U963" s="20">
        <v>43405</v>
      </c>
      <c r="V963" s="20">
        <v>43417</v>
      </c>
      <c r="W963" s="21">
        <v>700</v>
      </c>
      <c r="X963" s="20">
        <v>43405</v>
      </c>
      <c r="Y963" s="20">
        <v>43434</v>
      </c>
    </row>
    <row r="964" spans="1:25" ht="15.75" x14ac:dyDescent="0.25">
      <c r="A964" s="17" t="s">
        <v>450</v>
      </c>
      <c r="B964" s="17" t="s">
        <v>288</v>
      </c>
      <c r="C964" s="17" t="s">
        <v>283</v>
      </c>
      <c r="D964" s="20">
        <v>44501</v>
      </c>
      <c r="E964" s="20">
        <v>44533</v>
      </c>
      <c r="F964" s="21">
        <v>3500</v>
      </c>
      <c r="G964" s="20">
        <v>44501</v>
      </c>
      <c r="H964" s="20">
        <v>44530</v>
      </c>
      <c r="I964" s="17">
        <f>IF((YEAR(H964)-YEAR(G964))=1, ((MONTH(H964)-MONTH(G964))+1)+12, (IF((YEAR(H964)-YEAR(G964))=2, ((MONTH(H964)-MONTH(G964))+1)+24, (IF((YEAR(H964)-YEAR(G964))=3, ((MONTH(H964)-MONTH(G964))+1)+36, (MONTH(H964)-MONTH(G964))+1)))))</f>
        <v>1</v>
      </c>
      <c r="J964" s="18">
        <f>F964/I964</f>
        <v>3500</v>
      </c>
      <c r="K964" s="19"/>
      <c r="L964" s="20">
        <v>44501</v>
      </c>
      <c r="M964" s="20">
        <v>44533</v>
      </c>
      <c r="N964" s="21">
        <v>3500</v>
      </c>
      <c r="O964" s="20">
        <v>44501</v>
      </c>
      <c r="P964" s="20">
        <v>44530</v>
      </c>
      <c r="Q964" s="19">
        <f t="shared" ref="Q964:Q1027" si="45">DAY(E964)</f>
        <v>3</v>
      </c>
      <c r="R964" s="19">
        <f t="shared" ref="R964:R1027" si="46">DAY(M964)</f>
        <v>3</v>
      </c>
      <c r="S964" s="19">
        <f t="shared" ref="S964:S1027" si="47">Q964-R964</f>
        <v>0</v>
      </c>
      <c r="T964" s="19"/>
      <c r="U964" s="20">
        <v>43405</v>
      </c>
      <c r="V964" s="20">
        <v>43437</v>
      </c>
      <c r="W964" s="21">
        <v>3500</v>
      </c>
      <c r="X964" s="20">
        <v>43405</v>
      </c>
      <c r="Y964" s="20">
        <v>43434</v>
      </c>
    </row>
    <row r="965" spans="1:25" ht="15.75" x14ac:dyDescent="0.25">
      <c r="A965" s="17" t="s">
        <v>453</v>
      </c>
      <c r="B965" s="17" t="s">
        <v>282</v>
      </c>
      <c r="C965" s="17" t="s">
        <v>283</v>
      </c>
      <c r="D965" s="20">
        <v>44516</v>
      </c>
      <c r="E965" s="20">
        <v>44578</v>
      </c>
      <c r="F965" s="21">
        <v>1375</v>
      </c>
      <c r="G965" s="20">
        <v>44501</v>
      </c>
      <c r="H965" s="20">
        <v>44530</v>
      </c>
      <c r="I965" s="17">
        <f>IF((YEAR(H965)-YEAR(G965))=1, ((MONTH(H965)-MONTH(G965))+1)+12, (IF((YEAR(H965)-YEAR(G965))=2, ((MONTH(H965)-MONTH(G965))+1)+24, (IF((YEAR(H965)-YEAR(G965))=3, ((MONTH(H965)-MONTH(G965))+1)+36, (MONTH(H965)-MONTH(G965))+1)))))</f>
        <v>1</v>
      </c>
      <c r="J965" s="18">
        <f>F965/I965</f>
        <v>1375</v>
      </c>
      <c r="K965" s="19"/>
      <c r="L965" s="20">
        <v>44516</v>
      </c>
      <c r="M965" s="20">
        <v>44578</v>
      </c>
      <c r="N965" s="21">
        <v>1375</v>
      </c>
      <c r="O965" s="20">
        <v>44501</v>
      </c>
      <c r="P965" s="20">
        <v>44530</v>
      </c>
      <c r="Q965" s="19">
        <f t="shared" si="45"/>
        <v>17</v>
      </c>
      <c r="R965" s="19">
        <f t="shared" si="46"/>
        <v>17</v>
      </c>
      <c r="S965" s="19">
        <f t="shared" si="47"/>
        <v>0</v>
      </c>
      <c r="T965" s="19"/>
      <c r="U965" s="20">
        <v>43420</v>
      </c>
      <c r="V965" s="20">
        <v>43482</v>
      </c>
      <c r="W965" s="21">
        <v>1375</v>
      </c>
      <c r="X965" s="20">
        <v>43405</v>
      </c>
      <c r="Y965" s="20">
        <v>43434</v>
      </c>
    </row>
    <row r="966" spans="1:25" ht="15.75" x14ac:dyDescent="0.25">
      <c r="A966" s="17" t="s">
        <v>460</v>
      </c>
      <c r="B966" s="17" t="s">
        <v>296</v>
      </c>
      <c r="C966" s="17" t="s">
        <v>283</v>
      </c>
      <c r="D966" s="20">
        <v>44501</v>
      </c>
      <c r="E966" s="20">
        <v>44530</v>
      </c>
      <c r="F966" s="21">
        <v>2500</v>
      </c>
      <c r="G966" s="20">
        <v>44501</v>
      </c>
      <c r="H966" s="20">
        <v>44530</v>
      </c>
      <c r="I966" s="17">
        <f>IF((YEAR(H966)-YEAR(G966))=1, ((MONTH(H966)-MONTH(G966))+1)+12, (IF((YEAR(H966)-YEAR(G966))=2, ((MONTH(H966)-MONTH(G966))+1)+24, (IF((YEAR(H966)-YEAR(G966))=3, ((MONTH(H966)-MONTH(G966))+1)+36, (MONTH(H966)-MONTH(G966))+1)))))</f>
        <v>1</v>
      </c>
      <c r="J966" s="18">
        <f>F966/I966</f>
        <v>2500</v>
      </c>
      <c r="K966" s="19"/>
      <c r="L966" s="20">
        <v>44501</v>
      </c>
      <c r="M966" s="20">
        <v>44530</v>
      </c>
      <c r="N966" s="21">
        <v>2500</v>
      </c>
      <c r="O966" s="20">
        <v>44501</v>
      </c>
      <c r="P966" s="20">
        <v>44530</v>
      </c>
      <c r="Q966" s="19">
        <f t="shared" si="45"/>
        <v>30</v>
      </c>
      <c r="R966" s="19">
        <f t="shared" si="46"/>
        <v>30</v>
      </c>
      <c r="S966" s="19">
        <f t="shared" si="47"/>
        <v>0</v>
      </c>
      <c r="T966" s="19"/>
      <c r="U966" s="20">
        <v>43405</v>
      </c>
      <c r="V966" s="20">
        <v>43434</v>
      </c>
      <c r="W966" s="21">
        <v>2500</v>
      </c>
      <c r="X966" s="20">
        <v>43405</v>
      </c>
      <c r="Y966" s="20">
        <v>43434</v>
      </c>
    </row>
    <row r="967" spans="1:25" ht="15.75" x14ac:dyDescent="0.25">
      <c r="A967" s="17" t="s">
        <v>464</v>
      </c>
      <c r="B967" s="17" t="s">
        <v>282</v>
      </c>
      <c r="C967" s="17" t="s">
        <v>283</v>
      </c>
      <c r="D967" s="20">
        <v>44520</v>
      </c>
      <c r="E967" s="20">
        <v>44611</v>
      </c>
      <c r="F967" s="21">
        <v>1875</v>
      </c>
      <c r="G967" s="20">
        <v>44501</v>
      </c>
      <c r="H967" s="20">
        <v>44530</v>
      </c>
      <c r="I967" s="17">
        <f>IF((YEAR(H967)-YEAR(G967))=1, ((MONTH(H967)-MONTH(G967))+1)+12, (IF((YEAR(H967)-YEAR(G967))=2, ((MONTH(H967)-MONTH(G967))+1)+24, (IF((YEAR(H967)-YEAR(G967))=3, ((MONTH(H967)-MONTH(G967))+1)+36, (MONTH(H967)-MONTH(G967))+1)))))</f>
        <v>1</v>
      </c>
      <c r="J967" s="18">
        <f>F967/I967</f>
        <v>1875</v>
      </c>
      <c r="K967" s="19"/>
      <c r="L967" s="20">
        <v>44520</v>
      </c>
      <c r="M967" s="20">
        <v>44611</v>
      </c>
      <c r="N967" s="21">
        <v>1875</v>
      </c>
      <c r="O967" s="20">
        <v>44501</v>
      </c>
      <c r="P967" s="20">
        <v>44530</v>
      </c>
      <c r="Q967" s="19">
        <f t="shared" si="45"/>
        <v>19</v>
      </c>
      <c r="R967" s="19">
        <f t="shared" si="46"/>
        <v>19</v>
      </c>
      <c r="S967" s="19">
        <f t="shared" si="47"/>
        <v>0</v>
      </c>
      <c r="T967" s="19"/>
      <c r="U967" s="20">
        <v>43424</v>
      </c>
      <c r="V967" s="20">
        <v>43515</v>
      </c>
      <c r="W967" s="21">
        <v>1875</v>
      </c>
      <c r="X967" s="20">
        <v>43405</v>
      </c>
      <c r="Y967" s="20">
        <v>43434</v>
      </c>
    </row>
    <row r="968" spans="1:25" ht="15.75" x14ac:dyDescent="0.25">
      <c r="A968" s="17" t="s">
        <v>478</v>
      </c>
      <c r="B968" s="17" t="s">
        <v>285</v>
      </c>
      <c r="C968" s="17" t="s">
        <v>283</v>
      </c>
      <c r="D968" s="20">
        <v>44501</v>
      </c>
      <c r="E968" s="20">
        <v>44513</v>
      </c>
      <c r="F968" s="21">
        <v>1500</v>
      </c>
      <c r="G968" s="20">
        <v>44501</v>
      </c>
      <c r="H968" s="20">
        <v>44530</v>
      </c>
      <c r="I968" s="17">
        <f>IF((YEAR(H968)-YEAR(G968))=1, ((MONTH(H968)-MONTH(G968))+1)+12, (IF((YEAR(H968)-YEAR(G968))=2, ((MONTH(H968)-MONTH(G968))+1)+24, (IF((YEAR(H968)-YEAR(G968))=3, ((MONTH(H968)-MONTH(G968))+1)+36, (MONTH(H968)-MONTH(G968))+1)))))</f>
        <v>1</v>
      </c>
      <c r="J968" s="18">
        <f>F968/I968</f>
        <v>1500</v>
      </c>
      <c r="K968" s="19"/>
      <c r="L968" s="20">
        <v>44501</v>
      </c>
      <c r="M968" s="20">
        <v>44513</v>
      </c>
      <c r="N968" s="21">
        <v>1500</v>
      </c>
      <c r="O968" s="20">
        <v>44501</v>
      </c>
      <c r="P968" s="20">
        <v>44530</v>
      </c>
      <c r="Q968" s="19">
        <f t="shared" si="45"/>
        <v>13</v>
      </c>
      <c r="R968" s="19">
        <f t="shared" si="46"/>
        <v>13</v>
      </c>
      <c r="S968" s="19">
        <f t="shared" si="47"/>
        <v>0</v>
      </c>
      <c r="T968" s="19"/>
      <c r="U968" s="20">
        <v>43405</v>
      </c>
      <c r="V968" s="20">
        <v>43417</v>
      </c>
      <c r="W968" s="21">
        <v>1500</v>
      </c>
      <c r="X968" s="20">
        <v>43405</v>
      </c>
      <c r="Y968" s="20">
        <v>43434</v>
      </c>
    </row>
    <row r="969" spans="1:25" ht="15.75" x14ac:dyDescent="0.25">
      <c r="A969" s="17" t="s">
        <v>479</v>
      </c>
      <c r="B969" s="17" t="s">
        <v>288</v>
      </c>
      <c r="C969" s="17" t="s">
        <v>283</v>
      </c>
      <c r="D969" s="20">
        <v>44501</v>
      </c>
      <c r="E969" s="20">
        <v>44535</v>
      </c>
      <c r="F969" s="21">
        <v>1500</v>
      </c>
      <c r="G969" s="20">
        <v>44501</v>
      </c>
      <c r="H969" s="20">
        <v>44530</v>
      </c>
      <c r="I969" s="17">
        <f>IF((YEAR(H969)-YEAR(G969))=1, ((MONTH(H969)-MONTH(G969))+1)+12, (IF((YEAR(H969)-YEAR(G969))=2, ((MONTH(H969)-MONTH(G969))+1)+24, (IF((YEAR(H969)-YEAR(G969))=3, ((MONTH(H969)-MONTH(G969))+1)+36, (MONTH(H969)-MONTH(G969))+1)))))</f>
        <v>1</v>
      </c>
      <c r="J969" s="18">
        <f>F969/I969</f>
        <v>1500</v>
      </c>
      <c r="K969" s="19"/>
      <c r="L969" s="20">
        <v>44501</v>
      </c>
      <c r="M969" s="20">
        <v>44535</v>
      </c>
      <c r="N969" s="21">
        <v>1500</v>
      </c>
      <c r="O969" s="20">
        <v>44501</v>
      </c>
      <c r="P969" s="20">
        <v>44530</v>
      </c>
      <c r="Q969" s="19">
        <f t="shared" si="45"/>
        <v>5</v>
      </c>
      <c r="R969" s="19">
        <f t="shared" si="46"/>
        <v>5</v>
      </c>
      <c r="S969" s="19">
        <f t="shared" si="47"/>
        <v>0</v>
      </c>
      <c r="T969" s="19"/>
      <c r="U969" s="20">
        <v>43405</v>
      </c>
      <c r="V969" s="20">
        <v>43439</v>
      </c>
      <c r="W969" s="21">
        <v>1500</v>
      </c>
      <c r="X969" s="20">
        <v>43405</v>
      </c>
      <c r="Y969" s="20">
        <v>43434</v>
      </c>
    </row>
    <row r="970" spans="1:25" ht="15.75" x14ac:dyDescent="0.25">
      <c r="A970" s="17" t="s">
        <v>485</v>
      </c>
      <c r="B970" s="17" t="s">
        <v>282</v>
      </c>
      <c r="C970" s="17" t="s">
        <v>283</v>
      </c>
      <c r="D970" s="20">
        <v>44525</v>
      </c>
      <c r="E970" s="20">
        <v>44540</v>
      </c>
      <c r="F970" s="21">
        <v>600</v>
      </c>
      <c r="G970" s="20">
        <v>44501</v>
      </c>
      <c r="H970" s="20">
        <v>44530</v>
      </c>
      <c r="I970" s="17">
        <f>IF((YEAR(H970)-YEAR(G970))=1, ((MONTH(H970)-MONTH(G970))+1)+12, (IF((YEAR(H970)-YEAR(G970))=2, ((MONTH(H970)-MONTH(G970))+1)+24, (IF((YEAR(H970)-YEAR(G970))=3, ((MONTH(H970)-MONTH(G970))+1)+36, (MONTH(H970)-MONTH(G970))+1)))))</f>
        <v>1</v>
      </c>
      <c r="J970" s="18">
        <f>F970/I970</f>
        <v>600</v>
      </c>
      <c r="K970" s="19"/>
      <c r="L970" s="20">
        <v>44525</v>
      </c>
      <c r="M970" s="20">
        <v>44540</v>
      </c>
      <c r="N970" s="21">
        <v>600</v>
      </c>
      <c r="O970" s="20">
        <v>44501</v>
      </c>
      <c r="P970" s="20">
        <v>44530</v>
      </c>
      <c r="Q970" s="19">
        <f t="shared" si="45"/>
        <v>10</v>
      </c>
      <c r="R970" s="19">
        <f t="shared" si="46"/>
        <v>10</v>
      </c>
      <c r="S970" s="19">
        <f t="shared" si="47"/>
        <v>0</v>
      </c>
      <c r="T970" s="19"/>
      <c r="U970" s="20">
        <v>43429</v>
      </c>
      <c r="V970" s="20">
        <v>43444</v>
      </c>
      <c r="W970" s="21">
        <v>600</v>
      </c>
      <c r="X970" s="20">
        <v>43405</v>
      </c>
      <c r="Y970" s="20">
        <v>43434</v>
      </c>
    </row>
    <row r="971" spans="1:25" ht="15.75" x14ac:dyDescent="0.25">
      <c r="A971" s="17" t="s">
        <v>507</v>
      </c>
      <c r="B971" s="17" t="s">
        <v>285</v>
      </c>
      <c r="C971" s="17" t="s">
        <v>283</v>
      </c>
      <c r="D971" s="20">
        <v>44501</v>
      </c>
      <c r="E971" s="20">
        <v>44533</v>
      </c>
      <c r="F971" s="21">
        <v>1750</v>
      </c>
      <c r="G971" s="20">
        <v>44501</v>
      </c>
      <c r="H971" s="20">
        <v>44530</v>
      </c>
      <c r="I971" s="17">
        <f>IF((YEAR(H971)-YEAR(G971))=1, ((MONTH(H971)-MONTH(G971))+1)+12, (IF((YEAR(H971)-YEAR(G971))=2, ((MONTH(H971)-MONTH(G971))+1)+24, (IF((YEAR(H971)-YEAR(G971))=3, ((MONTH(H971)-MONTH(G971))+1)+36, (MONTH(H971)-MONTH(G971))+1)))))</f>
        <v>1</v>
      </c>
      <c r="J971" s="18">
        <f>F971/I971</f>
        <v>1750</v>
      </c>
      <c r="K971" s="19"/>
      <c r="L971" s="20">
        <v>44501</v>
      </c>
      <c r="M971" s="20">
        <v>44533</v>
      </c>
      <c r="N971" s="21">
        <v>1750</v>
      </c>
      <c r="O971" s="20">
        <v>44501</v>
      </c>
      <c r="P971" s="20">
        <v>44530</v>
      </c>
      <c r="Q971" s="19">
        <f t="shared" si="45"/>
        <v>3</v>
      </c>
      <c r="R971" s="19">
        <f t="shared" si="46"/>
        <v>3</v>
      </c>
      <c r="S971" s="19">
        <f t="shared" si="47"/>
        <v>0</v>
      </c>
      <c r="T971" s="19"/>
      <c r="U971" s="20">
        <v>43405</v>
      </c>
      <c r="V971" s="20">
        <v>43437</v>
      </c>
      <c r="W971" s="21">
        <v>1750</v>
      </c>
      <c r="X971" s="20">
        <v>43405</v>
      </c>
      <c r="Y971" s="20">
        <v>43434</v>
      </c>
    </row>
    <row r="972" spans="1:25" ht="15.75" x14ac:dyDescent="0.25">
      <c r="A972" s="17" t="s">
        <v>510</v>
      </c>
      <c r="B972" s="17" t="s">
        <v>285</v>
      </c>
      <c r="C972" s="17" t="s">
        <v>283</v>
      </c>
      <c r="D972" s="20">
        <v>44515</v>
      </c>
      <c r="E972" s="20">
        <v>44571</v>
      </c>
      <c r="F972" s="21">
        <v>2050.5300000000002</v>
      </c>
      <c r="G972" s="20">
        <v>44501</v>
      </c>
      <c r="H972" s="20">
        <v>44530</v>
      </c>
      <c r="I972" s="17">
        <f>IF((YEAR(H972)-YEAR(G972))=1, ((MONTH(H972)-MONTH(G972))+1)+12, (IF((YEAR(H972)-YEAR(G972))=2, ((MONTH(H972)-MONTH(G972))+1)+24, (IF((YEAR(H972)-YEAR(G972))=3, ((MONTH(H972)-MONTH(G972))+1)+36, (MONTH(H972)-MONTH(G972))+1)))))</f>
        <v>1</v>
      </c>
      <c r="J972" s="18">
        <f>F972/I972</f>
        <v>2050.5300000000002</v>
      </c>
      <c r="K972" s="19"/>
      <c r="L972" s="20">
        <v>44515</v>
      </c>
      <c r="M972" s="20">
        <v>44571</v>
      </c>
      <c r="N972" s="21">
        <v>2050.5300000000002</v>
      </c>
      <c r="O972" s="20">
        <v>44501</v>
      </c>
      <c r="P972" s="20">
        <v>44530</v>
      </c>
      <c r="Q972" s="19">
        <f t="shared" si="45"/>
        <v>10</v>
      </c>
      <c r="R972" s="19">
        <f t="shared" si="46"/>
        <v>10</v>
      </c>
      <c r="S972" s="19">
        <f t="shared" si="47"/>
        <v>0</v>
      </c>
      <c r="T972" s="19"/>
      <c r="U972" s="20">
        <v>43419</v>
      </c>
      <c r="V972" s="20">
        <v>43475</v>
      </c>
      <c r="W972" s="21">
        <v>2050.5300000000002</v>
      </c>
      <c r="X972" s="20">
        <v>43405</v>
      </c>
      <c r="Y972" s="20">
        <v>43434</v>
      </c>
    </row>
    <row r="973" spans="1:25" ht="15.75" x14ac:dyDescent="0.25">
      <c r="A973" s="17" t="s">
        <v>510</v>
      </c>
      <c r="B973" s="17" t="s">
        <v>285</v>
      </c>
      <c r="C973" s="17" t="s">
        <v>283</v>
      </c>
      <c r="D973" s="20">
        <v>44530</v>
      </c>
      <c r="E973" s="20">
        <v>44547</v>
      </c>
      <c r="F973" s="21">
        <v>1500</v>
      </c>
      <c r="G973" s="20">
        <v>44501</v>
      </c>
      <c r="H973" s="20">
        <v>44530</v>
      </c>
      <c r="I973" s="17">
        <f>IF((YEAR(H973)-YEAR(G973))=1, ((MONTH(H973)-MONTH(G973))+1)+12, (IF((YEAR(H973)-YEAR(G973))=2, ((MONTH(H973)-MONTH(G973))+1)+24, (IF((YEAR(H973)-YEAR(G973))=3, ((MONTH(H973)-MONTH(G973))+1)+36, (MONTH(H973)-MONTH(G973))+1)))))</f>
        <v>1</v>
      </c>
      <c r="J973" s="18">
        <f>F973/I973</f>
        <v>1500</v>
      </c>
      <c r="K973" s="19"/>
      <c r="L973" s="20">
        <v>44530</v>
      </c>
      <c r="M973" s="20">
        <v>44547</v>
      </c>
      <c r="N973" s="21">
        <v>1500</v>
      </c>
      <c r="O973" s="20">
        <v>44501</v>
      </c>
      <c r="P973" s="20">
        <v>44530</v>
      </c>
      <c r="Q973" s="19">
        <f t="shared" si="45"/>
        <v>17</v>
      </c>
      <c r="R973" s="19">
        <f t="shared" si="46"/>
        <v>17</v>
      </c>
      <c r="S973" s="19">
        <f t="shared" si="47"/>
        <v>0</v>
      </c>
      <c r="T973" s="19"/>
      <c r="U973" s="20">
        <v>43434</v>
      </c>
      <c r="V973" s="20">
        <v>43451</v>
      </c>
      <c r="W973" s="21">
        <v>1500</v>
      </c>
      <c r="X973" s="20">
        <v>43405</v>
      </c>
      <c r="Y973" s="20">
        <v>43434</v>
      </c>
    </row>
    <row r="974" spans="1:25" ht="15.75" x14ac:dyDescent="0.25">
      <c r="A974" s="17" t="s">
        <v>530</v>
      </c>
      <c r="B974" s="17" t="s">
        <v>296</v>
      </c>
      <c r="C974" s="17" t="s">
        <v>283</v>
      </c>
      <c r="D974" s="20">
        <v>44501</v>
      </c>
      <c r="E974" s="20">
        <v>44568</v>
      </c>
      <c r="F974" s="21">
        <v>5416.67</v>
      </c>
      <c r="G974" s="20">
        <v>44501</v>
      </c>
      <c r="H974" s="20">
        <v>44530</v>
      </c>
      <c r="I974" s="17">
        <f>IF((YEAR(H974)-YEAR(G974))=1, ((MONTH(H974)-MONTH(G974))+1)+12, (IF((YEAR(H974)-YEAR(G974))=2, ((MONTH(H974)-MONTH(G974))+1)+24, (IF((YEAR(H974)-YEAR(G974))=3, ((MONTH(H974)-MONTH(G974))+1)+36, (MONTH(H974)-MONTH(G974))+1)))))</f>
        <v>1</v>
      </c>
      <c r="J974" s="18">
        <f>F974/I974</f>
        <v>5416.67</v>
      </c>
      <c r="K974" s="19"/>
      <c r="L974" s="20">
        <v>44501</v>
      </c>
      <c r="M974" s="20">
        <v>44568</v>
      </c>
      <c r="N974" s="21">
        <v>5416.67</v>
      </c>
      <c r="O974" s="20">
        <v>44501</v>
      </c>
      <c r="P974" s="20">
        <v>44530</v>
      </c>
      <c r="Q974" s="19">
        <f t="shared" si="45"/>
        <v>7</v>
      </c>
      <c r="R974" s="19">
        <f t="shared" si="46"/>
        <v>7</v>
      </c>
      <c r="S974" s="19">
        <f t="shared" si="47"/>
        <v>0</v>
      </c>
      <c r="T974" s="19"/>
      <c r="U974" s="20">
        <v>43405</v>
      </c>
      <c r="V974" s="20">
        <v>43472</v>
      </c>
      <c r="W974" s="21">
        <v>5416.67</v>
      </c>
      <c r="X974" s="20">
        <v>43405</v>
      </c>
      <c r="Y974" s="20">
        <v>43434</v>
      </c>
    </row>
    <row r="975" spans="1:25" ht="15.75" x14ac:dyDescent="0.25">
      <c r="A975" s="17" t="s">
        <v>534</v>
      </c>
      <c r="B975" s="17" t="s">
        <v>292</v>
      </c>
      <c r="C975" s="17" t="s">
        <v>283</v>
      </c>
      <c r="D975" s="20">
        <v>44505</v>
      </c>
      <c r="E975" s="20">
        <v>44543</v>
      </c>
      <c r="F975" s="21">
        <v>1650</v>
      </c>
      <c r="G975" s="20">
        <v>44501</v>
      </c>
      <c r="H975" s="20">
        <v>44530</v>
      </c>
      <c r="I975" s="17">
        <f>IF((YEAR(H975)-YEAR(G975))=1, ((MONTH(H975)-MONTH(G975))+1)+12, (IF((YEAR(H975)-YEAR(G975))=2, ((MONTH(H975)-MONTH(G975))+1)+24, (IF((YEAR(H975)-YEAR(G975))=3, ((MONTH(H975)-MONTH(G975))+1)+36, (MONTH(H975)-MONTH(G975))+1)))))</f>
        <v>1</v>
      </c>
      <c r="J975" s="18">
        <f>F975/I975</f>
        <v>1650</v>
      </c>
      <c r="K975" s="19"/>
      <c r="L975" s="20">
        <v>44505</v>
      </c>
      <c r="M975" s="20">
        <v>44543</v>
      </c>
      <c r="N975" s="21">
        <v>1650</v>
      </c>
      <c r="O975" s="20">
        <v>44501</v>
      </c>
      <c r="P975" s="20">
        <v>44530</v>
      </c>
      <c r="Q975" s="19">
        <f t="shared" si="45"/>
        <v>13</v>
      </c>
      <c r="R975" s="19">
        <f t="shared" si="46"/>
        <v>13</v>
      </c>
      <c r="S975" s="19">
        <f t="shared" si="47"/>
        <v>0</v>
      </c>
      <c r="T975" s="19"/>
      <c r="U975" s="20">
        <v>43409</v>
      </c>
      <c r="V975" s="20">
        <v>43447</v>
      </c>
      <c r="W975" s="21">
        <v>1650</v>
      </c>
      <c r="X975" s="20">
        <v>43405</v>
      </c>
      <c r="Y975" s="20">
        <v>43434</v>
      </c>
    </row>
    <row r="976" spans="1:25" ht="15.75" x14ac:dyDescent="0.25">
      <c r="A976" s="17" t="s">
        <v>542</v>
      </c>
      <c r="B976" s="17" t="s">
        <v>288</v>
      </c>
      <c r="C976" s="17" t="s">
        <v>283</v>
      </c>
      <c r="D976" s="20">
        <v>44576</v>
      </c>
      <c r="E976" s="20">
        <v>44583</v>
      </c>
      <c r="F976" s="21">
        <v>25000</v>
      </c>
      <c r="G976" s="20">
        <v>44501</v>
      </c>
      <c r="H976" s="20">
        <v>44530</v>
      </c>
      <c r="I976" s="17">
        <f>IF((YEAR(H976)-YEAR(G976))=1, ((MONTH(H976)-MONTH(G976))+1)+12, (IF((YEAR(H976)-YEAR(G976))=2, ((MONTH(H976)-MONTH(G976))+1)+24, (IF((YEAR(H976)-YEAR(G976))=3, ((MONTH(H976)-MONTH(G976))+1)+36, (MONTH(H976)-MONTH(G976))+1)))))</f>
        <v>1</v>
      </c>
      <c r="J976" s="18">
        <f>F976/I976</f>
        <v>25000</v>
      </c>
      <c r="K976" s="19"/>
      <c r="L976" s="20">
        <v>44576</v>
      </c>
      <c r="M976" s="20">
        <v>44583</v>
      </c>
      <c r="N976" s="21">
        <v>25000</v>
      </c>
      <c r="O976" s="20">
        <v>44501</v>
      </c>
      <c r="P976" s="20">
        <v>44530</v>
      </c>
      <c r="Q976" s="19">
        <f t="shared" si="45"/>
        <v>22</v>
      </c>
      <c r="R976" s="19">
        <f t="shared" si="46"/>
        <v>22</v>
      </c>
      <c r="S976" s="19">
        <f t="shared" si="47"/>
        <v>0</v>
      </c>
      <c r="T976" s="19"/>
      <c r="U976" s="20">
        <v>43480</v>
      </c>
      <c r="V976" s="20">
        <v>43487</v>
      </c>
      <c r="W976" s="21">
        <v>25000</v>
      </c>
      <c r="X976" s="20">
        <v>43405</v>
      </c>
      <c r="Y976" s="20">
        <v>43434</v>
      </c>
    </row>
    <row r="977" spans="1:25" ht="15.75" x14ac:dyDescent="0.25">
      <c r="A977" s="17" t="s">
        <v>550</v>
      </c>
      <c r="B977" s="17" t="s">
        <v>296</v>
      </c>
      <c r="C977" s="17" t="s">
        <v>283</v>
      </c>
      <c r="D977" s="20">
        <v>44499</v>
      </c>
      <c r="E977" s="20">
        <v>44530</v>
      </c>
      <c r="F977" s="21">
        <v>1500</v>
      </c>
      <c r="G977" s="20">
        <v>44501</v>
      </c>
      <c r="H977" s="20">
        <v>44530</v>
      </c>
      <c r="I977" s="17">
        <f>IF((YEAR(H977)-YEAR(G977))=1, ((MONTH(H977)-MONTH(G977))+1)+12, (IF((YEAR(H977)-YEAR(G977))=2, ((MONTH(H977)-MONTH(G977))+1)+24, (IF((YEAR(H977)-YEAR(G977))=3, ((MONTH(H977)-MONTH(G977))+1)+36, (MONTH(H977)-MONTH(G977))+1)))))</f>
        <v>1</v>
      </c>
      <c r="J977" s="18">
        <f>F977/I977</f>
        <v>1500</v>
      </c>
      <c r="K977" s="19"/>
      <c r="L977" s="20">
        <v>44499</v>
      </c>
      <c r="M977" s="20">
        <v>44530</v>
      </c>
      <c r="N977" s="21">
        <v>1500</v>
      </c>
      <c r="O977" s="20">
        <v>44501</v>
      </c>
      <c r="P977" s="20">
        <v>44530</v>
      </c>
      <c r="Q977" s="19">
        <f t="shared" si="45"/>
        <v>30</v>
      </c>
      <c r="R977" s="19">
        <f t="shared" si="46"/>
        <v>30</v>
      </c>
      <c r="S977" s="19">
        <f t="shared" si="47"/>
        <v>0</v>
      </c>
      <c r="T977" s="19"/>
      <c r="U977" s="20">
        <v>43403</v>
      </c>
      <c r="V977" s="20">
        <v>43434</v>
      </c>
      <c r="W977" s="21">
        <v>1500</v>
      </c>
      <c r="X977" s="20">
        <v>43405</v>
      </c>
      <c r="Y977" s="20">
        <v>43434</v>
      </c>
    </row>
    <row r="978" spans="1:25" ht="15.75" x14ac:dyDescent="0.25">
      <c r="A978" s="17" t="s">
        <v>363</v>
      </c>
      <c r="B978" s="17" t="s">
        <v>285</v>
      </c>
      <c r="C978" s="17" t="s">
        <v>283</v>
      </c>
      <c r="D978" s="20">
        <v>44131</v>
      </c>
      <c r="E978" s="20">
        <v>44196</v>
      </c>
      <c r="F978" s="21">
        <v>3937.58</v>
      </c>
      <c r="G978" s="20">
        <v>44136</v>
      </c>
      <c r="H978" s="20">
        <v>44561</v>
      </c>
      <c r="I978" s="17">
        <f>IF((YEAR(H978)-YEAR(G978))=1, ((MONTH(H978)-MONTH(G978))+1)+12, (IF((YEAR(H978)-YEAR(G978))=2, ((MONTH(H978)-MONTH(G978))+1)+24, (IF((YEAR(H978)-YEAR(G978))=3, ((MONTH(H978)-MONTH(G978))+1)+36, (MONTH(H978)-MONTH(G978))+1)))))</f>
        <v>14</v>
      </c>
      <c r="J978" s="18">
        <f>F978/I978</f>
        <v>281.2557142857143</v>
      </c>
      <c r="K978" s="19"/>
      <c r="L978" s="20">
        <v>44131</v>
      </c>
      <c r="M978" s="20">
        <v>44196</v>
      </c>
      <c r="N978" s="21">
        <v>3937.58</v>
      </c>
      <c r="O978" s="20">
        <v>44136</v>
      </c>
      <c r="P978" s="20">
        <v>44561</v>
      </c>
      <c r="Q978" s="19">
        <f t="shared" si="45"/>
        <v>31</v>
      </c>
      <c r="R978" s="19">
        <f t="shared" si="46"/>
        <v>31</v>
      </c>
      <c r="S978" s="19">
        <f t="shared" si="47"/>
        <v>0</v>
      </c>
      <c r="T978" s="19"/>
      <c r="U978" s="20">
        <v>43035</v>
      </c>
      <c r="V978" s="20">
        <v>43100</v>
      </c>
      <c r="W978" s="21">
        <v>3937.58</v>
      </c>
      <c r="X978" s="20">
        <v>43040</v>
      </c>
      <c r="Y978" s="20">
        <v>43465</v>
      </c>
    </row>
    <row r="979" spans="1:25" ht="15.75" x14ac:dyDescent="0.25">
      <c r="A979" s="17" t="s">
        <v>363</v>
      </c>
      <c r="B979" s="17" t="s">
        <v>285</v>
      </c>
      <c r="C979" s="17" t="s">
        <v>283</v>
      </c>
      <c r="D979" s="20">
        <v>44211</v>
      </c>
      <c r="E979" s="20">
        <v>44221</v>
      </c>
      <c r="F979" s="21">
        <v>12411.4</v>
      </c>
      <c r="G979" s="20">
        <v>44136</v>
      </c>
      <c r="H979" s="20">
        <v>44561</v>
      </c>
      <c r="I979" s="17">
        <f>IF((YEAR(H979)-YEAR(G979))=1, ((MONTH(H979)-MONTH(G979))+1)+12, (IF((YEAR(H979)-YEAR(G979))=2, ((MONTH(H979)-MONTH(G979))+1)+24, (IF((YEAR(H979)-YEAR(G979))=3, ((MONTH(H979)-MONTH(G979))+1)+36, (MONTH(H979)-MONTH(G979))+1)))))</f>
        <v>14</v>
      </c>
      <c r="J979" s="18">
        <f>F979/I979</f>
        <v>886.52857142857135</v>
      </c>
      <c r="K979" s="19"/>
      <c r="L979" s="20">
        <v>44211</v>
      </c>
      <c r="M979" s="20">
        <v>44221</v>
      </c>
      <c r="N979" s="21">
        <v>12411.4</v>
      </c>
      <c r="O979" s="20">
        <v>44136</v>
      </c>
      <c r="P979" s="20">
        <v>44561</v>
      </c>
      <c r="Q979" s="19">
        <f t="shared" si="45"/>
        <v>25</v>
      </c>
      <c r="R979" s="19">
        <f t="shared" si="46"/>
        <v>25</v>
      </c>
      <c r="S979" s="19">
        <f t="shared" si="47"/>
        <v>0</v>
      </c>
      <c r="T979" s="19"/>
      <c r="U979" s="20">
        <v>43115</v>
      </c>
      <c r="V979" s="20">
        <v>43125</v>
      </c>
      <c r="W979" s="21">
        <v>12411.4</v>
      </c>
      <c r="X979" s="20">
        <v>43040</v>
      </c>
      <c r="Y979" s="20">
        <v>43465</v>
      </c>
    </row>
    <row r="980" spans="1:25" ht="15.75" x14ac:dyDescent="0.25">
      <c r="A980" s="17" t="s">
        <v>535</v>
      </c>
      <c r="B980" s="17" t="s">
        <v>296</v>
      </c>
      <c r="C980" s="17" t="s">
        <v>283</v>
      </c>
      <c r="D980" s="20">
        <v>44195</v>
      </c>
      <c r="E980" s="20">
        <v>44561</v>
      </c>
      <c r="F980" s="21">
        <v>25000</v>
      </c>
      <c r="G980" s="20">
        <v>44166</v>
      </c>
      <c r="H980" s="20">
        <v>44561</v>
      </c>
      <c r="I980" s="17">
        <f>IF((YEAR(H980)-YEAR(G980))=1, ((MONTH(H980)-MONTH(G980))+1)+12, (IF((YEAR(H980)-YEAR(G980))=2, ((MONTH(H980)-MONTH(G980))+1)+24, (IF((YEAR(H980)-YEAR(G980))=3, ((MONTH(H980)-MONTH(G980))+1)+36, (MONTH(H980)-MONTH(G980))+1)))))</f>
        <v>13</v>
      </c>
      <c r="J980" s="18">
        <f>F980/I980</f>
        <v>1923.0769230769231</v>
      </c>
      <c r="K980" s="19"/>
      <c r="L980" s="20">
        <v>44195</v>
      </c>
      <c r="M980" s="20">
        <v>44561</v>
      </c>
      <c r="N980" s="21">
        <v>25000</v>
      </c>
      <c r="O980" s="20">
        <v>44166</v>
      </c>
      <c r="P980" s="20">
        <v>44561</v>
      </c>
      <c r="Q980" s="19">
        <f t="shared" si="45"/>
        <v>31</v>
      </c>
      <c r="R980" s="19">
        <f t="shared" si="46"/>
        <v>31</v>
      </c>
      <c r="S980" s="19">
        <f t="shared" si="47"/>
        <v>0</v>
      </c>
      <c r="T980" s="19"/>
      <c r="U980" s="20">
        <v>43099</v>
      </c>
      <c r="V980" s="20">
        <v>43465</v>
      </c>
      <c r="W980" s="21">
        <v>25000</v>
      </c>
      <c r="X980" s="20">
        <v>43070</v>
      </c>
      <c r="Y980" s="20">
        <v>43465</v>
      </c>
    </row>
    <row r="981" spans="1:25" ht="15.75" x14ac:dyDescent="0.25">
      <c r="A981" s="17" t="s">
        <v>300</v>
      </c>
      <c r="B981" s="17" t="s">
        <v>282</v>
      </c>
      <c r="C981" s="17" t="s">
        <v>283</v>
      </c>
      <c r="D981" s="20">
        <v>44197</v>
      </c>
      <c r="E981" s="20">
        <v>44309</v>
      </c>
      <c r="F981" s="21">
        <v>35000</v>
      </c>
      <c r="G981" s="20">
        <v>44197</v>
      </c>
      <c r="H981" s="20">
        <v>44561</v>
      </c>
      <c r="I981" s="17">
        <f>IF((YEAR(H981)-YEAR(G981))=1, ((MONTH(H981)-MONTH(G981))+1)+12, (IF((YEAR(H981)-YEAR(G981))=2, ((MONTH(H981)-MONTH(G981))+1)+24, (IF((YEAR(H981)-YEAR(G981))=3, ((MONTH(H981)-MONTH(G981))+1)+36, (MONTH(H981)-MONTH(G981))+1)))))</f>
        <v>12</v>
      </c>
      <c r="J981" s="18">
        <f>F981/I981</f>
        <v>2916.6666666666665</v>
      </c>
      <c r="K981" s="19"/>
      <c r="L981" s="20">
        <v>44197</v>
      </c>
      <c r="M981" s="20">
        <v>44309</v>
      </c>
      <c r="N981" s="21">
        <v>35000</v>
      </c>
      <c r="O981" s="20">
        <v>44197</v>
      </c>
      <c r="P981" s="20">
        <v>44561</v>
      </c>
      <c r="Q981" s="19">
        <f t="shared" si="45"/>
        <v>23</v>
      </c>
      <c r="R981" s="19">
        <f t="shared" si="46"/>
        <v>23</v>
      </c>
      <c r="S981" s="19">
        <f t="shared" si="47"/>
        <v>0</v>
      </c>
      <c r="T981" s="19"/>
      <c r="U981" s="20">
        <v>43101</v>
      </c>
      <c r="V981" s="20">
        <v>43213</v>
      </c>
      <c r="W981" s="21">
        <v>35000</v>
      </c>
      <c r="X981" s="20">
        <v>43101</v>
      </c>
      <c r="Y981" s="20">
        <v>43465</v>
      </c>
    </row>
    <row r="982" spans="1:25" ht="15.75" x14ac:dyDescent="0.25">
      <c r="A982" s="17" t="s">
        <v>301</v>
      </c>
      <c r="B982" s="17" t="s">
        <v>288</v>
      </c>
      <c r="C982" s="17" t="s">
        <v>283</v>
      </c>
      <c r="D982" s="20">
        <v>44440</v>
      </c>
      <c r="E982" s="20">
        <v>44477</v>
      </c>
      <c r="F982" s="21">
        <v>20000</v>
      </c>
      <c r="G982" s="20">
        <v>44197</v>
      </c>
      <c r="H982" s="20">
        <v>44561</v>
      </c>
      <c r="I982" s="17">
        <f>IF((YEAR(H982)-YEAR(G982))=1, ((MONTH(H982)-MONTH(G982))+1)+12, (IF((YEAR(H982)-YEAR(G982))=2, ((MONTH(H982)-MONTH(G982))+1)+24, (IF((YEAR(H982)-YEAR(G982))=3, ((MONTH(H982)-MONTH(G982))+1)+36, (MONTH(H982)-MONTH(G982))+1)))))</f>
        <v>12</v>
      </c>
      <c r="J982" s="18">
        <f>F982/I982</f>
        <v>1666.6666666666667</v>
      </c>
      <c r="K982" s="19"/>
      <c r="L982" s="20">
        <v>44440</v>
      </c>
      <c r="M982" s="20">
        <v>44477</v>
      </c>
      <c r="N982" s="21">
        <v>20000</v>
      </c>
      <c r="O982" s="20">
        <v>44197</v>
      </c>
      <c r="P982" s="20">
        <v>44561</v>
      </c>
      <c r="Q982" s="19">
        <f t="shared" si="45"/>
        <v>8</v>
      </c>
      <c r="R982" s="19">
        <f t="shared" si="46"/>
        <v>8</v>
      </c>
      <c r="S982" s="19">
        <f t="shared" si="47"/>
        <v>0</v>
      </c>
      <c r="T982" s="19"/>
      <c r="U982" s="20">
        <v>43344</v>
      </c>
      <c r="V982" s="20">
        <v>43381</v>
      </c>
      <c r="W982" s="21">
        <v>20000</v>
      </c>
      <c r="X982" s="20">
        <v>43101</v>
      </c>
      <c r="Y982" s="20">
        <v>43465</v>
      </c>
    </row>
    <row r="983" spans="1:25" ht="15.75" x14ac:dyDescent="0.25">
      <c r="A983" s="17" t="s">
        <v>328</v>
      </c>
      <c r="B983" s="17" t="s">
        <v>288</v>
      </c>
      <c r="C983" s="17" t="s">
        <v>283</v>
      </c>
      <c r="D983" s="20">
        <v>44204</v>
      </c>
      <c r="E983" s="20">
        <v>44515</v>
      </c>
      <c r="F983" s="21">
        <v>95000</v>
      </c>
      <c r="G983" s="20">
        <v>44197</v>
      </c>
      <c r="H983" s="20">
        <v>44561</v>
      </c>
      <c r="I983" s="17">
        <f>IF((YEAR(H983)-YEAR(G983))=1, ((MONTH(H983)-MONTH(G983))+1)+12, (IF((YEAR(H983)-YEAR(G983))=2, ((MONTH(H983)-MONTH(G983))+1)+24, (IF((YEAR(H983)-YEAR(G983))=3, ((MONTH(H983)-MONTH(G983))+1)+36, (MONTH(H983)-MONTH(G983))+1)))))</f>
        <v>12</v>
      </c>
      <c r="J983" s="18">
        <f>F983/I983</f>
        <v>7916.666666666667</v>
      </c>
      <c r="K983" s="19"/>
      <c r="L983" s="20">
        <v>44204</v>
      </c>
      <c r="M983" s="20">
        <v>44515</v>
      </c>
      <c r="N983" s="21">
        <v>95000</v>
      </c>
      <c r="O983" s="20">
        <v>44197</v>
      </c>
      <c r="P983" s="20">
        <v>44561</v>
      </c>
      <c r="Q983" s="19">
        <f t="shared" si="45"/>
        <v>15</v>
      </c>
      <c r="R983" s="19">
        <f t="shared" si="46"/>
        <v>15</v>
      </c>
      <c r="S983" s="19">
        <f t="shared" si="47"/>
        <v>0</v>
      </c>
      <c r="T983" s="19"/>
      <c r="U983" s="20">
        <v>43108</v>
      </c>
      <c r="V983" s="20">
        <v>43419</v>
      </c>
      <c r="W983" s="21">
        <v>95000</v>
      </c>
      <c r="X983" s="20">
        <v>43101</v>
      </c>
      <c r="Y983" s="20">
        <v>43465</v>
      </c>
    </row>
    <row r="984" spans="1:25" ht="15.75" x14ac:dyDescent="0.25">
      <c r="A984" s="17" t="s">
        <v>328</v>
      </c>
      <c r="B984" s="17" t="s">
        <v>288</v>
      </c>
      <c r="C984" s="17" t="s">
        <v>283</v>
      </c>
      <c r="D984" s="20">
        <v>44285</v>
      </c>
      <c r="E984" s="20">
        <v>44397</v>
      </c>
      <c r="F984" s="21">
        <v>76140</v>
      </c>
      <c r="G984" s="20">
        <v>44197</v>
      </c>
      <c r="H984" s="20">
        <v>44561</v>
      </c>
      <c r="I984" s="17">
        <f>IF((YEAR(H984)-YEAR(G984))=1, ((MONTH(H984)-MONTH(G984))+1)+12, (IF((YEAR(H984)-YEAR(G984))=2, ((MONTH(H984)-MONTH(G984))+1)+24, (IF((YEAR(H984)-YEAR(G984))=3, ((MONTH(H984)-MONTH(G984))+1)+36, (MONTH(H984)-MONTH(G984))+1)))))</f>
        <v>12</v>
      </c>
      <c r="J984" s="18">
        <f>F984/I984</f>
        <v>6345</v>
      </c>
      <c r="K984" s="19"/>
      <c r="L984" s="20">
        <v>44285</v>
      </c>
      <c r="M984" s="20">
        <v>44397</v>
      </c>
      <c r="N984" s="21">
        <v>76140</v>
      </c>
      <c r="O984" s="20">
        <v>44197</v>
      </c>
      <c r="P984" s="20">
        <v>44561</v>
      </c>
      <c r="Q984" s="19">
        <f t="shared" si="45"/>
        <v>20</v>
      </c>
      <c r="R984" s="19">
        <f t="shared" si="46"/>
        <v>20</v>
      </c>
      <c r="S984" s="19">
        <f t="shared" si="47"/>
        <v>0</v>
      </c>
      <c r="T984" s="19"/>
      <c r="U984" s="20">
        <v>43189</v>
      </c>
      <c r="V984" s="20">
        <v>43301</v>
      </c>
      <c r="W984" s="21">
        <v>76140</v>
      </c>
      <c r="X984" s="20">
        <v>43101</v>
      </c>
      <c r="Y984" s="20">
        <v>43465</v>
      </c>
    </row>
    <row r="985" spans="1:25" ht="15.75" x14ac:dyDescent="0.25">
      <c r="A985" s="17" t="s">
        <v>345</v>
      </c>
      <c r="B985" s="17" t="s">
        <v>296</v>
      </c>
      <c r="C985" s="17" t="s">
        <v>283</v>
      </c>
      <c r="D985" s="20">
        <v>44179</v>
      </c>
      <c r="E985" s="20">
        <v>44561</v>
      </c>
      <c r="F985" s="21">
        <v>27600</v>
      </c>
      <c r="G985" s="20">
        <v>44197</v>
      </c>
      <c r="H985" s="20">
        <v>44561</v>
      </c>
      <c r="I985" s="17">
        <f>IF((YEAR(H985)-YEAR(G985))=1, ((MONTH(H985)-MONTH(G985))+1)+12, (IF((YEAR(H985)-YEAR(G985))=2, ((MONTH(H985)-MONTH(G985))+1)+24, (IF((YEAR(H985)-YEAR(G985))=3, ((MONTH(H985)-MONTH(G985))+1)+36, (MONTH(H985)-MONTH(G985))+1)))))</f>
        <v>12</v>
      </c>
      <c r="J985" s="18">
        <f>F985/I985</f>
        <v>2300</v>
      </c>
      <c r="K985" s="19"/>
      <c r="L985" s="20">
        <v>44179</v>
      </c>
      <c r="M985" s="20">
        <v>44561</v>
      </c>
      <c r="N985" s="21">
        <v>27600</v>
      </c>
      <c r="O985" s="20">
        <v>44197</v>
      </c>
      <c r="P985" s="20">
        <v>44561</v>
      </c>
      <c r="Q985" s="19">
        <f t="shared" si="45"/>
        <v>31</v>
      </c>
      <c r="R985" s="19">
        <f t="shared" si="46"/>
        <v>31</v>
      </c>
      <c r="S985" s="19">
        <f t="shared" si="47"/>
        <v>0</v>
      </c>
      <c r="T985" s="19"/>
      <c r="U985" s="20">
        <v>43083</v>
      </c>
      <c r="V985" s="20">
        <v>43465</v>
      </c>
      <c r="W985" s="21">
        <v>27600</v>
      </c>
      <c r="X985" s="20">
        <v>43101</v>
      </c>
      <c r="Y985" s="20">
        <v>43465</v>
      </c>
    </row>
    <row r="986" spans="1:25" ht="15.75" x14ac:dyDescent="0.25">
      <c r="A986" s="17" t="s">
        <v>458</v>
      </c>
      <c r="B986" s="17" t="s">
        <v>296</v>
      </c>
      <c r="C986" s="17" t="s">
        <v>283</v>
      </c>
      <c r="D986" s="20">
        <v>44197</v>
      </c>
      <c r="E986" s="20">
        <v>44271</v>
      </c>
      <c r="F986" s="21">
        <v>114050</v>
      </c>
      <c r="G986" s="20">
        <v>44197</v>
      </c>
      <c r="H986" s="20">
        <v>44561</v>
      </c>
      <c r="I986" s="17">
        <f>IF((YEAR(H986)-YEAR(G986))=1, ((MONTH(H986)-MONTH(G986))+1)+12, (IF((YEAR(H986)-YEAR(G986))=2, ((MONTH(H986)-MONTH(G986))+1)+24, (IF((YEAR(H986)-YEAR(G986))=3, ((MONTH(H986)-MONTH(G986))+1)+36, (MONTH(H986)-MONTH(G986))+1)))))</f>
        <v>12</v>
      </c>
      <c r="J986" s="18">
        <f>F986/I986</f>
        <v>9504.1666666666661</v>
      </c>
      <c r="K986" s="19"/>
      <c r="L986" s="20">
        <v>44197</v>
      </c>
      <c r="M986" s="20">
        <v>44271</v>
      </c>
      <c r="N986" s="21">
        <v>114050</v>
      </c>
      <c r="O986" s="20">
        <v>44197</v>
      </c>
      <c r="P986" s="20">
        <v>44561</v>
      </c>
      <c r="Q986" s="19">
        <f t="shared" si="45"/>
        <v>16</v>
      </c>
      <c r="R986" s="19">
        <f t="shared" si="46"/>
        <v>16</v>
      </c>
      <c r="S986" s="19">
        <f t="shared" si="47"/>
        <v>0</v>
      </c>
      <c r="T986" s="19"/>
      <c r="U986" s="20">
        <v>43101</v>
      </c>
      <c r="V986" s="20">
        <v>43175</v>
      </c>
      <c r="W986" s="21">
        <v>114050</v>
      </c>
      <c r="X986" s="20">
        <v>43101</v>
      </c>
      <c r="Y986" s="20">
        <v>43465</v>
      </c>
    </row>
    <row r="987" spans="1:25" ht="15.75" x14ac:dyDescent="0.25">
      <c r="A987" s="17" t="s">
        <v>469</v>
      </c>
      <c r="B987" s="17" t="s">
        <v>285</v>
      </c>
      <c r="C987" s="17" t="s">
        <v>283</v>
      </c>
      <c r="D987" s="20">
        <v>44142</v>
      </c>
      <c r="E987" s="20">
        <v>44196</v>
      </c>
      <c r="F987" s="21">
        <v>14400</v>
      </c>
      <c r="G987" s="20">
        <v>44197</v>
      </c>
      <c r="H987" s="20">
        <v>44561</v>
      </c>
      <c r="I987" s="17">
        <f>IF((YEAR(H987)-YEAR(G987))=1, ((MONTH(H987)-MONTH(G987))+1)+12, (IF((YEAR(H987)-YEAR(G987))=2, ((MONTH(H987)-MONTH(G987))+1)+24, (IF((YEAR(H987)-YEAR(G987))=3, ((MONTH(H987)-MONTH(G987))+1)+36, (MONTH(H987)-MONTH(G987))+1)))))</f>
        <v>12</v>
      </c>
      <c r="J987" s="18">
        <f>F987/I987</f>
        <v>1200</v>
      </c>
      <c r="K987" s="19"/>
      <c r="L987" s="20">
        <v>44142</v>
      </c>
      <c r="M987" s="20">
        <v>44196</v>
      </c>
      <c r="N987" s="21">
        <v>14400</v>
      </c>
      <c r="O987" s="20">
        <v>44197</v>
      </c>
      <c r="P987" s="20">
        <v>44561</v>
      </c>
      <c r="Q987" s="19">
        <f t="shared" si="45"/>
        <v>31</v>
      </c>
      <c r="R987" s="19">
        <f t="shared" si="46"/>
        <v>31</v>
      </c>
      <c r="S987" s="19">
        <f t="shared" si="47"/>
        <v>0</v>
      </c>
      <c r="T987" s="19"/>
      <c r="U987" s="20">
        <v>43046</v>
      </c>
      <c r="V987" s="20">
        <v>43100</v>
      </c>
      <c r="W987" s="21">
        <v>14400</v>
      </c>
      <c r="X987" s="20">
        <v>43101</v>
      </c>
      <c r="Y987" s="20">
        <v>43465</v>
      </c>
    </row>
    <row r="988" spans="1:25" ht="15.75" x14ac:dyDescent="0.25">
      <c r="A988" s="17" t="s">
        <v>473</v>
      </c>
      <c r="B988" s="17" t="s">
        <v>285</v>
      </c>
      <c r="C988" s="17" t="s">
        <v>283</v>
      </c>
      <c r="D988" s="20">
        <v>44198</v>
      </c>
      <c r="E988" s="20">
        <v>44260</v>
      </c>
      <c r="F988" s="21">
        <v>141990</v>
      </c>
      <c r="G988" s="20">
        <v>44197</v>
      </c>
      <c r="H988" s="20">
        <v>44561</v>
      </c>
      <c r="I988" s="17">
        <f>IF((YEAR(H988)-YEAR(G988))=1, ((MONTH(H988)-MONTH(G988))+1)+12, (IF((YEAR(H988)-YEAR(G988))=2, ((MONTH(H988)-MONTH(G988))+1)+24, (IF((YEAR(H988)-YEAR(G988))=3, ((MONTH(H988)-MONTH(G988))+1)+36, (MONTH(H988)-MONTH(G988))+1)))))</f>
        <v>12</v>
      </c>
      <c r="J988" s="18">
        <f>F988/I988</f>
        <v>11832.5</v>
      </c>
      <c r="K988" s="19"/>
      <c r="L988" s="20">
        <v>44198</v>
      </c>
      <c r="M988" s="20">
        <v>44260</v>
      </c>
      <c r="N988" s="21">
        <v>141990</v>
      </c>
      <c r="O988" s="20">
        <v>44197</v>
      </c>
      <c r="P988" s="20">
        <v>44561</v>
      </c>
      <c r="Q988" s="19">
        <f t="shared" si="45"/>
        <v>5</v>
      </c>
      <c r="R988" s="19">
        <f t="shared" si="46"/>
        <v>5</v>
      </c>
      <c r="S988" s="19">
        <f t="shared" si="47"/>
        <v>0</v>
      </c>
      <c r="T988" s="19"/>
      <c r="U988" s="20">
        <v>43102</v>
      </c>
      <c r="V988" s="20">
        <v>43164</v>
      </c>
      <c r="W988" s="21">
        <v>141990</v>
      </c>
      <c r="X988" s="20">
        <v>43101</v>
      </c>
      <c r="Y988" s="20">
        <v>43465</v>
      </c>
    </row>
    <row r="989" spans="1:25" ht="15.75" x14ac:dyDescent="0.25">
      <c r="A989" s="17" t="s">
        <v>488</v>
      </c>
      <c r="B989" s="17" t="s">
        <v>285</v>
      </c>
      <c r="C989" s="17" t="s">
        <v>283</v>
      </c>
      <c r="D989" s="20">
        <v>44141</v>
      </c>
      <c r="E989" s="20">
        <v>44196</v>
      </c>
      <c r="F989" s="21">
        <v>5100</v>
      </c>
      <c r="G989" s="20">
        <v>44197</v>
      </c>
      <c r="H989" s="20">
        <v>44561</v>
      </c>
      <c r="I989" s="17">
        <f>IF((YEAR(H989)-YEAR(G989))=1, ((MONTH(H989)-MONTH(G989))+1)+12, (IF((YEAR(H989)-YEAR(G989))=2, ((MONTH(H989)-MONTH(G989))+1)+24, (IF((YEAR(H989)-YEAR(G989))=3, ((MONTH(H989)-MONTH(G989))+1)+36, (MONTH(H989)-MONTH(G989))+1)))))</f>
        <v>12</v>
      </c>
      <c r="J989" s="18">
        <f>F989/I989</f>
        <v>425</v>
      </c>
      <c r="K989" s="19"/>
      <c r="L989" s="20">
        <v>44141</v>
      </c>
      <c r="M989" s="20">
        <v>44196</v>
      </c>
      <c r="N989" s="21">
        <v>5100</v>
      </c>
      <c r="O989" s="20">
        <v>44197</v>
      </c>
      <c r="P989" s="20">
        <v>44561</v>
      </c>
      <c r="Q989" s="19">
        <f t="shared" si="45"/>
        <v>31</v>
      </c>
      <c r="R989" s="19">
        <f t="shared" si="46"/>
        <v>31</v>
      </c>
      <c r="S989" s="19">
        <f t="shared" si="47"/>
        <v>0</v>
      </c>
      <c r="T989" s="19"/>
      <c r="U989" s="20">
        <v>43045</v>
      </c>
      <c r="V989" s="20">
        <v>43100</v>
      </c>
      <c r="W989" s="21">
        <v>5100</v>
      </c>
      <c r="X989" s="20">
        <v>43101</v>
      </c>
      <c r="Y989" s="20">
        <v>43465</v>
      </c>
    </row>
    <row r="990" spans="1:25" ht="15.75" x14ac:dyDescent="0.25">
      <c r="A990" s="17" t="s">
        <v>491</v>
      </c>
      <c r="B990" s="17" t="s">
        <v>288</v>
      </c>
      <c r="C990" s="17" t="s">
        <v>283</v>
      </c>
      <c r="D990" s="20">
        <v>44289</v>
      </c>
      <c r="E990" s="20">
        <v>44389</v>
      </c>
      <c r="F990" s="21">
        <v>30000</v>
      </c>
      <c r="G990" s="20">
        <v>44197</v>
      </c>
      <c r="H990" s="20">
        <v>44561</v>
      </c>
      <c r="I990" s="17">
        <f>IF((YEAR(H990)-YEAR(G990))=1, ((MONTH(H990)-MONTH(G990))+1)+12, (IF((YEAR(H990)-YEAR(G990))=2, ((MONTH(H990)-MONTH(G990))+1)+24, (IF((YEAR(H990)-YEAR(G990))=3, ((MONTH(H990)-MONTH(G990))+1)+36, (MONTH(H990)-MONTH(G990))+1)))))</f>
        <v>12</v>
      </c>
      <c r="J990" s="18">
        <f>F990/I990</f>
        <v>2500</v>
      </c>
      <c r="K990" s="19"/>
      <c r="L990" s="20">
        <v>44289</v>
      </c>
      <c r="M990" s="20">
        <v>44389</v>
      </c>
      <c r="N990" s="21">
        <v>30000</v>
      </c>
      <c r="O990" s="20">
        <v>44197</v>
      </c>
      <c r="P990" s="20">
        <v>44561</v>
      </c>
      <c r="Q990" s="19">
        <f t="shared" si="45"/>
        <v>12</v>
      </c>
      <c r="R990" s="19">
        <f t="shared" si="46"/>
        <v>12</v>
      </c>
      <c r="S990" s="19">
        <f t="shared" si="47"/>
        <v>0</v>
      </c>
      <c r="T990" s="19"/>
      <c r="U990" s="20">
        <v>43193</v>
      </c>
      <c r="V990" s="20">
        <v>43293</v>
      </c>
      <c r="W990" s="21">
        <v>30000</v>
      </c>
      <c r="X990" s="20">
        <v>43101</v>
      </c>
      <c r="Y990" s="20">
        <v>43465</v>
      </c>
    </row>
    <row r="991" spans="1:25" ht="15.75" x14ac:dyDescent="0.25">
      <c r="A991" s="17" t="s">
        <v>491</v>
      </c>
      <c r="B991" s="17" t="s">
        <v>288</v>
      </c>
      <c r="C991" s="17" t="s">
        <v>283</v>
      </c>
      <c r="D991" s="20">
        <v>44289</v>
      </c>
      <c r="E991" s="20">
        <v>44334</v>
      </c>
      <c r="F991" s="21">
        <v>37500</v>
      </c>
      <c r="G991" s="20">
        <v>44197</v>
      </c>
      <c r="H991" s="20">
        <v>44561</v>
      </c>
      <c r="I991" s="17">
        <f>IF((YEAR(H991)-YEAR(G991))=1, ((MONTH(H991)-MONTH(G991))+1)+12, (IF((YEAR(H991)-YEAR(G991))=2, ((MONTH(H991)-MONTH(G991))+1)+24, (IF((YEAR(H991)-YEAR(G991))=3, ((MONTH(H991)-MONTH(G991))+1)+36, (MONTH(H991)-MONTH(G991))+1)))))</f>
        <v>12</v>
      </c>
      <c r="J991" s="18">
        <f>F991/I991</f>
        <v>3125</v>
      </c>
      <c r="K991" s="19"/>
      <c r="L991" s="20">
        <v>44289</v>
      </c>
      <c r="M991" s="20">
        <v>44334</v>
      </c>
      <c r="N991" s="21">
        <v>37500</v>
      </c>
      <c r="O991" s="20">
        <v>44197</v>
      </c>
      <c r="P991" s="20">
        <v>44561</v>
      </c>
      <c r="Q991" s="19">
        <f t="shared" si="45"/>
        <v>18</v>
      </c>
      <c r="R991" s="19">
        <f t="shared" si="46"/>
        <v>18</v>
      </c>
      <c r="S991" s="19">
        <f t="shared" si="47"/>
        <v>0</v>
      </c>
      <c r="T991" s="19"/>
      <c r="U991" s="20">
        <v>43193</v>
      </c>
      <c r="V991" s="20">
        <v>43238</v>
      </c>
      <c r="W991" s="21">
        <v>37500</v>
      </c>
      <c r="X991" s="20">
        <v>43101</v>
      </c>
      <c r="Y991" s="20">
        <v>43465</v>
      </c>
    </row>
    <row r="992" spans="1:25" ht="15.75" x14ac:dyDescent="0.25">
      <c r="A992" s="17" t="s">
        <v>518</v>
      </c>
      <c r="B992" s="17" t="s">
        <v>292</v>
      </c>
      <c r="C992" s="17" t="s">
        <v>283</v>
      </c>
      <c r="D992" s="20">
        <v>44221</v>
      </c>
      <c r="E992" s="20">
        <v>44239</v>
      </c>
      <c r="F992" s="21">
        <v>10000</v>
      </c>
      <c r="G992" s="20">
        <v>44197</v>
      </c>
      <c r="H992" s="20">
        <v>44561</v>
      </c>
      <c r="I992" s="17">
        <f>IF((YEAR(H992)-YEAR(G992))=1, ((MONTH(H992)-MONTH(G992))+1)+12, (IF((YEAR(H992)-YEAR(G992))=2, ((MONTH(H992)-MONTH(G992))+1)+24, (IF((YEAR(H992)-YEAR(G992))=3, ((MONTH(H992)-MONTH(G992))+1)+36, (MONTH(H992)-MONTH(G992))+1)))))</f>
        <v>12</v>
      </c>
      <c r="J992" s="18">
        <f>F992/I992</f>
        <v>833.33333333333337</v>
      </c>
      <c r="K992" s="19"/>
      <c r="L992" s="20">
        <v>44221</v>
      </c>
      <c r="M992" s="20">
        <v>44239</v>
      </c>
      <c r="N992" s="21">
        <v>10000</v>
      </c>
      <c r="O992" s="20">
        <v>44197</v>
      </c>
      <c r="P992" s="20">
        <v>44561</v>
      </c>
      <c r="Q992" s="19">
        <f t="shared" si="45"/>
        <v>12</v>
      </c>
      <c r="R992" s="19">
        <f t="shared" si="46"/>
        <v>12</v>
      </c>
      <c r="S992" s="19">
        <f t="shared" si="47"/>
        <v>0</v>
      </c>
      <c r="T992" s="19"/>
      <c r="U992" s="20">
        <v>43125</v>
      </c>
      <c r="V992" s="20">
        <v>43143</v>
      </c>
      <c r="W992" s="21">
        <v>10000</v>
      </c>
      <c r="X992" s="20">
        <v>43101</v>
      </c>
      <c r="Y992" s="20">
        <v>43465</v>
      </c>
    </row>
    <row r="993" spans="1:25" ht="15.75" x14ac:dyDescent="0.25">
      <c r="A993" s="17" t="s">
        <v>518</v>
      </c>
      <c r="B993" s="17" t="s">
        <v>292</v>
      </c>
      <c r="C993" s="17" t="s">
        <v>283</v>
      </c>
      <c r="D993" s="20">
        <v>44200</v>
      </c>
      <c r="E993" s="20">
        <v>44212</v>
      </c>
      <c r="F993" s="21">
        <v>20000</v>
      </c>
      <c r="G993" s="20">
        <v>44197</v>
      </c>
      <c r="H993" s="20">
        <v>44561</v>
      </c>
      <c r="I993" s="17">
        <f>IF((YEAR(H993)-YEAR(G993))=1, ((MONTH(H993)-MONTH(G993))+1)+12, (IF((YEAR(H993)-YEAR(G993))=2, ((MONTH(H993)-MONTH(G993))+1)+24, (IF((YEAR(H993)-YEAR(G993))=3, ((MONTH(H993)-MONTH(G993))+1)+36, (MONTH(H993)-MONTH(G993))+1)))))</f>
        <v>12</v>
      </c>
      <c r="J993" s="18">
        <f>F993/I993</f>
        <v>1666.6666666666667</v>
      </c>
      <c r="K993" s="19"/>
      <c r="L993" s="20">
        <v>44200</v>
      </c>
      <c r="M993" s="20">
        <v>44212</v>
      </c>
      <c r="N993" s="21">
        <v>20000</v>
      </c>
      <c r="O993" s="20">
        <v>44197</v>
      </c>
      <c r="P993" s="20">
        <v>44561</v>
      </c>
      <c r="Q993" s="19">
        <f t="shared" si="45"/>
        <v>16</v>
      </c>
      <c r="R993" s="19">
        <f t="shared" si="46"/>
        <v>16</v>
      </c>
      <c r="S993" s="19">
        <f t="shared" si="47"/>
        <v>0</v>
      </c>
      <c r="T993" s="19"/>
      <c r="U993" s="20">
        <v>43104</v>
      </c>
      <c r="V993" s="20">
        <v>43116</v>
      </c>
      <c r="W993" s="21">
        <v>20000</v>
      </c>
      <c r="X993" s="20">
        <v>43101</v>
      </c>
      <c r="Y993" s="20">
        <v>43465</v>
      </c>
    </row>
    <row r="994" spans="1:25" ht="15.75" x14ac:dyDescent="0.25">
      <c r="A994" s="17" t="s">
        <v>526</v>
      </c>
      <c r="B994" s="17" t="s">
        <v>285</v>
      </c>
      <c r="C994" s="17" t="s">
        <v>283</v>
      </c>
      <c r="D994" s="20">
        <v>44240</v>
      </c>
      <c r="E994" s="20">
        <v>44298</v>
      </c>
      <c r="F994" s="21">
        <v>45000</v>
      </c>
      <c r="G994" s="20">
        <v>44197</v>
      </c>
      <c r="H994" s="20">
        <v>44561</v>
      </c>
      <c r="I994" s="17">
        <f>IF((YEAR(H994)-YEAR(G994))=1, ((MONTH(H994)-MONTH(G994))+1)+12, (IF((YEAR(H994)-YEAR(G994))=2, ((MONTH(H994)-MONTH(G994))+1)+24, (IF((YEAR(H994)-YEAR(G994))=3, ((MONTH(H994)-MONTH(G994))+1)+36, (MONTH(H994)-MONTH(G994))+1)))))</f>
        <v>12</v>
      </c>
      <c r="J994" s="18">
        <f>F994/I994</f>
        <v>3750</v>
      </c>
      <c r="K994" s="19"/>
      <c r="L994" s="20">
        <v>44240</v>
      </c>
      <c r="M994" s="20">
        <v>44298</v>
      </c>
      <c r="N994" s="21">
        <v>45000</v>
      </c>
      <c r="O994" s="20">
        <v>44197</v>
      </c>
      <c r="P994" s="20">
        <v>44561</v>
      </c>
      <c r="Q994" s="19">
        <f t="shared" si="45"/>
        <v>12</v>
      </c>
      <c r="R994" s="19">
        <f t="shared" si="46"/>
        <v>12</v>
      </c>
      <c r="S994" s="19">
        <f t="shared" si="47"/>
        <v>0</v>
      </c>
      <c r="T994" s="19"/>
      <c r="U994" s="20">
        <v>43144</v>
      </c>
      <c r="V994" s="20">
        <v>43202</v>
      </c>
      <c r="W994" s="21">
        <v>45000</v>
      </c>
      <c r="X994" s="20">
        <v>43101</v>
      </c>
      <c r="Y994" s="20">
        <v>43465</v>
      </c>
    </row>
    <row r="995" spans="1:25" ht="15.75" x14ac:dyDescent="0.25">
      <c r="A995" s="17" t="s">
        <v>529</v>
      </c>
      <c r="B995" s="17" t="s">
        <v>285</v>
      </c>
      <c r="C995" s="17" t="s">
        <v>283</v>
      </c>
      <c r="D995" s="20">
        <v>44379</v>
      </c>
      <c r="E995" s="20">
        <v>44561</v>
      </c>
      <c r="F995" s="21">
        <v>85500</v>
      </c>
      <c r="G995" s="20">
        <v>44197</v>
      </c>
      <c r="H995" s="20">
        <v>44561</v>
      </c>
      <c r="I995" s="17">
        <f>IF((YEAR(H995)-YEAR(G995))=1, ((MONTH(H995)-MONTH(G995))+1)+12, (IF((YEAR(H995)-YEAR(G995))=2, ((MONTH(H995)-MONTH(G995))+1)+24, (IF((YEAR(H995)-YEAR(G995))=3, ((MONTH(H995)-MONTH(G995))+1)+36, (MONTH(H995)-MONTH(G995))+1)))))</f>
        <v>12</v>
      </c>
      <c r="J995" s="18">
        <f>F995/I995</f>
        <v>7125</v>
      </c>
      <c r="K995" s="19"/>
      <c r="L995" s="20">
        <v>44379</v>
      </c>
      <c r="M995" s="20">
        <v>44561</v>
      </c>
      <c r="N995" s="21">
        <v>85500</v>
      </c>
      <c r="O995" s="20">
        <v>44197</v>
      </c>
      <c r="P995" s="20">
        <v>44561</v>
      </c>
      <c r="Q995" s="19">
        <f t="shared" si="45"/>
        <v>31</v>
      </c>
      <c r="R995" s="19">
        <f t="shared" si="46"/>
        <v>31</v>
      </c>
      <c r="S995" s="19">
        <f t="shared" si="47"/>
        <v>0</v>
      </c>
      <c r="T995" s="19"/>
      <c r="U995" s="20">
        <v>43283</v>
      </c>
      <c r="V995" s="20">
        <v>43465</v>
      </c>
      <c r="W995" s="21">
        <v>85500</v>
      </c>
      <c r="X995" s="20">
        <v>43101</v>
      </c>
      <c r="Y995" s="20">
        <v>43465</v>
      </c>
    </row>
    <row r="996" spans="1:25" ht="15.75" x14ac:dyDescent="0.25">
      <c r="A996" s="17" t="s">
        <v>533</v>
      </c>
      <c r="B996" s="17" t="s">
        <v>285</v>
      </c>
      <c r="C996" s="17" t="s">
        <v>283</v>
      </c>
      <c r="D996" s="20">
        <v>44218</v>
      </c>
      <c r="E996" s="20">
        <v>44289</v>
      </c>
      <c r="F996" s="21">
        <v>27972.02</v>
      </c>
      <c r="G996" s="20">
        <v>44197</v>
      </c>
      <c r="H996" s="20">
        <v>44561</v>
      </c>
      <c r="I996" s="17">
        <f>IF((YEAR(H996)-YEAR(G996))=1, ((MONTH(H996)-MONTH(G996))+1)+12, (IF((YEAR(H996)-YEAR(G996))=2, ((MONTH(H996)-MONTH(G996))+1)+24, (IF((YEAR(H996)-YEAR(G996))=3, ((MONTH(H996)-MONTH(G996))+1)+36, (MONTH(H996)-MONTH(G996))+1)))))</f>
        <v>12</v>
      </c>
      <c r="J996" s="18">
        <f>F996/I996</f>
        <v>2331.0016666666666</v>
      </c>
      <c r="K996" s="19"/>
      <c r="L996" s="20">
        <v>44218</v>
      </c>
      <c r="M996" s="20">
        <v>44289</v>
      </c>
      <c r="N996" s="21">
        <v>27972.02</v>
      </c>
      <c r="O996" s="20">
        <v>44197</v>
      </c>
      <c r="P996" s="20">
        <v>44561</v>
      </c>
      <c r="Q996" s="19">
        <f t="shared" si="45"/>
        <v>3</v>
      </c>
      <c r="R996" s="19">
        <f t="shared" si="46"/>
        <v>3</v>
      </c>
      <c r="S996" s="19">
        <f t="shared" si="47"/>
        <v>0</v>
      </c>
      <c r="T996" s="19"/>
      <c r="U996" s="20">
        <v>43122</v>
      </c>
      <c r="V996" s="20">
        <v>43193</v>
      </c>
      <c r="W996" s="21">
        <v>27972.02</v>
      </c>
      <c r="X996" s="20">
        <v>43101</v>
      </c>
      <c r="Y996" s="20">
        <v>43465</v>
      </c>
    </row>
    <row r="997" spans="1:25" ht="15.75" x14ac:dyDescent="0.25">
      <c r="A997" s="17" t="s">
        <v>542</v>
      </c>
      <c r="B997" s="17" t="s">
        <v>288</v>
      </c>
      <c r="C997" s="17" t="s">
        <v>283</v>
      </c>
      <c r="D997" s="20">
        <v>44198</v>
      </c>
      <c r="E997" s="20">
        <v>44204</v>
      </c>
      <c r="F997" s="21">
        <v>116400</v>
      </c>
      <c r="G997" s="20">
        <v>44197</v>
      </c>
      <c r="H997" s="20">
        <v>44561</v>
      </c>
      <c r="I997" s="17">
        <f>IF((YEAR(H997)-YEAR(G997))=1, ((MONTH(H997)-MONTH(G997))+1)+12, (IF((YEAR(H997)-YEAR(G997))=2, ((MONTH(H997)-MONTH(G997))+1)+24, (IF((YEAR(H997)-YEAR(G997))=3, ((MONTH(H997)-MONTH(G997))+1)+36, (MONTH(H997)-MONTH(G997))+1)))))</f>
        <v>12</v>
      </c>
      <c r="J997" s="18">
        <f>F997/I997</f>
        <v>9700</v>
      </c>
      <c r="K997" s="19"/>
      <c r="L997" s="20">
        <v>44198</v>
      </c>
      <c r="M997" s="20">
        <v>44204</v>
      </c>
      <c r="N997" s="21">
        <v>116400</v>
      </c>
      <c r="O997" s="20">
        <v>44197</v>
      </c>
      <c r="P997" s="20">
        <v>44561</v>
      </c>
      <c r="Q997" s="19">
        <f t="shared" si="45"/>
        <v>8</v>
      </c>
      <c r="R997" s="19">
        <f t="shared" si="46"/>
        <v>8</v>
      </c>
      <c r="S997" s="19">
        <f t="shared" si="47"/>
        <v>0</v>
      </c>
      <c r="T997" s="19"/>
      <c r="U997" s="20">
        <v>43102</v>
      </c>
      <c r="V997" s="20">
        <v>43108</v>
      </c>
      <c r="W997" s="21">
        <v>116400</v>
      </c>
      <c r="X997" s="20">
        <v>43101</v>
      </c>
      <c r="Y997" s="20">
        <v>43465</v>
      </c>
    </row>
    <row r="998" spans="1:25" ht="15.75" x14ac:dyDescent="0.25">
      <c r="A998" s="17" t="s">
        <v>559</v>
      </c>
      <c r="B998" s="17" t="s">
        <v>282</v>
      </c>
      <c r="C998" s="17" t="s">
        <v>283</v>
      </c>
      <c r="D998" s="20">
        <v>44439</v>
      </c>
      <c r="E998" s="20">
        <v>44509</v>
      </c>
      <c r="F998" s="21">
        <v>27000</v>
      </c>
      <c r="G998" s="20">
        <v>44197</v>
      </c>
      <c r="H998" s="20">
        <v>44561</v>
      </c>
      <c r="I998" s="17">
        <f>IF((YEAR(H998)-YEAR(G998))=1, ((MONTH(H998)-MONTH(G998))+1)+12, (IF((YEAR(H998)-YEAR(G998))=2, ((MONTH(H998)-MONTH(G998))+1)+24, (IF((YEAR(H998)-YEAR(G998))=3, ((MONTH(H998)-MONTH(G998))+1)+36, (MONTH(H998)-MONTH(G998))+1)))))</f>
        <v>12</v>
      </c>
      <c r="J998" s="18">
        <f>F998/I998</f>
        <v>2250</v>
      </c>
      <c r="K998" s="19"/>
      <c r="L998" s="20">
        <v>44439</v>
      </c>
      <c r="M998" s="20">
        <v>44509</v>
      </c>
      <c r="N998" s="21">
        <v>27000</v>
      </c>
      <c r="O998" s="20">
        <v>44197</v>
      </c>
      <c r="P998" s="20">
        <v>44561</v>
      </c>
      <c r="Q998" s="19">
        <f t="shared" si="45"/>
        <v>9</v>
      </c>
      <c r="R998" s="19">
        <f t="shared" si="46"/>
        <v>9</v>
      </c>
      <c r="S998" s="19">
        <f t="shared" si="47"/>
        <v>0</v>
      </c>
      <c r="T998" s="19"/>
      <c r="U998" s="20">
        <v>43343</v>
      </c>
      <c r="V998" s="20">
        <v>43413</v>
      </c>
      <c r="W998" s="21">
        <v>27000</v>
      </c>
      <c r="X998" s="20">
        <v>43101</v>
      </c>
      <c r="Y998" s="20">
        <v>43465</v>
      </c>
    </row>
    <row r="999" spans="1:25" ht="15.75" x14ac:dyDescent="0.25">
      <c r="A999" s="17" t="s">
        <v>559</v>
      </c>
      <c r="B999" s="17" t="s">
        <v>282</v>
      </c>
      <c r="C999" s="17" t="s">
        <v>283</v>
      </c>
      <c r="D999" s="20">
        <v>44439</v>
      </c>
      <c r="E999" s="20">
        <v>44496</v>
      </c>
      <c r="F999" s="21">
        <v>27000</v>
      </c>
      <c r="G999" s="20">
        <v>44197</v>
      </c>
      <c r="H999" s="20">
        <v>44561</v>
      </c>
      <c r="I999" s="17">
        <f>IF((YEAR(H999)-YEAR(G999))=1, ((MONTH(H999)-MONTH(G999))+1)+12, (IF((YEAR(H999)-YEAR(G999))=2, ((MONTH(H999)-MONTH(G999))+1)+24, (IF((YEAR(H999)-YEAR(G999))=3, ((MONTH(H999)-MONTH(G999))+1)+36, (MONTH(H999)-MONTH(G999))+1)))))</f>
        <v>12</v>
      </c>
      <c r="J999" s="18">
        <f>F999/I999</f>
        <v>2250</v>
      </c>
      <c r="K999" s="19"/>
      <c r="L999" s="20">
        <v>44439</v>
      </c>
      <c r="M999" s="20">
        <v>44496</v>
      </c>
      <c r="N999" s="21">
        <v>27000</v>
      </c>
      <c r="O999" s="20">
        <v>44197</v>
      </c>
      <c r="P999" s="20">
        <v>44561</v>
      </c>
      <c r="Q999" s="19">
        <f t="shared" si="45"/>
        <v>27</v>
      </c>
      <c r="R999" s="19">
        <f t="shared" si="46"/>
        <v>27</v>
      </c>
      <c r="S999" s="19">
        <f t="shared" si="47"/>
        <v>0</v>
      </c>
      <c r="T999" s="19"/>
      <c r="U999" s="20">
        <v>43343</v>
      </c>
      <c r="V999" s="20">
        <v>43400</v>
      </c>
      <c r="W999" s="21">
        <v>27000</v>
      </c>
      <c r="X999" s="20">
        <v>43101</v>
      </c>
      <c r="Y999" s="20">
        <v>43465</v>
      </c>
    </row>
    <row r="1000" spans="1:25" ht="15.75" x14ac:dyDescent="0.25">
      <c r="A1000" s="17" t="s">
        <v>455</v>
      </c>
      <c r="B1000" s="17" t="s">
        <v>292</v>
      </c>
      <c r="C1000" s="17" t="s">
        <v>283</v>
      </c>
      <c r="D1000" s="20">
        <v>44362</v>
      </c>
      <c r="E1000" s="20">
        <v>44428</v>
      </c>
      <c r="F1000" s="21">
        <v>40000</v>
      </c>
      <c r="G1000" s="20">
        <v>44348</v>
      </c>
      <c r="H1000" s="20">
        <v>44561</v>
      </c>
      <c r="I1000" s="17">
        <f>IF((YEAR(H1000)-YEAR(G1000))=1, ((MONTH(H1000)-MONTH(G1000))+1)+12, (IF((YEAR(H1000)-YEAR(G1000))=2, ((MONTH(H1000)-MONTH(G1000))+1)+24, (IF((YEAR(H1000)-YEAR(G1000))=3, ((MONTH(H1000)-MONTH(G1000))+1)+36, (MONTH(H1000)-MONTH(G1000))+1)))))</f>
        <v>7</v>
      </c>
      <c r="J1000" s="18">
        <f>F1000/I1000</f>
        <v>5714.2857142857147</v>
      </c>
      <c r="K1000" s="19"/>
      <c r="L1000" s="20">
        <v>44362</v>
      </c>
      <c r="M1000" s="20">
        <v>44428</v>
      </c>
      <c r="N1000" s="21">
        <v>40000</v>
      </c>
      <c r="O1000" s="20">
        <v>44348</v>
      </c>
      <c r="P1000" s="20">
        <v>44561</v>
      </c>
      <c r="Q1000" s="19">
        <f t="shared" si="45"/>
        <v>20</v>
      </c>
      <c r="R1000" s="19">
        <f t="shared" si="46"/>
        <v>20</v>
      </c>
      <c r="S1000" s="19">
        <f t="shared" si="47"/>
        <v>0</v>
      </c>
      <c r="T1000" s="19"/>
      <c r="U1000" s="20">
        <v>43266</v>
      </c>
      <c r="V1000" s="20">
        <v>43332</v>
      </c>
      <c r="W1000" s="21">
        <v>40000</v>
      </c>
      <c r="X1000" s="20">
        <v>43252</v>
      </c>
      <c r="Y1000" s="20">
        <v>43465</v>
      </c>
    </row>
    <row r="1001" spans="1:25" ht="15.75" x14ac:dyDescent="0.25">
      <c r="A1001" s="17" t="s">
        <v>465</v>
      </c>
      <c r="B1001" s="17" t="s">
        <v>288</v>
      </c>
      <c r="C1001" s="17" t="s">
        <v>283</v>
      </c>
      <c r="D1001" s="20">
        <v>44387</v>
      </c>
      <c r="E1001" s="20">
        <v>44418</v>
      </c>
      <c r="F1001" s="21">
        <v>110000</v>
      </c>
      <c r="G1001" s="20">
        <v>44378</v>
      </c>
      <c r="H1001" s="20">
        <v>44561</v>
      </c>
      <c r="I1001" s="17">
        <f>IF((YEAR(H1001)-YEAR(G1001))=1, ((MONTH(H1001)-MONTH(G1001))+1)+12, (IF((YEAR(H1001)-YEAR(G1001))=2, ((MONTH(H1001)-MONTH(G1001))+1)+24, (IF((YEAR(H1001)-YEAR(G1001))=3, ((MONTH(H1001)-MONTH(G1001))+1)+36, (MONTH(H1001)-MONTH(G1001))+1)))))</f>
        <v>6</v>
      </c>
      <c r="J1001" s="18">
        <f>F1001/I1001</f>
        <v>18333.333333333332</v>
      </c>
      <c r="K1001" s="19"/>
      <c r="L1001" s="20">
        <v>44387</v>
      </c>
      <c r="M1001" s="20">
        <v>44418</v>
      </c>
      <c r="N1001" s="21">
        <v>110000</v>
      </c>
      <c r="O1001" s="20">
        <v>44378</v>
      </c>
      <c r="P1001" s="20">
        <v>44561</v>
      </c>
      <c r="Q1001" s="19">
        <f t="shared" si="45"/>
        <v>10</v>
      </c>
      <c r="R1001" s="19">
        <f t="shared" si="46"/>
        <v>10</v>
      </c>
      <c r="S1001" s="19">
        <f t="shared" si="47"/>
        <v>0</v>
      </c>
      <c r="T1001" s="19"/>
      <c r="U1001" s="20">
        <v>43291</v>
      </c>
      <c r="V1001" s="20">
        <v>43322</v>
      </c>
      <c r="W1001" s="21">
        <v>110000</v>
      </c>
      <c r="X1001" s="20">
        <v>43282</v>
      </c>
      <c r="Y1001" s="20">
        <v>43465</v>
      </c>
    </row>
    <row r="1002" spans="1:25" ht="15.75" x14ac:dyDescent="0.25">
      <c r="A1002" s="17" t="s">
        <v>338</v>
      </c>
      <c r="B1002" s="17" t="s">
        <v>282</v>
      </c>
      <c r="C1002" s="17" t="s">
        <v>283</v>
      </c>
      <c r="D1002" s="20">
        <v>44463</v>
      </c>
      <c r="E1002" s="20">
        <v>44478</v>
      </c>
      <c r="F1002" s="21">
        <v>10000</v>
      </c>
      <c r="G1002" s="20">
        <v>44440</v>
      </c>
      <c r="H1002" s="20">
        <v>44561</v>
      </c>
      <c r="I1002" s="17">
        <f>IF((YEAR(H1002)-YEAR(G1002))=1, ((MONTH(H1002)-MONTH(G1002))+1)+12, (IF((YEAR(H1002)-YEAR(G1002))=2, ((MONTH(H1002)-MONTH(G1002))+1)+24, (IF((YEAR(H1002)-YEAR(G1002))=3, ((MONTH(H1002)-MONTH(G1002))+1)+36, (MONTH(H1002)-MONTH(G1002))+1)))))</f>
        <v>4</v>
      </c>
      <c r="J1002" s="18">
        <f>F1002/I1002</f>
        <v>2500</v>
      </c>
      <c r="K1002" s="19"/>
      <c r="L1002" s="20">
        <v>44463</v>
      </c>
      <c r="M1002" s="20">
        <v>44478</v>
      </c>
      <c r="N1002" s="21">
        <v>10000</v>
      </c>
      <c r="O1002" s="20">
        <v>44440</v>
      </c>
      <c r="P1002" s="20">
        <v>44561</v>
      </c>
      <c r="Q1002" s="19">
        <f t="shared" si="45"/>
        <v>9</v>
      </c>
      <c r="R1002" s="19">
        <f t="shared" si="46"/>
        <v>9</v>
      </c>
      <c r="S1002" s="19">
        <f t="shared" si="47"/>
        <v>0</v>
      </c>
      <c r="T1002" s="19"/>
      <c r="U1002" s="20">
        <v>43367</v>
      </c>
      <c r="V1002" s="20">
        <v>43382</v>
      </c>
      <c r="W1002" s="21">
        <v>10000</v>
      </c>
      <c r="X1002" s="20">
        <v>43344</v>
      </c>
      <c r="Y1002" s="20">
        <v>43465</v>
      </c>
    </row>
    <row r="1003" spans="1:25" ht="15.75" x14ac:dyDescent="0.25">
      <c r="A1003" s="17" t="s">
        <v>372</v>
      </c>
      <c r="B1003" s="17" t="s">
        <v>288</v>
      </c>
      <c r="C1003" s="17" t="s">
        <v>283</v>
      </c>
      <c r="D1003" s="20">
        <v>44470</v>
      </c>
      <c r="E1003" s="20">
        <v>44561</v>
      </c>
      <c r="F1003" s="21">
        <v>3000</v>
      </c>
      <c r="G1003" s="20">
        <v>44470</v>
      </c>
      <c r="H1003" s="20">
        <v>44561</v>
      </c>
      <c r="I1003" s="17">
        <f>IF((YEAR(H1003)-YEAR(G1003))=1, ((MONTH(H1003)-MONTH(G1003))+1)+12, (IF((YEAR(H1003)-YEAR(G1003))=2, ((MONTH(H1003)-MONTH(G1003))+1)+24, (IF((YEAR(H1003)-YEAR(G1003))=3, ((MONTH(H1003)-MONTH(G1003))+1)+36, (MONTH(H1003)-MONTH(G1003))+1)))))</f>
        <v>3</v>
      </c>
      <c r="J1003" s="18">
        <f>F1003/I1003</f>
        <v>1000</v>
      </c>
      <c r="K1003" s="19"/>
      <c r="L1003" s="20">
        <v>44470</v>
      </c>
      <c r="M1003" s="20">
        <v>44561</v>
      </c>
      <c r="N1003" s="21">
        <v>3000</v>
      </c>
      <c r="O1003" s="20">
        <v>44470</v>
      </c>
      <c r="P1003" s="20">
        <v>44561</v>
      </c>
      <c r="Q1003" s="19">
        <f t="shared" si="45"/>
        <v>31</v>
      </c>
      <c r="R1003" s="19">
        <f t="shared" si="46"/>
        <v>31</v>
      </c>
      <c r="S1003" s="19">
        <f t="shared" si="47"/>
        <v>0</v>
      </c>
      <c r="T1003" s="19"/>
      <c r="U1003" s="20">
        <v>43374</v>
      </c>
      <c r="V1003" s="20">
        <v>43465</v>
      </c>
      <c r="W1003" s="21">
        <v>3000</v>
      </c>
      <c r="X1003" s="20">
        <v>43374</v>
      </c>
      <c r="Y1003" s="20">
        <v>43465</v>
      </c>
    </row>
    <row r="1004" spans="1:25" ht="15.75" x14ac:dyDescent="0.25">
      <c r="A1004" s="17" t="s">
        <v>381</v>
      </c>
      <c r="B1004" s="17" t="s">
        <v>292</v>
      </c>
      <c r="C1004" s="17" t="s">
        <v>283</v>
      </c>
      <c r="D1004" s="20">
        <v>44470</v>
      </c>
      <c r="E1004" s="20">
        <v>44473</v>
      </c>
      <c r="F1004" s="21">
        <v>5407.26</v>
      </c>
      <c r="G1004" s="20">
        <v>44470</v>
      </c>
      <c r="H1004" s="20">
        <v>44561</v>
      </c>
      <c r="I1004" s="17">
        <f>IF((YEAR(H1004)-YEAR(G1004))=1, ((MONTH(H1004)-MONTH(G1004))+1)+12, (IF((YEAR(H1004)-YEAR(G1004))=2, ((MONTH(H1004)-MONTH(G1004))+1)+24, (IF((YEAR(H1004)-YEAR(G1004))=3, ((MONTH(H1004)-MONTH(G1004))+1)+36, (MONTH(H1004)-MONTH(G1004))+1)))))</f>
        <v>3</v>
      </c>
      <c r="J1004" s="18">
        <f>F1004/I1004</f>
        <v>1802.42</v>
      </c>
      <c r="K1004" s="19"/>
      <c r="L1004" s="20">
        <v>44470</v>
      </c>
      <c r="M1004" s="20">
        <v>44473</v>
      </c>
      <c r="N1004" s="21">
        <v>5407.26</v>
      </c>
      <c r="O1004" s="20">
        <v>44470</v>
      </c>
      <c r="P1004" s="20">
        <v>44561</v>
      </c>
      <c r="Q1004" s="19">
        <f t="shared" si="45"/>
        <v>4</v>
      </c>
      <c r="R1004" s="19">
        <f t="shared" si="46"/>
        <v>4</v>
      </c>
      <c r="S1004" s="19">
        <f t="shared" si="47"/>
        <v>0</v>
      </c>
      <c r="T1004" s="19"/>
      <c r="U1004" s="20">
        <v>43374</v>
      </c>
      <c r="V1004" s="20">
        <v>43377</v>
      </c>
      <c r="W1004" s="21">
        <v>5407.26</v>
      </c>
      <c r="X1004" s="20">
        <v>43374</v>
      </c>
      <c r="Y1004" s="20">
        <v>43465</v>
      </c>
    </row>
    <row r="1005" spans="1:25" ht="15.75" x14ac:dyDescent="0.25">
      <c r="A1005" s="17" t="s">
        <v>397</v>
      </c>
      <c r="B1005" s="17" t="s">
        <v>296</v>
      </c>
      <c r="C1005" s="17" t="s">
        <v>283</v>
      </c>
      <c r="D1005" s="20">
        <v>44561</v>
      </c>
      <c r="E1005" s="20">
        <v>44926</v>
      </c>
      <c r="F1005" s="21">
        <v>83301</v>
      </c>
      <c r="G1005" s="20">
        <v>44470</v>
      </c>
      <c r="H1005" s="20">
        <v>44561</v>
      </c>
      <c r="I1005" s="17">
        <f>IF((YEAR(H1005)-YEAR(G1005))=1, ((MONTH(H1005)-MONTH(G1005))+1)+12, (IF((YEAR(H1005)-YEAR(G1005))=2, ((MONTH(H1005)-MONTH(G1005))+1)+24, (IF((YEAR(H1005)-YEAR(G1005))=3, ((MONTH(H1005)-MONTH(G1005))+1)+36, (MONTH(H1005)-MONTH(G1005))+1)))))</f>
        <v>3</v>
      </c>
      <c r="J1005" s="18">
        <f>F1005/I1005</f>
        <v>27767</v>
      </c>
      <c r="K1005" s="19"/>
      <c r="L1005" s="20">
        <v>44561</v>
      </c>
      <c r="M1005" s="20">
        <v>44926</v>
      </c>
      <c r="N1005" s="21">
        <v>83301</v>
      </c>
      <c r="O1005" s="20">
        <v>44470</v>
      </c>
      <c r="P1005" s="20">
        <v>44561</v>
      </c>
      <c r="Q1005" s="19">
        <f t="shared" si="45"/>
        <v>31</v>
      </c>
      <c r="R1005" s="19">
        <f t="shared" si="46"/>
        <v>31</v>
      </c>
      <c r="S1005" s="19">
        <f t="shared" si="47"/>
        <v>0</v>
      </c>
      <c r="T1005" s="19"/>
      <c r="U1005" s="20">
        <v>43465</v>
      </c>
      <c r="V1005" s="20">
        <v>43830</v>
      </c>
      <c r="W1005" s="21">
        <v>83301</v>
      </c>
      <c r="X1005" s="20">
        <v>43374</v>
      </c>
      <c r="Y1005" s="20">
        <v>43465</v>
      </c>
    </row>
    <row r="1006" spans="1:25" ht="15.75" x14ac:dyDescent="0.25">
      <c r="A1006" s="17" t="s">
        <v>403</v>
      </c>
      <c r="B1006" s="17" t="s">
        <v>282</v>
      </c>
      <c r="C1006" s="17" t="s">
        <v>283</v>
      </c>
      <c r="D1006" s="20">
        <v>44478</v>
      </c>
      <c r="E1006" s="20">
        <v>44513</v>
      </c>
      <c r="F1006" s="21">
        <v>8750</v>
      </c>
      <c r="G1006" s="20">
        <v>44470</v>
      </c>
      <c r="H1006" s="20">
        <v>44561</v>
      </c>
      <c r="I1006" s="17">
        <f>IF((YEAR(H1006)-YEAR(G1006))=1, ((MONTH(H1006)-MONTH(G1006))+1)+12, (IF((YEAR(H1006)-YEAR(G1006))=2, ((MONTH(H1006)-MONTH(G1006))+1)+24, (IF((YEAR(H1006)-YEAR(G1006))=3, ((MONTH(H1006)-MONTH(G1006))+1)+36, (MONTH(H1006)-MONTH(G1006))+1)))))</f>
        <v>3</v>
      </c>
      <c r="J1006" s="18">
        <f>F1006/I1006</f>
        <v>2916.6666666666665</v>
      </c>
      <c r="K1006" s="19"/>
      <c r="L1006" s="20">
        <v>44478</v>
      </c>
      <c r="M1006" s="20">
        <v>44513</v>
      </c>
      <c r="N1006" s="21">
        <v>8750</v>
      </c>
      <c r="O1006" s="20">
        <v>44470</v>
      </c>
      <c r="P1006" s="20">
        <v>44561</v>
      </c>
      <c r="Q1006" s="19">
        <f t="shared" si="45"/>
        <v>13</v>
      </c>
      <c r="R1006" s="19">
        <f t="shared" si="46"/>
        <v>13</v>
      </c>
      <c r="S1006" s="19">
        <f t="shared" si="47"/>
        <v>0</v>
      </c>
      <c r="T1006" s="19"/>
      <c r="U1006" s="20">
        <v>43382</v>
      </c>
      <c r="V1006" s="20">
        <v>43417</v>
      </c>
      <c r="W1006" s="21">
        <v>8750</v>
      </c>
      <c r="X1006" s="20">
        <v>43374</v>
      </c>
      <c r="Y1006" s="20">
        <v>43465</v>
      </c>
    </row>
    <row r="1007" spans="1:25" ht="15.75" x14ac:dyDescent="0.25">
      <c r="A1007" s="17" t="s">
        <v>451</v>
      </c>
      <c r="B1007" s="17" t="s">
        <v>282</v>
      </c>
      <c r="C1007" s="17" t="s">
        <v>283</v>
      </c>
      <c r="D1007" s="20">
        <v>44481</v>
      </c>
      <c r="E1007" s="20">
        <v>44514</v>
      </c>
      <c r="F1007" s="21">
        <v>3300</v>
      </c>
      <c r="G1007" s="20">
        <v>44470</v>
      </c>
      <c r="H1007" s="20">
        <v>44561</v>
      </c>
      <c r="I1007" s="17">
        <f>IF((YEAR(H1007)-YEAR(G1007))=1, ((MONTH(H1007)-MONTH(G1007))+1)+12, (IF((YEAR(H1007)-YEAR(G1007))=2, ((MONTH(H1007)-MONTH(G1007))+1)+24, (IF((YEAR(H1007)-YEAR(G1007))=3, ((MONTH(H1007)-MONTH(G1007))+1)+36, (MONTH(H1007)-MONTH(G1007))+1)))))</f>
        <v>3</v>
      </c>
      <c r="J1007" s="18">
        <f>F1007/I1007</f>
        <v>1100</v>
      </c>
      <c r="K1007" s="19"/>
      <c r="L1007" s="20">
        <v>44481</v>
      </c>
      <c r="M1007" s="20">
        <v>44514</v>
      </c>
      <c r="N1007" s="21">
        <v>3300</v>
      </c>
      <c r="O1007" s="20">
        <v>44470</v>
      </c>
      <c r="P1007" s="20">
        <v>44561</v>
      </c>
      <c r="Q1007" s="19">
        <f t="shared" si="45"/>
        <v>14</v>
      </c>
      <c r="R1007" s="19">
        <f t="shared" si="46"/>
        <v>14</v>
      </c>
      <c r="S1007" s="19">
        <f t="shared" si="47"/>
        <v>0</v>
      </c>
      <c r="T1007" s="19"/>
      <c r="U1007" s="20">
        <v>43385</v>
      </c>
      <c r="V1007" s="20">
        <v>43418</v>
      </c>
      <c r="W1007" s="21">
        <v>3300</v>
      </c>
      <c r="X1007" s="20">
        <v>43374</v>
      </c>
      <c r="Y1007" s="20">
        <v>43465</v>
      </c>
    </row>
    <row r="1008" spans="1:25" ht="15.75" x14ac:dyDescent="0.25">
      <c r="A1008" s="17" t="s">
        <v>466</v>
      </c>
      <c r="B1008" s="17" t="s">
        <v>285</v>
      </c>
      <c r="C1008" s="17" t="s">
        <v>283</v>
      </c>
      <c r="D1008" s="20">
        <v>44479</v>
      </c>
      <c r="E1008" s="20">
        <v>44498</v>
      </c>
      <c r="F1008" s="21">
        <v>10000</v>
      </c>
      <c r="G1008" s="20">
        <v>44470</v>
      </c>
      <c r="H1008" s="20">
        <v>44561</v>
      </c>
      <c r="I1008" s="17">
        <f>IF((YEAR(H1008)-YEAR(G1008))=1, ((MONTH(H1008)-MONTH(G1008))+1)+12, (IF((YEAR(H1008)-YEAR(G1008))=2, ((MONTH(H1008)-MONTH(G1008))+1)+24, (IF((YEAR(H1008)-YEAR(G1008))=3, ((MONTH(H1008)-MONTH(G1008))+1)+36, (MONTH(H1008)-MONTH(G1008))+1)))))</f>
        <v>3</v>
      </c>
      <c r="J1008" s="18">
        <f>F1008/I1008</f>
        <v>3333.3333333333335</v>
      </c>
      <c r="K1008" s="19"/>
      <c r="L1008" s="20">
        <v>44479</v>
      </c>
      <c r="M1008" s="20">
        <v>44498</v>
      </c>
      <c r="N1008" s="21">
        <v>10000</v>
      </c>
      <c r="O1008" s="20">
        <v>44470</v>
      </c>
      <c r="P1008" s="20">
        <v>44561</v>
      </c>
      <c r="Q1008" s="19">
        <f t="shared" si="45"/>
        <v>29</v>
      </c>
      <c r="R1008" s="19">
        <f t="shared" si="46"/>
        <v>29</v>
      </c>
      <c r="S1008" s="19">
        <f t="shared" si="47"/>
        <v>0</v>
      </c>
      <c r="T1008" s="19"/>
      <c r="U1008" s="20">
        <v>43383</v>
      </c>
      <c r="V1008" s="20">
        <v>43402</v>
      </c>
      <c r="W1008" s="21">
        <v>10000</v>
      </c>
      <c r="X1008" s="20">
        <v>43374</v>
      </c>
      <c r="Y1008" s="20">
        <v>43465</v>
      </c>
    </row>
    <row r="1009" spans="1:25" ht="15.75" x14ac:dyDescent="0.25">
      <c r="A1009" s="17" t="s">
        <v>468</v>
      </c>
      <c r="B1009" s="17" t="s">
        <v>296</v>
      </c>
      <c r="C1009" s="17" t="s">
        <v>283</v>
      </c>
      <c r="D1009" s="20">
        <v>44470</v>
      </c>
      <c r="E1009" s="20">
        <v>44548</v>
      </c>
      <c r="F1009" s="21">
        <v>12000</v>
      </c>
      <c r="G1009" s="20">
        <v>44470</v>
      </c>
      <c r="H1009" s="20">
        <v>44561</v>
      </c>
      <c r="I1009" s="17">
        <f>IF((YEAR(H1009)-YEAR(G1009))=1, ((MONTH(H1009)-MONTH(G1009))+1)+12, (IF((YEAR(H1009)-YEAR(G1009))=2, ((MONTH(H1009)-MONTH(G1009))+1)+24, (IF((YEAR(H1009)-YEAR(G1009))=3, ((MONTH(H1009)-MONTH(G1009))+1)+36, (MONTH(H1009)-MONTH(G1009))+1)))))</f>
        <v>3</v>
      </c>
      <c r="J1009" s="18">
        <f>F1009/I1009</f>
        <v>4000</v>
      </c>
      <c r="K1009" s="19"/>
      <c r="L1009" s="20">
        <v>44470</v>
      </c>
      <c r="M1009" s="20">
        <v>44548</v>
      </c>
      <c r="N1009" s="21">
        <v>12000</v>
      </c>
      <c r="O1009" s="20">
        <v>44470</v>
      </c>
      <c r="P1009" s="20">
        <v>44561</v>
      </c>
      <c r="Q1009" s="19">
        <f t="shared" si="45"/>
        <v>18</v>
      </c>
      <c r="R1009" s="19">
        <f t="shared" si="46"/>
        <v>18</v>
      </c>
      <c r="S1009" s="19">
        <f t="shared" si="47"/>
        <v>0</v>
      </c>
      <c r="T1009" s="19"/>
      <c r="U1009" s="20">
        <v>43374</v>
      </c>
      <c r="V1009" s="20">
        <v>43452</v>
      </c>
      <c r="W1009" s="21">
        <v>12000</v>
      </c>
      <c r="X1009" s="20">
        <v>43374</v>
      </c>
      <c r="Y1009" s="20">
        <v>43465</v>
      </c>
    </row>
    <row r="1010" spans="1:25" ht="15.75" x14ac:dyDescent="0.25">
      <c r="A1010" s="17" t="s">
        <v>508</v>
      </c>
      <c r="B1010" s="17" t="s">
        <v>282</v>
      </c>
      <c r="C1010" s="17" t="s">
        <v>283</v>
      </c>
      <c r="D1010" s="20">
        <v>44470</v>
      </c>
      <c r="E1010" s="20">
        <v>44516</v>
      </c>
      <c r="F1010" s="21">
        <v>7590</v>
      </c>
      <c r="G1010" s="20">
        <v>44470</v>
      </c>
      <c r="H1010" s="20">
        <v>44561</v>
      </c>
      <c r="I1010" s="17">
        <f>IF((YEAR(H1010)-YEAR(G1010))=1, ((MONTH(H1010)-MONTH(G1010))+1)+12, (IF((YEAR(H1010)-YEAR(G1010))=2, ((MONTH(H1010)-MONTH(G1010))+1)+24, (IF((YEAR(H1010)-YEAR(G1010))=3, ((MONTH(H1010)-MONTH(G1010))+1)+36, (MONTH(H1010)-MONTH(G1010))+1)))))</f>
        <v>3</v>
      </c>
      <c r="J1010" s="18">
        <f>F1010/I1010</f>
        <v>2530</v>
      </c>
      <c r="K1010" s="19"/>
      <c r="L1010" s="20">
        <v>44470</v>
      </c>
      <c r="M1010" s="20">
        <v>44516</v>
      </c>
      <c r="N1010" s="21">
        <v>7590</v>
      </c>
      <c r="O1010" s="20">
        <v>44470</v>
      </c>
      <c r="P1010" s="20">
        <v>44561</v>
      </c>
      <c r="Q1010" s="19">
        <f t="shared" si="45"/>
        <v>16</v>
      </c>
      <c r="R1010" s="19">
        <f t="shared" si="46"/>
        <v>16</v>
      </c>
      <c r="S1010" s="19">
        <f t="shared" si="47"/>
        <v>0</v>
      </c>
      <c r="T1010" s="19"/>
      <c r="U1010" s="20">
        <v>43374</v>
      </c>
      <c r="V1010" s="20">
        <v>43420</v>
      </c>
      <c r="W1010" s="21">
        <v>7590</v>
      </c>
      <c r="X1010" s="20">
        <v>43374</v>
      </c>
      <c r="Y1010" s="20">
        <v>43465</v>
      </c>
    </row>
    <row r="1011" spans="1:25" ht="15.75" x14ac:dyDescent="0.25">
      <c r="A1011" s="17" t="s">
        <v>347</v>
      </c>
      <c r="B1011" s="17" t="s">
        <v>288</v>
      </c>
      <c r="C1011" s="17" t="s">
        <v>283</v>
      </c>
      <c r="D1011" s="20">
        <v>44527</v>
      </c>
      <c r="E1011" s="20">
        <v>44554</v>
      </c>
      <c r="F1011" s="21">
        <v>6000</v>
      </c>
      <c r="G1011" s="20">
        <v>44501</v>
      </c>
      <c r="H1011" s="20">
        <v>44561</v>
      </c>
      <c r="I1011" s="17">
        <f>IF((YEAR(H1011)-YEAR(G1011))=1, ((MONTH(H1011)-MONTH(G1011))+1)+12, (IF((YEAR(H1011)-YEAR(G1011))=2, ((MONTH(H1011)-MONTH(G1011))+1)+24, (IF((YEAR(H1011)-YEAR(G1011))=3, ((MONTH(H1011)-MONTH(G1011))+1)+36, (MONTH(H1011)-MONTH(G1011))+1)))))</f>
        <v>2</v>
      </c>
      <c r="J1011" s="18">
        <f>F1011/I1011</f>
        <v>3000</v>
      </c>
      <c r="K1011" s="19"/>
      <c r="L1011" s="20">
        <v>44527</v>
      </c>
      <c r="M1011" s="20">
        <v>44554</v>
      </c>
      <c r="N1011" s="21">
        <v>6000</v>
      </c>
      <c r="O1011" s="20">
        <v>44501</v>
      </c>
      <c r="P1011" s="20">
        <v>44561</v>
      </c>
      <c r="Q1011" s="19">
        <f t="shared" si="45"/>
        <v>24</v>
      </c>
      <c r="R1011" s="19">
        <f t="shared" si="46"/>
        <v>24</v>
      </c>
      <c r="S1011" s="19">
        <f t="shared" si="47"/>
        <v>0</v>
      </c>
      <c r="T1011" s="19"/>
      <c r="U1011" s="20">
        <v>43431</v>
      </c>
      <c r="V1011" s="20">
        <v>43458</v>
      </c>
      <c r="W1011" s="21">
        <v>6000</v>
      </c>
      <c r="X1011" s="20">
        <v>43405</v>
      </c>
      <c r="Y1011" s="20">
        <v>43465</v>
      </c>
    </row>
    <row r="1012" spans="1:25" ht="15.75" x14ac:dyDescent="0.25">
      <c r="A1012" s="17" t="s">
        <v>347</v>
      </c>
      <c r="B1012" s="17" t="s">
        <v>288</v>
      </c>
      <c r="C1012" s="17" t="s">
        <v>283</v>
      </c>
      <c r="D1012" s="20">
        <v>44545</v>
      </c>
      <c r="E1012" s="20">
        <v>44584</v>
      </c>
      <c r="F1012" s="21">
        <v>6000</v>
      </c>
      <c r="G1012" s="20">
        <v>44501</v>
      </c>
      <c r="H1012" s="20">
        <v>44561</v>
      </c>
      <c r="I1012" s="17">
        <f>IF((YEAR(H1012)-YEAR(G1012))=1, ((MONTH(H1012)-MONTH(G1012))+1)+12, (IF((YEAR(H1012)-YEAR(G1012))=2, ((MONTH(H1012)-MONTH(G1012))+1)+24, (IF((YEAR(H1012)-YEAR(G1012))=3, ((MONTH(H1012)-MONTH(G1012))+1)+36, (MONTH(H1012)-MONTH(G1012))+1)))))</f>
        <v>2</v>
      </c>
      <c r="J1012" s="18">
        <f>F1012/I1012</f>
        <v>3000</v>
      </c>
      <c r="K1012" s="19"/>
      <c r="L1012" s="20">
        <v>44545</v>
      </c>
      <c r="M1012" s="20">
        <v>44584</v>
      </c>
      <c r="N1012" s="21">
        <v>6000</v>
      </c>
      <c r="O1012" s="20">
        <v>44501</v>
      </c>
      <c r="P1012" s="20">
        <v>44561</v>
      </c>
      <c r="Q1012" s="19">
        <f t="shared" si="45"/>
        <v>23</v>
      </c>
      <c r="R1012" s="19">
        <f t="shared" si="46"/>
        <v>23</v>
      </c>
      <c r="S1012" s="19">
        <f t="shared" si="47"/>
        <v>0</v>
      </c>
      <c r="T1012" s="19"/>
      <c r="U1012" s="20">
        <v>43449</v>
      </c>
      <c r="V1012" s="20">
        <v>43488</v>
      </c>
      <c r="W1012" s="21">
        <v>6000</v>
      </c>
      <c r="X1012" s="20">
        <v>43405</v>
      </c>
      <c r="Y1012" s="20">
        <v>43465</v>
      </c>
    </row>
    <row r="1013" spans="1:25" ht="15.75" x14ac:dyDescent="0.25">
      <c r="A1013" s="17" t="s">
        <v>530</v>
      </c>
      <c r="B1013" s="17" t="s">
        <v>296</v>
      </c>
      <c r="C1013" s="17" t="s">
        <v>283</v>
      </c>
      <c r="D1013" s="20">
        <v>44509</v>
      </c>
      <c r="E1013" s="20">
        <v>44575</v>
      </c>
      <c r="F1013" s="21">
        <v>45000</v>
      </c>
      <c r="G1013" s="20">
        <v>44501</v>
      </c>
      <c r="H1013" s="20">
        <v>44561</v>
      </c>
      <c r="I1013" s="17">
        <f>IF((YEAR(H1013)-YEAR(G1013))=1, ((MONTH(H1013)-MONTH(G1013))+1)+12, (IF((YEAR(H1013)-YEAR(G1013))=2, ((MONTH(H1013)-MONTH(G1013))+1)+24, (IF((YEAR(H1013)-YEAR(G1013))=3, ((MONTH(H1013)-MONTH(G1013))+1)+36, (MONTH(H1013)-MONTH(G1013))+1)))))</f>
        <v>2</v>
      </c>
      <c r="J1013" s="18">
        <f>F1013/I1013</f>
        <v>22500</v>
      </c>
      <c r="K1013" s="19"/>
      <c r="L1013" s="20">
        <v>44509</v>
      </c>
      <c r="M1013" s="20">
        <v>44575</v>
      </c>
      <c r="N1013" s="21">
        <v>45000</v>
      </c>
      <c r="O1013" s="20">
        <v>44501</v>
      </c>
      <c r="P1013" s="20">
        <v>44561</v>
      </c>
      <c r="Q1013" s="19">
        <f t="shared" si="45"/>
        <v>14</v>
      </c>
      <c r="R1013" s="19">
        <f t="shared" si="46"/>
        <v>14</v>
      </c>
      <c r="S1013" s="19">
        <f t="shared" si="47"/>
        <v>0</v>
      </c>
      <c r="T1013" s="19"/>
      <c r="U1013" s="20">
        <v>43413</v>
      </c>
      <c r="V1013" s="20">
        <v>43479</v>
      </c>
      <c r="W1013" s="21">
        <v>45000</v>
      </c>
      <c r="X1013" s="20">
        <v>43405</v>
      </c>
      <c r="Y1013" s="20">
        <v>43465</v>
      </c>
    </row>
    <row r="1014" spans="1:25" ht="15.75" x14ac:dyDescent="0.25">
      <c r="A1014" s="17" t="s">
        <v>295</v>
      </c>
      <c r="B1014" s="17" t="s">
        <v>288</v>
      </c>
      <c r="C1014" s="17" t="s">
        <v>283</v>
      </c>
      <c r="D1014" s="20">
        <v>44531</v>
      </c>
      <c r="E1014" s="20">
        <v>44590</v>
      </c>
      <c r="F1014" s="21">
        <v>1666.67</v>
      </c>
      <c r="G1014" s="20">
        <v>44531</v>
      </c>
      <c r="H1014" s="20">
        <v>44561</v>
      </c>
      <c r="I1014" s="17">
        <f>IF((YEAR(H1014)-YEAR(G1014))=1, ((MONTH(H1014)-MONTH(G1014))+1)+12, (IF((YEAR(H1014)-YEAR(G1014))=2, ((MONTH(H1014)-MONTH(G1014))+1)+24, (IF((YEAR(H1014)-YEAR(G1014))=3, ((MONTH(H1014)-MONTH(G1014))+1)+36, (MONTH(H1014)-MONTH(G1014))+1)))))</f>
        <v>1</v>
      </c>
      <c r="J1014" s="18">
        <f>F1014/I1014</f>
        <v>1666.67</v>
      </c>
      <c r="K1014" s="19"/>
      <c r="L1014" s="20">
        <v>44531</v>
      </c>
      <c r="M1014" s="20">
        <v>44590</v>
      </c>
      <c r="N1014" s="21">
        <v>1666.67</v>
      </c>
      <c r="O1014" s="20">
        <v>44531</v>
      </c>
      <c r="P1014" s="20">
        <v>44561</v>
      </c>
      <c r="Q1014" s="19">
        <f t="shared" si="45"/>
        <v>29</v>
      </c>
      <c r="R1014" s="19">
        <f t="shared" si="46"/>
        <v>29</v>
      </c>
      <c r="S1014" s="19">
        <f t="shared" si="47"/>
        <v>0</v>
      </c>
      <c r="T1014" s="19"/>
      <c r="U1014" s="20">
        <v>43435</v>
      </c>
      <c r="V1014" s="20">
        <v>43494</v>
      </c>
      <c r="W1014" s="21">
        <v>1666.67</v>
      </c>
      <c r="X1014" s="20">
        <v>43435</v>
      </c>
      <c r="Y1014" s="20">
        <v>43465</v>
      </c>
    </row>
    <row r="1015" spans="1:25" ht="15.75" x14ac:dyDescent="0.25">
      <c r="A1015" s="17" t="s">
        <v>298</v>
      </c>
      <c r="B1015" s="17" t="s">
        <v>292</v>
      </c>
      <c r="C1015" s="17" t="s">
        <v>283</v>
      </c>
      <c r="D1015" s="20">
        <v>44534</v>
      </c>
      <c r="E1015" s="20">
        <v>44583</v>
      </c>
      <c r="F1015" s="21">
        <v>990.83</v>
      </c>
      <c r="G1015" s="20">
        <v>44531</v>
      </c>
      <c r="H1015" s="20">
        <v>44561</v>
      </c>
      <c r="I1015" s="17">
        <f>IF((YEAR(H1015)-YEAR(G1015))=1, ((MONTH(H1015)-MONTH(G1015))+1)+12, (IF((YEAR(H1015)-YEAR(G1015))=2, ((MONTH(H1015)-MONTH(G1015))+1)+24, (IF((YEAR(H1015)-YEAR(G1015))=3, ((MONTH(H1015)-MONTH(G1015))+1)+36, (MONTH(H1015)-MONTH(G1015))+1)))))</f>
        <v>1</v>
      </c>
      <c r="J1015" s="18">
        <f>F1015/I1015</f>
        <v>990.83</v>
      </c>
      <c r="K1015" s="19"/>
      <c r="L1015" s="20">
        <v>44534</v>
      </c>
      <c r="M1015" s="20">
        <v>44583</v>
      </c>
      <c r="N1015" s="21">
        <v>990.83</v>
      </c>
      <c r="O1015" s="20">
        <v>44531</v>
      </c>
      <c r="P1015" s="20">
        <v>44561</v>
      </c>
      <c r="Q1015" s="19">
        <f t="shared" si="45"/>
        <v>22</v>
      </c>
      <c r="R1015" s="19">
        <f t="shared" si="46"/>
        <v>22</v>
      </c>
      <c r="S1015" s="19">
        <f t="shared" si="47"/>
        <v>0</v>
      </c>
      <c r="T1015" s="19"/>
      <c r="U1015" s="20">
        <v>43438</v>
      </c>
      <c r="V1015" s="20">
        <v>43487</v>
      </c>
      <c r="W1015" s="21">
        <v>990.83</v>
      </c>
      <c r="X1015" s="20">
        <v>43435</v>
      </c>
      <c r="Y1015" s="20">
        <v>43465</v>
      </c>
    </row>
    <row r="1016" spans="1:25" ht="15.75" x14ac:dyDescent="0.25">
      <c r="A1016" s="17" t="s">
        <v>316</v>
      </c>
      <c r="B1016" s="17" t="s">
        <v>296</v>
      </c>
      <c r="C1016" s="17" t="s">
        <v>283</v>
      </c>
      <c r="D1016" s="20">
        <v>44531</v>
      </c>
      <c r="E1016" s="20">
        <v>44540</v>
      </c>
      <c r="F1016" s="21">
        <v>1500</v>
      </c>
      <c r="G1016" s="20">
        <v>44531</v>
      </c>
      <c r="H1016" s="20">
        <v>44561</v>
      </c>
      <c r="I1016" s="17">
        <f>IF((YEAR(H1016)-YEAR(G1016))=1, ((MONTH(H1016)-MONTH(G1016))+1)+12, (IF((YEAR(H1016)-YEAR(G1016))=2, ((MONTH(H1016)-MONTH(G1016))+1)+24, (IF((YEAR(H1016)-YEAR(G1016))=3, ((MONTH(H1016)-MONTH(G1016))+1)+36, (MONTH(H1016)-MONTH(G1016))+1)))))</f>
        <v>1</v>
      </c>
      <c r="J1016" s="18">
        <f>F1016/I1016</f>
        <v>1500</v>
      </c>
      <c r="K1016" s="19"/>
      <c r="L1016" s="20">
        <v>44531</v>
      </c>
      <c r="M1016" s="20">
        <v>44540</v>
      </c>
      <c r="N1016" s="21">
        <v>1500</v>
      </c>
      <c r="O1016" s="20">
        <v>44531</v>
      </c>
      <c r="P1016" s="20">
        <v>44561</v>
      </c>
      <c r="Q1016" s="19">
        <f t="shared" si="45"/>
        <v>10</v>
      </c>
      <c r="R1016" s="19">
        <f t="shared" si="46"/>
        <v>10</v>
      </c>
      <c r="S1016" s="19">
        <f t="shared" si="47"/>
        <v>0</v>
      </c>
      <c r="T1016" s="19"/>
      <c r="U1016" s="20">
        <v>43435</v>
      </c>
      <c r="V1016" s="20">
        <v>43444</v>
      </c>
      <c r="W1016" s="21">
        <v>1500</v>
      </c>
      <c r="X1016" s="20">
        <v>43435</v>
      </c>
      <c r="Y1016" s="20">
        <v>43465</v>
      </c>
    </row>
    <row r="1017" spans="1:25" ht="15.75" x14ac:dyDescent="0.25">
      <c r="A1017" s="17" t="s">
        <v>401</v>
      </c>
      <c r="B1017" s="17" t="s">
        <v>285</v>
      </c>
      <c r="C1017" s="17" t="s">
        <v>283</v>
      </c>
      <c r="D1017" s="20">
        <v>44531</v>
      </c>
      <c r="E1017" s="20">
        <v>44604</v>
      </c>
      <c r="F1017" s="21">
        <v>2000</v>
      </c>
      <c r="G1017" s="20">
        <v>44531</v>
      </c>
      <c r="H1017" s="20">
        <v>44561</v>
      </c>
      <c r="I1017" s="17">
        <f>IF((YEAR(H1017)-YEAR(G1017))=1, ((MONTH(H1017)-MONTH(G1017))+1)+12, (IF((YEAR(H1017)-YEAR(G1017))=2, ((MONTH(H1017)-MONTH(G1017))+1)+24, (IF((YEAR(H1017)-YEAR(G1017))=3, ((MONTH(H1017)-MONTH(G1017))+1)+36, (MONTH(H1017)-MONTH(G1017))+1)))))</f>
        <v>1</v>
      </c>
      <c r="J1017" s="18">
        <f>F1017/I1017</f>
        <v>2000</v>
      </c>
      <c r="K1017" s="19"/>
      <c r="L1017" s="20">
        <v>44531</v>
      </c>
      <c r="M1017" s="20">
        <v>44604</v>
      </c>
      <c r="N1017" s="21">
        <v>2000</v>
      </c>
      <c r="O1017" s="20">
        <v>44531</v>
      </c>
      <c r="P1017" s="20">
        <v>44561</v>
      </c>
      <c r="Q1017" s="19">
        <f t="shared" si="45"/>
        <v>12</v>
      </c>
      <c r="R1017" s="19">
        <f t="shared" si="46"/>
        <v>12</v>
      </c>
      <c r="S1017" s="19">
        <f t="shared" si="47"/>
        <v>0</v>
      </c>
      <c r="T1017" s="19"/>
      <c r="U1017" s="20">
        <v>43435</v>
      </c>
      <c r="V1017" s="20">
        <v>43508</v>
      </c>
      <c r="W1017" s="21">
        <v>2000</v>
      </c>
      <c r="X1017" s="20">
        <v>43435</v>
      </c>
      <c r="Y1017" s="20">
        <v>43465</v>
      </c>
    </row>
    <row r="1018" spans="1:25" ht="15.75" x14ac:dyDescent="0.25">
      <c r="A1018" s="17" t="s">
        <v>426</v>
      </c>
      <c r="B1018" s="17" t="s">
        <v>282</v>
      </c>
      <c r="C1018" s="17" t="s">
        <v>283</v>
      </c>
      <c r="D1018" s="20">
        <v>44531</v>
      </c>
      <c r="E1018" s="20">
        <v>44533</v>
      </c>
      <c r="F1018" s="21">
        <v>700</v>
      </c>
      <c r="G1018" s="20">
        <v>44531</v>
      </c>
      <c r="H1018" s="20">
        <v>44561</v>
      </c>
      <c r="I1018" s="17">
        <f>IF((YEAR(H1018)-YEAR(G1018))=1, ((MONTH(H1018)-MONTH(G1018))+1)+12, (IF((YEAR(H1018)-YEAR(G1018))=2, ((MONTH(H1018)-MONTH(G1018))+1)+24, (IF((YEAR(H1018)-YEAR(G1018))=3, ((MONTH(H1018)-MONTH(G1018))+1)+36, (MONTH(H1018)-MONTH(G1018))+1)))))</f>
        <v>1</v>
      </c>
      <c r="J1018" s="18">
        <f>F1018/I1018</f>
        <v>700</v>
      </c>
      <c r="K1018" s="19"/>
      <c r="L1018" s="20">
        <v>44531</v>
      </c>
      <c r="M1018" s="20">
        <v>44533</v>
      </c>
      <c r="N1018" s="21">
        <v>700</v>
      </c>
      <c r="O1018" s="20">
        <v>44531</v>
      </c>
      <c r="P1018" s="20">
        <v>44561</v>
      </c>
      <c r="Q1018" s="19">
        <f t="shared" si="45"/>
        <v>3</v>
      </c>
      <c r="R1018" s="19">
        <f t="shared" si="46"/>
        <v>3</v>
      </c>
      <c r="S1018" s="19">
        <f t="shared" si="47"/>
        <v>0</v>
      </c>
      <c r="T1018" s="19"/>
      <c r="U1018" s="20">
        <v>43435</v>
      </c>
      <c r="V1018" s="20">
        <v>43437</v>
      </c>
      <c r="W1018" s="21">
        <v>700</v>
      </c>
      <c r="X1018" s="20">
        <v>43435</v>
      </c>
      <c r="Y1018" s="20">
        <v>43465</v>
      </c>
    </row>
    <row r="1019" spans="1:25" ht="15.75" x14ac:dyDescent="0.25">
      <c r="A1019" s="17" t="s">
        <v>435</v>
      </c>
      <c r="B1019" s="17" t="s">
        <v>296</v>
      </c>
      <c r="C1019" s="17" t="s">
        <v>283</v>
      </c>
      <c r="D1019" s="20">
        <v>44564</v>
      </c>
      <c r="E1019" s="20">
        <v>44596</v>
      </c>
      <c r="F1019" s="21">
        <v>12150</v>
      </c>
      <c r="G1019" s="20">
        <v>44531</v>
      </c>
      <c r="H1019" s="20">
        <v>44561</v>
      </c>
      <c r="I1019" s="17">
        <f>IF((YEAR(H1019)-YEAR(G1019))=1, ((MONTH(H1019)-MONTH(G1019))+1)+12, (IF((YEAR(H1019)-YEAR(G1019))=2, ((MONTH(H1019)-MONTH(G1019))+1)+24, (IF((YEAR(H1019)-YEAR(G1019))=3, ((MONTH(H1019)-MONTH(G1019))+1)+36, (MONTH(H1019)-MONTH(G1019))+1)))))</f>
        <v>1</v>
      </c>
      <c r="J1019" s="18">
        <f>F1019/I1019</f>
        <v>12150</v>
      </c>
      <c r="K1019" s="19"/>
      <c r="L1019" s="20">
        <v>44564</v>
      </c>
      <c r="M1019" s="20">
        <v>44596</v>
      </c>
      <c r="N1019" s="21">
        <v>12150</v>
      </c>
      <c r="O1019" s="20">
        <v>44531</v>
      </c>
      <c r="P1019" s="20">
        <v>44561</v>
      </c>
      <c r="Q1019" s="19">
        <f t="shared" si="45"/>
        <v>4</v>
      </c>
      <c r="R1019" s="19">
        <f t="shared" si="46"/>
        <v>4</v>
      </c>
      <c r="S1019" s="19">
        <f t="shared" si="47"/>
        <v>0</v>
      </c>
      <c r="T1019" s="19"/>
      <c r="U1019" s="20">
        <v>43468</v>
      </c>
      <c r="V1019" s="20">
        <v>43500</v>
      </c>
      <c r="W1019" s="21">
        <v>12150</v>
      </c>
      <c r="X1019" s="20">
        <v>43435</v>
      </c>
      <c r="Y1019" s="20">
        <v>43465</v>
      </c>
    </row>
    <row r="1020" spans="1:25" ht="15.75" x14ac:dyDescent="0.25">
      <c r="A1020" s="17" t="s">
        <v>453</v>
      </c>
      <c r="B1020" s="17" t="s">
        <v>282</v>
      </c>
      <c r="C1020" s="17" t="s">
        <v>283</v>
      </c>
      <c r="D1020" s="20">
        <v>44546</v>
      </c>
      <c r="E1020" s="20">
        <v>44613</v>
      </c>
      <c r="F1020" s="21">
        <v>1375</v>
      </c>
      <c r="G1020" s="20">
        <v>44531</v>
      </c>
      <c r="H1020" s="20">
        <v>44561</v>
      </c>
      <c r="I1020" s="17">
        <f>IF((YEAR(H1020)-YEAR(G1020))=1, ((MONTH(H1020)-MONTH(G1020))+1)+12, (IF((YEAR(H1020)-YEAR(G1020))=2, ((MONTH(H1020)-MONTH(G1020))+1)+24, (IF((YEAR(H1020)-YEAR(G1020))=3, ((MONTH(H1020)-MONTH(G1020))+1)+36, (MONTH(H1020)-MONTH(G1020))+1)))))</f>
        <v>1</v>
      </c>
      <c r="J1020" s="18">
        <f>F1020/I1020</f>
        <v>1375</v>
      </c>
      <c r="K1020" s="19"/>
      <c r="L1020" s="20">
        <v>44546</v>
      </c>
      <c r="M1020" s="20">
        <v>44613</v>
      </c>
      <c r="N1020" s="21">
        <v>1375</v>
      </c>
      <c r="O1020" s="20">
        <v>44531</v>
      </c>
      <c r="P1020" s="20">
        <v>44561</v>
      </c>
      <c r="Q1020" s="19">
        <f t="shared" si="45"/>
        <v>21</v>
      </c>
      <c r="R1020" s="19">
        <f t="shared" si="46"/>
        <v>21</v>
      </c>
      <c r="S1020" s="19">
        <f t="shared" si="47"/>
        <v>0</v>
      </c>
      <c r="T1020" s="19"/>
      <c r="U1020" s="20">
        <v>43450</v>
      </c>
      <c r="V1020" s="20">
        <v>43517</v>
      </c>
      <c r="W1020" s="21">
        <v>1375</v>
      </c>
      <c r="X1020" s="20">
        <v>43435</v>
      </c>
      <c r="Y1020" s="20">
        <v>43465</v>
      </c>
    </row>
    <row r="1021" spans="1:25" ht="15.75" x14ac:dyDescent="0.25">
      <c r="A1021" s="17" t="s">
        <v>460</v>
      </c>
      <c r="B1021" s="17" t="s">
        <v>296</v>
      </c>
      <c r="C1021" s="17" t="s">
        <v>283</v>
      </c>
      <c r="D1021" s="20">
        <v>44531</v>
      </c>
      <c r="E1021" s="20">
        <v>44596</v>
      </c>
      <c r="F1021" s="21">
        <v>2500</v>
      </c>
      <c r="G1021" s="20">
        <v>44531</v>
      </c>
      <c r="H1021" s="20">
        <v>44561</v>
      </c>
      <c r="I1021" s="17">
        <f>IF((YEAR(H1021)-YEAR(G1021))=1, ((MONTH(H1021)-MONTH(G1021))+1)+12, (IF((YEAR(H1021)-YEAR(G1021))=2, ((MONTH(H1021)-MONTH(G1021))+1)+24, (IF((YEAR(H1021)-YEAR(G1021))=3, ((MONTH(H1021)-MONTH(G1021))+1)+36, (MONTH(H1021)-MONTH(G1021))+1)))))</f>
        <v>1</v>
      </c>
      <c r="J1021" s="18">
        <f>F1021/I1021</f>
        <v>2500</v>
      </c>
      <c r="K1021" s="19"/>
      <c r="L1021" s="20">
        <v>44531</v>
      </c>
      <c r="M1021" s="20">
        <v>44596</v>
      </c>
      <c r="N1021" s="21">
        <v>2500</v>
      </c>
      <c r="O1021" s="20">
        <v>44531</v>
      </c>
      <c r="P1021" s="20">
        <v>44561</v>
      </c>
      <c r="Q1021" s="19">
        <f t="shared" si="45"/>
        <v>4</v>
      </c>
      <c r="R1021" s="19">
        <f t="shared" si="46"/>
        <v>4</v>
      </c>
      <c r="S1021" s="19">
        <f t="shared" si="47"/>
        <v>0</v>
      </c>
      <c r="T1021" s="19"/>
      <c r="U1021" s="20">
        <v>43435</v>
      </c>
      <c r="V1021" s="20">
        <v>43500</v>
      </c>
      <c r="W1021" s="21">
        <v>2500</v>
      </c>
      <c r="X1021" s="20">
        <v>43435</v>
      </c>
      <c r="Y1021" s="20">
        <v>43465</v>
      </c>
    </row>
    <row r="1022" spans="1:25" ht="15.75" x14ac:dyDescent="0.25">
      <c r="A1022" s="17" t="s">
        <v>478</v>
      </c>
      <c r="B1022" s="17" t="s">
        <v>285</v>
      </c>
      <c r="C1022" s="17" t="s">
        <v>283</v>
      </c>
      <c r="D1022" s="20">
        <v>44531</v>
      </c>
      <c r="E1022" s="20">
        <v>44548</v>
      </c>
      <c r="F1022" s="21">
        <v>1500</v>
      </c>
      <c r="G1022" s="20">
        <v>44531</v>
      </c>
      <c r="H1022" s="20">
        <v>44561</v>
      </c>
      <c r="I1022" s="17">
        <f>IF((YEAR(H1022)-YEAR(G1022))=1, ((MONTH(H1022)-MONTH(G1022))+1)+12, (IF((YEAR(H1022)-YEAR(G1022))=2, ((MONTH(H1022)-MONTH(G1022))+1)+24, (IF((YEAR(H1022)-YEAR(G1022))=3, ((MONTH(H1022)-MONTH(G1022))+1)+36, (MONTH(H1022)-MONTH(G1022))+1)))))</f>
        <v>1</v>
      </c>
      <c r="J1022" s="18">
        <f>F1022/I1022</f>
        <v>1500</v>
      </c>
      <c r="K1022" s="19"/>
      <c r="L1022" s="20">
        <v>44531</v>
      </c>
      <c r="M1022" s="20">
        <v>44548</v>
      </c>
      <c r="N1022" s="21">
        <v>1500</v>
      </c>
      <c r="O1022" s="20">
        <v>44531</v>
      </c>
      <c r="P1022" s="20">
        <v>44561</v>
      </c>
      <c r="Q1022" s="19">
        <f t="shared" si="45"/>
        <v>18</v>
      </c>
      <c r="R1022" s="19">
        <f t="shared" si="46"/>
        <v>18</v>
      </c>
      <c r="S1022" s="19">
        <f t="shared" si="47"/>
        <v>0</v>
      </c>
      <c r="T1022" s="19"/>
      <c r="U1022" s="20">
        <v>43435</v>
      </c>
      <c r="V1022" s="20">
        <v>43452</v>
      </c>
      <c r="W1022" s="21">
        <v>1500</v>
      </c>
      <c r="X1022" s="20">
        <v>43435</v>
      </c>
      <c r="Y1022" s="20">
        <v>43465</v>
      </c>
    </row>
    <row r="1023" spans="1:25" ht="15.75" x14ac:dyDescent="0.25">
      <c r="A1023" s="17" t="s">
        <v>479</v>
      </c>
      <c r="B1023" s="17" t="s">
        <v>288</v>
      </c>
      <c r="C1023" s="17" t="s">
        <v>283</v>
      </c>
      <c r="D1023" s="20">
        <v>44531</v>
      </c>
      <c r="E1023" s="20">
        <v>44570</v>
      </c>
      <c r="F1023" s="21">
        <v>1500</v>
      </c>
      <c r="G1023" s="20">
        <v>44531</v>
      </c>
      <c r="H1023" s="20">
        <v>44561</v>
      </c>
      <c r="I1023" s="17">
        <f>IF((YEAR(H1023)-YEAR(G1023))=1, ((MONTH(H1023)-MONTH(G1023))+1)+12, (IF((YEAR(H1023)-YEAR(G1023))=2, ((MONTH(H1023)-MONTH(G1023))+1)+24, (IF((YEAR(H1023)-YEAR(G1023))=3, ((MONTH(H1023)-MONTH(G1023))+1)+36, (MONTH(H1023)-MONTH(G1023))+1)))))</f>
        <v>1</v>
      </c>
      <c r="J1023" s="18">
        <f>F1023/I1023</f>
        <v>1500</v>
      </c>
      <c r="K1023" s="19"/>
      <c r="L1023" s="20">
        <v>44531</v>
      </c>
      <c r="M1023" s="20">
        <v>44570</v>
      </c>
      <c r="N1023" s="21">
        <v>1500</v>
      </c>
      <c r="O1023" s="20">
        <v>44531</v>
      </c>
      <c r="P1023" s="20">
        <v>44561</v>
      </c>
      <c r="Q1023" s="19">
        <f t="shared" si="45"/>
        <v>9</v>
      </c>
      <c r="R1023" s="19">
        <f t="shared" si="46"/>
        <v>9</v>
      </c>
      <c r="S1023" s="19">
        <f t="shared" si="47"/>
        <v>0</v>
      </c>
      <c r="T1023" s="19"/>
      <c r="U1023" s="20">
        <v>43435</v>
      </c>
      <c r="V1023" s="20">
        <v>43474</v>
      </c>
      <c r="W1023" s="21">
        <v>1500</v>
      </c>
      <c r="X1023" s="20">
        <v>43435</v>
      </c>
      <c r="Y1023" s="20">
        <v>43465</v>
      </c>
    </row>
    <row r="1024" spans="1:25" ht="15.75" x14ac:dyDescent="0.25">
      <c r="A1024" s="17" t="s">
        <v>485</v>
      </c>
      <c r="B1024" s="17" t="s">
        <v>282</v>
      </c>
      <c r="C1024" s="17" t="s">
        <v>283</v>
      </c>
      <c r="D1024" s="20">
        <v>44555</v>
      </c>
      <c r="E1024" s="20">
        <v>44572</v>
      </c>
      <c r="F1024" s="21">
        <v>600</v>
      </c>
      <c r="G1024" s="20">
        <v>44531</v>
      </c>
      <c r="H1024" s="20">
        <v>44561</v>
      </c>
      <c r="I1024" s="17">
        <f>IF((YEAR(H1024)-YEAR(G1024))=1, ((MONTH(H1024)-MONTH(G1024))+1)+12, (IF((YEAR(H1024)-YEAR(G1024))=2, ((MONTH(H1024)-MONTH(G1024))+1)+24, (IF((YEAR(H1024)-YEAR(G1024))=3, ((MONTH(H1024)-MONTH(G1024))+1)+36, (MONTH(H1024)-MONTH(G1024))+1)))))</f>
        <v>1</v>
      </c>
      <c r="J1024" s="18">
        <f>F1024/I1024</f>
        <v>600</v>
      </c>
      <c r="K1024" s="19"/>
      <c r="L1024" s="20">
        <v>44555</v>
      </c>
      <c r="M1024" s="20">
        <v>44572</v>
      </c>
      <c r="N1024" s="21">
        <v>600</v>
      </c>
      <c r="O1024" s="20">
        <v>44531</v>
      </c>
      <c r="P1024" s="20">
        <v>44561</v>
      </c>
      <c r="Q1024" s="19">
        <f t="shared" si="45"/>
        <v>11</v>
      </c>
      <c r="R1024" s="19">
        <f t="shared" si="46"/>
        <v>11</v>
      </c>
      <c r="S1024" s="19">
        <f t="shared" si="47"/>
        <v>0</v>
      </c>
      <c r="T1024" s="19"/>
      <c r="U1024" s="20">
        <v>43459</v>
      </c>
      <c r="V1024" s="20">
        <v>43476</v>
      </c>
      <c r="W1024" s="21">
        <v>600</v>
      </c>
      <c r="X1024" s="20">
        <v>43435</v>
      </c>
      <c r="Y1024" s="20">
        <v>43465</v>
      </c>
    </row>
    <row r="1025" spans="1:25" ht="15.75" x14ac:dyDescent="0.25">
      <c r="A1025" s="17" t="s">
        <v>507</v>
      </c>
      <c r="B1025" s="17" t="s">
        <v>285</v>
      </c>
      <c r="C1025" s="17" t="s">
        <v>283</v>
      </c>
      <c r="D1025" s="20">
        <v>44531</v>
      </c>
      <c r="E1025" s="20">
        <v>44565</v>
      </c>
      <c r="F1025" s="21">
        <v>1750</v>
      </c>
      <c r="G1025" s="20">
        <v>44531</v>
      </c>
      <c r="H1025" s="20">
        <v>44561</v>
      </c>
      <c r="I1025" s="17">
        <f>IF((YEAR(H1025)-YEAR(G1025))=1, ((MONTH(H1025)-MONTH(G1025))+1)+12, (IF((YEAR(H1025)-YEAR(G1025))=2, ((MONTH(H1025)-MONTH(G1025))+1)+24, (IF((YEAR(H1025)-YEAR(G1025))=3, ((MONTH(H1025)-MONTH(G1025))+1)+36, (MONTH(H1025)-MONTH(G1025))+1)))))</f>
        <v>1</v>
      </c>
      <c r="J1025" s="18">
        <f>F1025/I1025</f>
        <v>1750</v>
      </c>
      <c r="K1025" s="19"/>
      <c r="L1025" s="20">
        <v>44531</v>
      </c>
      <c r="M1025" s="20">
        <v>44565</v>
      </c>
      <c r="N1025" s="21">
        <v>1750</v>
      </c>
      <c r="O1025" s="20">
        <v>44531</v>
      </c>
      <c r="P1025" s="20">
        <v>44561</v>
      </c>
      <c r="Q1025" s="19">
        <f t="shared" si="45"/>
        <v>4</v>
      </c>
      <c r="R1025" s="19">
        <f t="shared" si="46"/>
        <v>4</v>
      </c>
      <c r="S1025" s="19">
        <f t="shared" si="47"/>
        <v>0</v>
      </c>
      <c r="T1025" s="19"/>
      <c r="U1025" s="20">
        <v>43435</v>
      </c>
      <c r="V1025" s="20">
        <v>43469</v>
      </c>
      <c r="W1025" s="21">
        <v>1750</v>
      </c>
      <c r="X1025" s="20">
        <v>43435</v>
      </c>
      <c r="Y1025" s="20">
        <v>43465</v>
      </c>
    </row>
    <row r="1026" spans="1:25" ht="15.75" x14ac:dyDescent="0.25">
      <c r="A1026" s="17" t="s">
        <v>510</v>
      </c>
      <c r="B1026" s="17" t="s">
        <v>285</v>
      </c>
      <c r="C1026" s="17" t="s">
        <v>283</v>
      </c>
      <c r="D1026" s="20">
        <v>44545</v>
      </c>
      <c r="E1026" s="20">
        <v>44606</v>
      </c>
      <c r="F1026" s="21">
        <v>2050.5300000000002</v>
      </c>
      <c r="G1026" s="20">
        <v>44531</v>
      </c>
      <c r="H1026" s="20">
        <v>44561</v>
      </c>
      <c r="I1026" s="17">
        <f>IF((YEAR(H1026)-YEAR(G1026))=1, ((MONTH(H1026)-MONTH(G1026))+1)+12, (IF((YEAR(H1026)-YEAR(G1026))=2, ((MONTH(H1026)-MONTH(G1026))+1)+24, (IF((YEAR(H1026)-YEAR(G1026))=3, ((MONTH(H1026)-MONTH(G1026))+1)+36, (MONTH(H1026)-MONTH(G1026))+1)))))</f>
        <v>1</v>
      </c>
      <c r="J1026" s="18">
        <f>F1026/I1026</f>
        <v>2050.5300000000002</v>
      </c>
      <c r="K1026" s="19"/>
      <c r="L1026" s="20">
        <v>44545</v>
      </c>
      <c r="M1026" s="20">
        <v>44606</v>
      </c>
      <c r="N1026" s="21">
        <v>2050.5300000000002</v>
      </c>
      <c r="O1026" s="20">
        <v>44531</v>
      </c>
      <c r="P1026" s="20">
        <v>44561</v>
      </c>
      <c r="Q1026" s="19">
        <f t="shared" si="45"/>
        <v>14</v>
      </c>
      <c r="R1026" s="19">
        <f t="shared" si="46"/>
        <v>14</v>
      </c>
      <c r="S1026" s="19">
        <f t="shared" si="47"/>
        <v>0</v>
      </c>
      <c r="T1026" s="19"/>
      <c r="U1026" s="20">
        <v>43449</v>
      </c>
      <c r="V1026" s="20">
        <v>43510</v>
      </c>
      <c r="W1026" s="21">
        <v>2050.5300000000002</v>
      </c>
      <c r="X1026" s="20">
        <v>43435</v>
      </c>
      <c r="Y1026" s="20">
        <v>43465</v>
      </c>
    </row>
    <row r="1027" spans="1:25" ht="15.75" x14ac:dyDescent="0.25">
      <c r="A1027" s="17" t="s">
        <v>510</v>
      </c>
      <c r="B1027" s="17" t="s">
        <v>285</v>
      </c>
      <c r="C1027" s="17" t="s">
        <v>283</v>
      </c>
      <c r="D1027" s="20">
        <v>44561</v>
      </c>
      <c r="E1027" s="20">
        <v>44579</v>
      </c>
      <c r="F1027" s="21">
        <v>1500</v>
      </c>
      <c r="G1027" s="20">
        <v>44531</v>
      </c>
      <c r="H1027" s="20">
        <v>44561</v>
      </c>
      <c r="I1027" s="17">
        <f>IF((YEAR(H1027)-YEAR(G1027))=1, ((MONTH(H1027)-MONTH(G1027))+1)+12, (IF((YEAR(H1027)-YEAR(G1027))=2, ((MONTH(H1027)-MONTH(G1027))+1)+24, (IF((YEAR(H1027)-YEAR(G1027))=3, ((MONTH(H1027)-MONTH(G1027))+1)+36, (MONTH(H1027)-MONTH(G1027))+1)))))</f>
        <v>1</v>
      </c>
      <c r="J1027" s="18">
        <f>F1027/I1027</f>
        <v>1500</v>
      </c>
      <c r="K1027" s="19"/>
      <c r="L1027" s="20">
        <v>44561</v>
      </c>
      <c r="M1027" s="20">
        <v>44579</v>
      </c>
      <c r="N1027" s="21">
        <v>1500</v>
      </c>
      <c r="O1027" s="20">
        <v>44531</v>
      </c>
      <c r="P1027" s="20">
        <v>44561</v>
      </c>
      <c r="Q1027" s="19">
        <f t="shared" si="45"/>
        <v>18</v>
      </c>
      <c r="R1027" s="19">
        <f t="shared" si="46"/>
        <v>18</v>
      </c>
      <c r="S1027" s="19">
        <f t="shared" si="47"/>
        <v>0</v>
      </c>
      <c r="T1027" s="19"/>
      <c r="U1027" s="20">
        <v>43465</v>
      </c>
      <c r="V1027" s="20">
        <v>43483</v>
      </c>
      <c r="W1027" s="21">
        <v>1500</v>
      </c>
      <c r="X1027" s="20">
        <v>43435</v>
      </c>
      <c r="Y1027" s="20">
        <v>43465</v>
      </c>
    </row>
    <row r="1028" spans="1:25" ht="15.75" x14ac:dyDescent="0.25">
      <c r="A1028" s="17" t="s">
        <v>530</v>
      </c>
      <c r="B1028" s="17" t="s">
        <v>296</v>
      </c>
      <c r="C1028" s="17" t="s">
        <v>283</v>
      </c>
      <c r="D1028" s="20">
        <v>44499</v>
      </c>
      <c r="E1028" s="20">
        <v>44568</v>
      </c>
      <c r="F1028" s="21">
        <v>20000</v>
      </c>
      <c r="G1028" s="20">
        <v>44531</v>
      </c>
      <c r="H1028" s="20">
        <v>44561</v>
      </c>
      <c r="I1028" s="17">
        <f>IF((YEAR(H1028)-YEAR(G1028))=1, ((MONTH(H1028)-MONTH(G1028))+1)+12, (IF((YEAR(H1028)-YEAR(G1028))=2, ((MONTH(H1028)-MONTH(G1028))+1)+24, (IF((YEAR(H1028)-YEAR(G1028))=3, ((MONTH(H1028)-MONTH(G1028))+1)+36, (MONTH(H1028)-MONTH(G1028))+1)))))</f>
        <v>1</v>
      </c>
      <c r="J1028" s="18">
        <f>F1028/I1028</f>
        <v>20000</v>
      </c>
      <c r="K1028" s="19"/>
      <c r="L1028" s="20">
        <v>44499</v>
      </c>
      <c r="M1028" s="20">
        <v>44568</v>
      </c>
      <c r="N1028" s="21">
        <v>20000</v>
      </c>
      <c r="O1028" s="20">
        <v>44531</v>
      </c>
      <c r="P1028" s="20">
        <v>44561</v>
      </c>
      <c r="Q1028" s="19">
        <f t="shared" ref="Q1028:Q1091" si="48">DAY(E1028)</f>
        <v>7</v>
      </c>
      <c r="R1028" s="19">
        <f t="shared" ref="R1028:R1091" si="49">DAY(M1028)</f>
        <v>7</v>
      </c>
      <c r="S1028" s="19">
        <f t="shared" ref="S1028:S1091" si="50">Q1028-R1028</f>
        <v>0</v>
      </c>
      <c r="T1028" s="19"/>
      <c r="U1028" s="20">
        <v>43403</v>
      </c>
      <c r="V1028" s="20">
        <v>43472</v>
      </c>
      <c r="W1028" s="21">
        <v>20000</v>
      </c>
      <c r="X1028" s="20">
        <v>43435</v>
      </c>
      <c r="Y1028" s="20">
        <v>43465</v>
      </c>
    </row>
    <row r="1029" spans="1:25" ht="15.75" x14ac:dyDescent="0.25">
      <c r="A1029" s="17" t="s">
        <v>530</v>
      </c>
      <c r="B1029" s="17" t="s">
        <v>296</v>
      </c>
      <c r="C1029" s="17" t="s">
        <v>283</v>
      </c>
      <c r="D1029" s="20">
        <v>44531</v>
      </c>
      <c r="E1029" s="20">
        <v>44596</v>
      </c>
      <c r="F1029" s="21">
        <v>5416.67</v>
      </c>
      <c r="G1029" s="20">
        <v>44531</v>
      </c>
      <c r="H1029" s="20">
        <v>44561</v>
      </c>
      <c r="I1029" s="17">
        <f>IF((YEAR(H1029)-YEAR(G1029))=1, ((MONTH(H1029)-MONTH(G1029))+1)+12, (IF((YEAR(H1029)-YEAR(G1029))=2, ((MONTH(H1029)-MONTH(G1029))+1)+24, (IF((YEAR(H1029)-YEAR(G1029))=3, ((MONTH(H1029)-MONTH(G1029))+1)+36, (MONTH(H1029)-MONTH(G1029))+1)))))</f>
        <v>1</v>
      </c>
      <c r="J1029" s="18">
        <f>F1029/I1029</f>
        <v>5416.67</v>
      </c>
      <c r="K1029" s="19"/>
      <c r="L1029" s="20">
        <v>44531</v>
      </c>
      <c r="M1029" s="20">
        <v>44596</v>
      </c>
      <c r="N1029" s="21">
        <v>5416.67</v>
      </c>
      <c r="O1029" s="20">
        <v>44531</v>
      </c>
      <c r="P1029" s="20">
        <v>44561</v>
      </c>
      <c r="Q1029" s="19">
        <f t="shared" si="48"/>
        <v>4</v>
      </c>
      <c r="R1029" s="19">
        <f t="shared" si="49"/>
        <v>4</v>
      </c>
      <c r="S1029" s="19">
        <f t="shared" si="50"/>
        <v>0</v>
      </c>
      <c r="T1029" s="19"/>
      <c r="U1029" s="20">
        <v>43435</v>
      </c>
      <c r="V1029" s="20">
        <v>43500</v>
      </c>
      <c r="W1029" s="21">
        <v>5416.67</v>
      </c>
      <c r="X1029" s="20">
        <v>43435</v>
      </c>
      <c r="Y1029" s="20">
        <v>43465</v>
      </c>
    </row>
    <row r="1030" spans="1:25" ht="15.75" x14ac:dyDescent="0.25">
      <c r="A1030" s="17" t="s">
        <v>534</v>
      </c>
      <c r="B1030" s="17" t="s">
        <v>292</v>
      </c>
      <c r="C1030" s="17" t="s">
        <v>283</v>
      </c>
      <c r="D1030" s="20">
        <v>44531</v>
      </c>
      <c r="E1030" s="20">
        <v>44592</v>
      </c>
      <c r="F1030" s="21">
        <v>1650</v>
      </c>
      <c r="G1030" s="20">
        <v>44531</v>
      </c>
      <c r="H1030" s="20">
        <v>44561</v>
      </c>
      <c r="I1030" s="17">
        <f>IF((YEAR(H1030)-YEAR(G1030))=1, ((MONTH(H1030)-MONTH(G1030))+1)+12, (IF((YEAR(H1030)-YEAR(G1030))=2, ((MONTH(H1030)-MONTH(G1030))+1)+24, (IF((YEAR(H1030)-YEAR(G1030))=3, ((MONTH(H1030)-MONTH(G1030))+1)+36, (MONTH(H1030)-MONTH(G1030))+1)))))</f>
        <v>1</v>
      </c>
      <c r="J1030" s="18">
        <f>F1030/I1030</f>
        <v>1650</v>
      </c>
      <c r="K1030" s="19"/>
      <c r="L1030" s="20">
        <v>44531</v>
      </c>
      <c r="M1030" s="20">
        <v>44592</v>
      </c>
      <c r="N1030" s="21">
        <v>1650</v>
      </c>
      <c r="O1030" s="20">
        <v>44531</v>
      </c>
      <c r="P1030" s="20">
        <v>44561</v>
      </c>
      <c r="Q1030" s="19">
        <f t="shared" si="48"/>
        <v>31</v>
      </c>
      <c r="R1030" s="19">
        <f t="shared" si="49"/>
        <v>31</v>
      </c>
      <c r="S1030" s="19">
        <f t="shared" si="50"/>
        <v>0</v>
      </c>
      <c r="T1030" s="19"/>
      <c r="U1030" s="20">
        <v>43435</v>
      </c>
      <c r="V1030" s="20">
        <v>43496</v>
      </c>
      <c r="W1030" s="21">
        <v>1650</v>
      </c>
      <c r="X1030" s="20">
        <v>43435</v>
      </c>
      <c r="Y1030" s="20">
        <v>43465</v>
      </c>
    </row>
    <row r="1031" spans="1:25" ht="15.75" x14ac:dyDescent="0.25">
      <c r="A1031" s="17" t="s">
        <v>298</v>
      </c>
      <c r="B1031" s="17" t="s">
        <v>292</v>
      </c>
      <c r="C1031" s="17" t="s">
        <v>283</v>
      </c>
      <c r="D1031" s="20">
        <v>44242</v>
      </c>
      <c r="E1031" s="20">
        <v>44277</v>
      </c>
      <c r="F1031" s="21">
        <v>40456.92</v>
      </c>
      <c r="G1031" s="20">
        <v>44228</v>
      </c>
      <c r="H1031" s="20">
        <v>44592</v>
      </c>
      <c r="I1031" s="17">
        <f>IF((YEAR(H1031)-YEAR(G1031))=1, ((MONTH(H1031)-MONTH(G1031))+1)+12, (IF((YEAR(H1031)-YEAR(G1031))=2, ((MONTH(H1031)-MONTH(G1031))+1)+24, (IF((YEAR(H1031)-YEAR(G1031))=3, ((MONTH(H1031)-MONTH(G1031))+1)+36, (MONTH(H1031)-MONTH(G1031))+1)))))</f>
        <v>12</v>
      </c>
      <c r="J1031" s="18">
        <f>F1031/I1031</f>
        <v>3371.41</v>
      </c>
      <c r="K1031" s="19"/>
      <c r="L1031" s="20">
        <v>44242</v>
      </c>
      <c r="M1031" s="20">
        <v>44277</v>
      </c>
      <c r="N1031" s="21">
        <v>40456.92</v>
      </c>
      <c r="O1031" s="20">
        <v>44228</v>
      </c>
      <c r="P1031" s="20">
        <v>44592</v>
      </c>
      <c r="Q1031" s="19">
        <f t="shared" si="48"/>
        <v>22</v>
      </c>
      <c r="R1031" s="19">
        <f t="shared" si="49"/>
        <v>22</v>
      </c>
      <c r="S1031" s="19">
        <f t="shared" si="50"/>
        <v>0</v>
      </c>
      <c r="T1031" s="19"/>
      <c r="U1031" s="20">
        <v>43146</v>
      </c>
      <c r="V1031" s="20">
        <v>43181</v>
      </c>
      <c r="W1031" s="21">
        <v>40456.92</v>
      </c>
      <c r="X1031" s="20">
        <v>43132</v>
      </c>
      <c r="Y1031" s="20">
        <v>43496</v>
      </c>
    </row>
    <row r="1032" spans="1:25" ht="15.75" x14ac:dyDescent="0.25">
      <c r="A1032" s="17" t="s">
        <v>298</v>
      </c>
      <c r="B1032" s="17" t="s">
        <v>282</v>
      </c>
      <c r="C1032" s="17" t="s">
        <v>283</v>
      </c>
      <c r="D1032" s="20">
        <v>44666</v>
      </c>
      <c r="E1032" s="20">
        <v>44690</v>
      </c>
      <c r="F1032" s="21">
        <v>40456.92</v>
      </c>
      <c r="G1032" s="20">
        <v>44228</v>
      </c>
      <c r="H1032" s="20">
        <v>44592</v>
      </c>
      <c r="I1032" s="17">
        <f>IF((YEAR(H1032)-YEAR(G1032))=1, ((MONTH(H1032)-MONTH(G1032))+1)+12, (IF((YEAR(H1032)-YEAR(G1032))=2, ((MONTH(H1032)-MONTH(G1032))+1)+24, (IF((YEAR(H1032)-YEAR(G1032))=3, ((MONTH(H1032)-MONTH(G1032))+1)+36, (MONTH(H1032)-MONTH(G1032))+1)))))</f>
        <v>12</v>
      </c>
      <c r="J1032" s="18">
        <f>F1032/I1032</f>
        <v>3371.41</v>
      </c>
      <c r="K1032" s="19"/>
      <c r="L1032" s="20">
        <v>44666</v>
      </c>
      <c r="M1032" s="20">
        <v>44690</v>
      </c>
      <c r="N1032" s="21">
        <v>40456.92</v>
      </c>
      <c r="O1032" s="20">
        <v>44228</v>
      </c>
      <c r="P1032" s="20">
        <v>44592</v>
      </c>
      <c r="Q1032" s="19">
        <f t="shared" si="48"/>
        <v>9</v>
      </c>
      <c r="R1032" s="19">
        <f t="shared" si="49"/>
        <v>9</v>
      </c>
      <c r="S1032" s="19">
        <f t="shared" si="50"/>
        <v>0</v>
      </c>
      <c r="T1032" s="19"/>
      <c r="U1032" s="20">
        <v>43570</v>
      </c>
      <c r="V1032" s="20">
        <v>43594</v>
      </c>
      <c r="W1032" s="21">
        <v>40456.92</v>
      </c>
      <c r="X1032" s="20">
        <v>43132</v>
      </c>
      <c r="Y1032" s="20">
        <v>43496</v>
      </c>
    </row>
    <row r="1033" spans="1:25" ht="15.75" x14ac:dyDescent="0.25">
      <c r="A1033" s="17" t="s">
        <v>550</v>
      </c>
      <c r="B1033" s="17" t="s">
        <v>296</v>
      </c>
      <c r="C1033" s="17" t="s">
        <v>283</v>
      </c>
      <c r="D1033" s="20">
        <v>44255</v>
      </c>
      <c r="E1033" s="20">
        <v>44296</v>
      </c>
      <c r="F1033" s="21">
        <v>20000</v>
      </c>
      <c r="G1033" s="20">
        <v>44228</v>
      </c>
      <c r="H1033" s="20">
        <v>44592</v>
      </c>
      <c r="I1033" s="17">
        <f>IF((YEAR(H1033)-YEAR(G1033))=1, ((MONTH(H1033)-MONTH(G1033))+1)+12, (IF((YEAR(H1033)-YEAR(G1033))=2, ((MONTH(H1033)-MONTH(G1033))+1)+24, (IF((YEAR(H1033)-YEAR(G1033))=3, ((MONTH(H1033)-MONTH(G1033))+1)+36, (MONTH(H1033)-MONTH(G1033))+1)))))</f>
        <v>12</v>
      </c>
      <c r="J1033" s="18">
        <f>F1033/I1033</f>
        <v>1666.6666666666667</v>
      </c>
      <c r="K1033" s="19"/>
      <c r="L1033" s="20">
        <v>44255</v>
      </c>
      <c r="M1033" s="20">
        <v>44296</v>
      </c>
      <c r="N1033" s="21">
        <v>20000</v>
      </c>
      <c r="O1033" s="20">
        <v>44228</v>
      </c>
      <c r="P1033" s="20">
        <v>44592</v>
      </c>
      <c r="Q1033" s="19">
        <f t="shared" si="48"/>
        <v>10</v>
      </c>
      <c r="R1033" s="19">
        <f t="shared" si="49"/>
        <v>10</v>
      </c>
      <c r="S1033" s="19">
        <f t="shared" si="50"/>
        <v>0</v>
      </c>
      <c r="T1033" s="19"/>
      <c r="U1033" s="20">
        <v>43159</v>
      </c>
      <c r="V1033" s="20">
        <v>43200</v>
      </c>
      <c r="W1033" s="21">
        <v>20000</v>
      </c>
      <c r="X1033" s="20">
        <v>43132</v>
      </c>
      <c r="Y1033" s="20">
        <v>43496</v>
      </c>
    </row>
    <row r="1034" spans="1:25" ht="15.75" x14ac:dyDescent="0.25">
      <c r="A1034" s="17" t="s">
        <v>322</v>
      </c>
      <c r="B1034" s="17" t="s">
        <v>288</v>
      </c>
      <c r="C1034" s="17" t="s">
        <v>283</v>
      </c>
      <c r="D1034" s="20">
        <v>44460</v>
      </c>
      <c r="E1034" s="20">
        <v>44512</v>
      </c>
      <c r="F1034" s="21">
        <v>15000</v>
      </c>
      <c r="G1034" s="20">
        <v>44409</v>
      </c>
      <c r="H1034" s="20">
        <v>44592</v>
      </c>
      <c r="I1034" s="17">
        <f>IF((YEAR(H1034)-YEAR(G1034))=1, ((MONTH(H1034)-MONTH(G1034))+1)+12, (IF((YEAR(H1034)-YEAR(G1034))=2, ((MONTH(H1034)-MONTH(G1034))+1)+24, (IF((YEAR(H1034)-YEAR(G1034))=3, ((MONTH(H1034)-MONTH(G1034))+1)+36, (MONTH(H1034)-MONTH(G1034))+1)))))</f>
        <v>6</v>
      </c>
      <c r="J1034" s="18">
        <f>F1034/I1034</f>
        <v>2500</v>
      </c>
      <c r="K1034" s="19"/>
      <c r="L1034" s="20">
        <v>44460</v>
      </c>
      <c r="M1034" s="20">
        <v>44512</v>
      </c>
      <c r="N1034" s="21">
        <v>15000</v>
      </c>
      <c r="O1034" s="20">
        <v>44409</v>
      </c>
      <c r="P1034" s="20">
        <v>44592</v>
      </c>
      <c r="Q1034" s="19">
        <f t="shared" si="48"/>
        <v>12</v>
      </c>
      <c r="R1034" s="19">
        <f t="shared" si="49"/>
        <v>12</v>
      </c>
      <c r="S1034" s="19">
        <f t="shared" si="50"/>
        <v>0</v>
      </c>
      <c r="T1034" s="19"/>
      <c r="U1034" s="20">
        <v>43364</v>
      </c>
      <c r="V1034" s="20">
        <v>43416</v>
      </c>
      <c r="W1034" s="21">
        <v>15000</v>
      </c>
      <c r="X1034" s="20">
        <v>43313</v>
      </c>
      <c r="Y1034" s="20">
        <v>43496</v>
      </c>
    </row>
    <row r="1035" spans="1:25" ht="15.75" x14ac:dyDescent="0.25">
      <c r="A1035" s="17" t="s">
        <v>324</v>
      </c>
      <c r="B1035" s="17" t="s">
        <v>296</v>
      </c>
      <c r="C1035" s="17" t="s">
        <v>283</v>
      </c>
      <c r="D1035" s="20">
        <v>44501</v>
      </c>
      <c r="E1035" s="20">
        <v>44520</v>
      </c>
      <c r="F1035" s="21">
        <v>5788.19</v>
      </c>
      <c r="G1035" s="20">
        <v>44501</v>
      </c>
      <c r="H1035" s="20">
        <v>44592</v>
      </c>
      <c r="I1035" s="17">
        <f>IF((YEAR(H1035)-YEAR(G1035))=1, ((MONTH(H1035)-MONTH(G1035))+1)+12, (IF((YEAR(H1035)-YEAR(G1035))=2, ((MONTH(H1035)-MONTH(G1035))+1)+24, (IF((YEAR(H1035)-YEAR(G1035))=3, ((MONTH(H1035)-MONTH(G1035))+1)+36, (MONTH(H1035)-MONTH(G1035))+1)))))</f>
        <v>3</v>
      </c>
      <c r="J1035" s="18">
        <f>F1035/I1035</f>
        <v>1929.3966666666665</v>
      </c>
      <c r="K1035" s="19"/>
      <c r="L1035" s="20">
        <v>44501</v>
      </c>
      <c r="M1035" s="20">
        <v>44520</v>
      </c>
      <c r="N1035" s="21">
        <v>5788.19</v>
      </c>
      <c r="O1035" s="20">
        <v>44501</v>
      </c>
      <c r="P1035" s="20">
        <v>44592</v>
      </c>
      <c r="Q1035" s="19">
        <f t="shared" si="48"/>
        <v>20</v>
      </c>
      <c r="R1035" s="19">
        <f t="shared" si="49"/>
        <v>20</v>
      </c>
      <c r="S1035" s="19">
        <f t="shared" si="50"/>
        <v>0</v>
      </c>
      <c r="T1035" s="19"/>
      <c r="U1035" s="20">
        <v>43405</v>
      </c>
      <c r="V1035" s="20">
        <v>43424</v>
      </c>
      <c r="W1035" s="21">
        <v>5788.19</v>
      </c>
      <c r="X1035" s="20">
        <v>43405</v>
      </c>
      <c r="Y1035" s="20">
        <v>43496</v>
      </c>
    </row>
    <row r="1036" spans="1:25" ht="15.75" x14ac:dyDescent="0.25">
      <c r="A1036" s="17" t="s">
        <v>364</v>
      </c>
      <c r="B1036" s="17" t="s">
        <v>282</v>
      </c>
      <c r="C1036" s="17" t="s">
        <v>283</v>
      </c>
      <c r="D1036" s="20">
        <v>44519</v>
      </c>
      <c r="E1036" s="20">
        <v>44604</v>
      </c>
      <c r="F1036" s="21">
        <v>18000</v>
      </c>
      <c r="G1036" s="20">
        <v>44501</v>
      </c>
      <c r="H1036" s="20">
        <v>44592</v>
      </c>
      <c r="I1036" s="17">
        <f>IF((YEAR(H1036)-YEAR(G1036))=1, ((MONTH(H1036)-MONTH(G1036))+1)+12, (IF((YEAR(H1036)-YEAR(G1036))=2, ((MONTH(H1036)-MONTH(G1036))+1)+24, (IF((YEAR(H1036)-YEAR(G1036))=3, ((MONTH(H1036)-MONTH(G1036))+1)+36, (MONTH(H1036)-MONTH(G1036))+1)))))</f>
        <v>3</v>
      </c>
      <c r="J1036" s="18">
        <f>F1036/I1036</f>
        <v>6000</v>
      </c>
      <c r="K1036" s="19"/>
      <c r="L1036" s="20">
        <v>44519</v>
      </c>
      <c r="M1036" s="20">
        <v>44604</v>
      </c>
      <c r="N1036" s="21">
        <v>18000</v>
      </c>
      <c r="O1036" s="20">
        <v>44501</v>
      </c>
      <c r="P1036" s="20">
        <v>44592</v>
      </c>
      <c r="Q1036" s="19">
        <f t="shared" si="48"/>
        <v>12</v>
      </c>
      <c r="R1036" s="19">
        <f t="shared" si="49"/>
        <v>12</v>
      </c>
      <c r="S1036" s="19">
        <f t="shared" si="50"/>
        <v>0</v>
      </c>
      <c r="T1036" s="19"/>
      <c r="U1036" s="20">
        <v>43423</v>
      </c>
      <c r="V1036" s="20">
        <v>43508</v>
      </c>
      <c r="W1036" s="21">
        <v>18000</v>
      </c>
      <c r="X1036" s="20">
        <v>43405</v>
      </c>
      <c r="Y1036" s="20">
        <v>43496</v>
      </c>
    </row>
    <row r="1037" spans="1:25" ht="15.75" x14ac:dyDescent="0.25">
      <c r="A1037" s="17" t="s">
        <v>455</v>
      </c>
      <c r="B1037" s="17" t="s">
        <v>292</v>
      </c>
      <c r="C1037" s="17" t="s">
        <v>283</v>
      </c>
      <c r="D1037" s="20">
        <v>44470</v>
      </c>
      <c r="E1037" s="20">
        <v>44564</v>
      </c>
      <c r="F1037" s="21">
        <v>60000</v>
      </c>
      <c r="G1037" s="20">
        <v>44501</v>
      </c>
      <c r="H1037" s="20">
        <v>44592</v>
      </c>
      <c r="I1037" s="17">
        <f>IF((YEAR(H1037)-YEAR(G1037))=1, ((MONTH(H1037)-MONTH(G1037))+1)+12, (IF((YEAR(H1037)-YEAR(G1037))=2, ((MONTH(H1037)-MONTH(G1037))+1)+24, (IF((YEAR(H1037)-YEAR(G1037))=3, ((MONTH(H1037)-MONTH(G1037))+1)+36, (MONTH(H1037)-MONTH(G1037))+1)))))</f>
        <v>3</v>
      </c>
      <c r="J1037" s="18">
        <f>F1037/I1037</f>
        <v>20000</v>
      </c>
      <c r="K1037" s="19"/>
      <c r="L1037" s="20">
        <v>44470</v>
      </c>
      <c r="M1037" s="20">
        <v>44564</v>
      </c>
      <c r="N1037" s="21">
        <v>60000</v>
      </c>
      <c r="O1037" s="20">
        <v>44501</v>
      </c>
      <c r="P1037" s="20">
        <v>44592</v>
      </c>
      <c r="Q1037" s="19">
        <f t="shared" si="48"/>
        <v>3</v>
      </c>
      <c r="R1037" s="19">
        <f t="shared" si="49"/>
        <v>3</v>
      </c>
      <c r="S1037" s="19">
        <f t="shared" si="50"/>
        <v>0</v>
      </c>
      <c r="T1037" s="19"/>
      <c r="U1037" s="20">
        <v>43374</v>
      </c>
      <c r="V1037" s="20">
        <v>43468</v>
      </c>
      <c r="W1037" s="21">
        <v>60000</v>
      </c>
      <c r="X1037" s="20">
        <v>43405</v>
      </c>
      <c r="Y1037" s="20">
        <v>43496</v>
      </c>
    </row>
    <row r="1038" spans="1:25" ht="15.75" x14ac:dyDescent="0.25">
      <c r="A1038" s="17" t="s">
        <v>557</v>
      </c>
      <c r="B1038" s="17" t="s">
        <v>288</v>
      </c>
      <c r="C1038" s="17" t="s">
        <v>283</v>
      </c>
      <c r="D1038" s="20">
        <v>44535</v>
      </c>
      <c r="E1038" s="20">
        <v>44576</v>
      </c>
      <c r="F1038" s="21">
        <v>17962.75</v>
      </c>
      <c r="G1038" s="20">
        <v>44501</v>
      </c>
      <c r="H1038" s="20">
        <v>44592</v>
      </c>
      <c r="I1038" s="17">
        <f>IF((YEAR(H1038)-YEAR(G1038))=1, ((MONTH(H1038)-MONTH(G1038))+1)+12, (IF((YEAR(H1038)-YEAR(G1038))=2, ((MONTH(H1038)-MONTH(G1038))+1)+24, (IF((YEAR(H1038)-YEAR(G1038))=3, ((MONTH(H1038)-MONTH(G1038))+1)+36, (MONTH(H1038)-MONTH(G1038))+1)))))</f>
        <v>3</v>
      </c>
      <c r="J1038" s="18">
        <f>F1038/I1038</f>
        <v>5987.583333333333</v>
      </c>
      <c r="K1038" s="19"/>
      <c r="L1038" s="20">
        <v>44535</v>
      </c>
      <c r="M1038" s="20">
        <v>44576</v>
      </c>
      <c r="N1038" s="21">
        <v>17962.75</v>
      </c>
      <c r="O1038" s="20">
        <v>44501</v>
      </c>
      <c r="P1038" s="20">
        <v>44592</v>
      </c>
      <c r="Q1038" s="19">
        <f t="shared" si="48"/>
        <v>15</v>
      </c>
      <c r="R1038" s="19">
        <f t="shared" si="49"/>
        <v>15</v>
      </c>
      <c r="S1038" s="19">
        <f t="shared" si="50"/>
        <v>0</v>
      </c>
      <c r="T1038" s="19"/>
      <c r="U1038" s="20">
        <v>43439</v>
      </c>
      <c r="V1038" s="20">
        <v>43480</v>
      </c>
      <c r="W1038" s="21">
        <v>17962.75</v>
      </c>
      <c r="X1038" s="20">
        <v>43405</v>
      </c>
      <c r="Y1038" s="20">
        <v>43496</v>
      </c>
    </row>
    <row r="1039" spans="1:25" ht="15.75" x14ac:dyDescent="0.25">
      <c r="A1039" s="17" t="s">
        <v>350</v>
      </c>
      <c r="B1039" s="17" t="s">
        <v>292</v>
      </c>
      <c r="C1039" s="17" t="s">
        <v>283</v>
      </c>
      <c r="D1039" s="20">
        <v>44485</v>
      </c>
      <c r="E1039" s="20">
        <v>44592</v>
      </c>
      <c r="F1039" s="21">
        <v>48900</v>
      </c>
      <c r="G1039" s="20">
        <v>44531</v>
      </c>
      <c r="H1039" s="20">
        <v>44592</v>
      </c>
      <c r="I1039" s="17">
        <f>IF((YEAR(H1039)-YEAR(G1039))=1, ((MONTH(H1039)-MONTH(G1039))+1)+12, (IF((YEAR(H1039)-YEAR(G1039))=2, ((MONTH(H1039)-MONTH(G1039))+1)+24, (IF((YEAR(H1039)-YEAR(G1039))=3, ((MONTH(H1039)-MONTH(G1039))+1)+36, (MONTH(H1039)-MONTH(G1039))+1)))))</f>
        <v>2</v>
      </c>
      <c r="J1039" s="18">
        <f>F1039/I1039</f>
        <v>24450</v>
      </c>
      <c r="K1039" s="19"/>
      <c r="L1039" s="20">
        <v>44485</v>
      </c>
      <c r="M1039" s="20">
        <v>44592</v>
      </c>
      <c r="N1039" s="21">
        <v>48900</v>
      </c>
      <c r="O1039" s="20">
        <v>44531</v>
      </c>
      <c r="P1039" s="20">
        <v>44592</v>
      </c>
      <c r="Q1039" s="19">
        <f t="shared" si="48"/>
        <v>31</v>
      </c>
      <c r="R1039" s="19">
        <f t="shared" si="49"/>
        <v>31</v>
      </c>
      <c r="S1039" s="19">
        <f t="shared" si="50"/>
        <v>0</v>
      </c>
      <c r="T1039" s="19"/>
      <c r="U1039" s="20">
        <v>43389</v>
      </c>
      <c r="V1039" s="20">
        <v>43496</v>
      </c>
      <c r="W1039" s="21">
        <v>48900</v>
      </c>
      <c r="X1039" s="20">
        <v>43435</v>
      </c>
      <c r="Y1039" s="20">
        <v>43496</v>
      </c>
    </row>
    <row r="1040" spans="1:25" ht="15.75" x14ac:dyDescent="0.25">
      <c r="A1040" s="17" t="s">
        <v>550</v>
      </c>
      <c r="B1040" s="17" t="s">
        <v>288</v>
      </c>
      <c r="C1040" s="17" t="s">
        <v>283</v>
      </c>
      <c r="D1040" s="20">
        <v>44536</v>
      </c>
      <c r="E1040" s="20">
        <v>44572</v>
      </c>
      <c r="F1040" s="21">
        <v>1500</v>
      </c>
      <c r="G1040" s="20">
        <v>44531</v>
      </c>
      <c r="H1040" s="20">
        <v>44592</v>
      </c>
      <c r="I1040" s="17">
        <f>IF((YEAR(H1040)-YEAR(G1040))=1, ((MONTH(H1040)-MONTH(G1040))+1)+12, (IF((YEAR(H1040)-YEAR(G1040))=2, ((MONTH(H1040)-MONTH(G1040))+1)+24, (IF((YEAR(H1040)-YEAR(G1040))=3, ((MONTH(H1040)-MONTH(G1040))+1)+36, (MONTH(H1040)-MONTH(G1040))+1)))))</f>
        <v>2</v>
      </c>
      <c r="J1040" s="18">
        <f>F1040/I1040</f>
        <v>750</v>
      </c>
      <c r="K1040" s="19"/>
      <c r="L1040" s="20">
        <v>44536</v>
      </c>
      <c r="M1040" s="20">
        <v>44572</v>
      </c>
      <c r="N1040" s="21">
        <v>1500</v>
      </c>
      <c r="O1040" s="20">
        <v>44531</v>
      </c>
      <c r="P1040" s="20">
        <v>44592</v>
      </c>
      <c r="Q1040" s="19">
        <f t="shared" si="48"/>
        <v>11</v>
      </c>
      <c r="R1040" s="19">
        <f t="shared" si="49"/>
        <v>11</v>
      </c>
      <c r="S1040" s="19">
        <f t="shared" si="50"/>
        <v>0</v>
      </c>
      <c r="T1040" s="19"/>
      <c r="U1040" s="20">
        <v>43440</v>
      </c>
      <c r="V1040" s="20">
        <v>43476</v>
      </c>
      <c r="W1040" s="21">
        <v>1500</v>
      </c>
      <c r="X1040" s="20">
        <v>43435</v>
      </c>
      <c r="Y1040" s="20">
        <v>43496</v>
      </c>
    </row>
    <row r="1041" spans="1:25" ht="15.75" x14ac:dyDescent="0.25">
      <c r="A1041" s="17" t="s">
        <v>551</v>
      </c>
      <c r="B1041" s="17" t="s">
        <v>285</v>
      </c>
      <c r="C1041" s="17" t="s">
        <v>283</v>
      </c>
      <c r="D1041" s="20">
        <v>44543</v>
      </c>
      <c r="E1041" s="20">
        <v>44583</v>
      </c>
      <c r="F1041" s="21">
        <v>1300.6199999999999</v>
      </c>
      <c r="G1041" s="20">
        <v>44531</v>
      </c>
      <c r="H1041" s="20">
        <v>44592</v>
      </c>
      <c r="I1041" s="17">
        <f>IF((YEAR(H1041)-YEAR(G1041))=1, ((MONTH(H1041)-MONTH(G1041))+1)+12, (IF((YEAR(H1041)-YEAR(G1041))=2, ((MONTH(H1041)-MONTH(G1041))+1)+24, (IF((YEAR(H1041)-YEAR(G1041))=3, ((MONTH(H1041)-MONTH(G1041))+1)+36, (MONTH(H1041)-MONTH(G1041))+1)))))</f>
        <v>2</v>
      </c>
      <c r="J1041" s="18">
        <f>F1041/I1041</f>
        <v>650.30999999999995</v>
      </c>
      <c r="K1041" s="19"/>
      <c r="L1041" s="20">
        <v>44543</v>
      </c>
      <c r="M1041" s="20">
        <v>44583</v>
      </c>
      <c r="N1041" s="21">
        <v>1300.6199999999999</v>
      </c>
      <c r="O1041" s="20">
        <v>44531</v>
      </c>
      <c r="P1041" s="20">
        <v>44592</v>
      </c>
      <c r="Q1041" s="19">
        <f t="shared" si="48"/>
        <v>22</v>
      </c>
      <c r="R1041" s="19">
        <f t="shared" si="49"/>
        <v>22</v>
      </c>
      <c r="S1041" s="19">
        <f t="shared" si="50"/>
        <v>0</v>
      </c>
      <c r="T1041" s="19"/>
      <c r="U1041" s="20">
        <v>43447</v>
      </c>
      <c r="V1041" s="20">
        <v>43487</v>
      </c>
      <c r="W1041" s="21">
        <v>1300.6199999999999</v>
      </c>
      <c r="X1041" s="20">
        <v>43435</v>
      </c>
      <c r="Y1041" s="20">
        <v>43496</v>
      </c>
    </row>
    <row r="1042" spans="1:25" ht="15.75" x14ac:dyDescent="0.25">
      <c r="A1042" s="17" t="s">
        <v>316</v>
      </c>
      <c r="B1042" s="17" t="s">
        <v>296</v>
      </c>
      <c r="C1042" s="17" t="s">
        <v>283</v>
      </c>
      <c r="D1042" s="20">
        <v>44562</v>
      </c>
      <c r="E1042" s="20">
        <v>44612</v>
      </c>
      <c r="F1042" s="21">
        <v>1500</v>
      </c>
      <c r="G1042" s="20">
        <v>44562</v>
      </c>
      <c r="H1042" s="20">
        <v>44592</v>
      </c>
      <c r="I1042" s="17">
        <f>IF((YEAR(H1042)-YEAR(G1042))=1, ((MONTH(H1042)-MONTH(G1042))+1)+12, (IF((YEAR(H1042)-YEAR(G1042))=2, ((MONTH(H1042)-MONTH(G1042))+1)+24, (IF((YEAR(H1042)-YEAR(G1042))=3, ((MONTH(H1042)-MONTH(G1042))+1)+36, (MONTH(H1042)-MONTH(G1042))+1)))))</f>
        <v>1</v>
      </c>
      <c r="J1042" s="18">
        <f>F1042/I1042</f>
        <v>1500</v>
      </c>
      <c r="K1042" s="19"/>
      <c r="L1042" s="20">
        <v>44562</v>
      </c>
      <c r="M1042" s="20">
        <v>44612</v>
      </c>
      <c r="N1042" s="21">
        <v>1500</v>
      </c>
      <c r="O1042" s="20">
        <v>44562</v>
      </c>
      <c r="P1042" s="20">
        <v>44592</v>
      </c>
      <c r="Q1042" s="19">
        <f t="shared" si="48"/>
        <v>20</v>
      </c>
      <c r="R1042" s="19">
        <f t="shared" si="49"/>
        <v>20</v>
      </c>
      <c r="S1042" s="19">
        <f t="shared" si="50"/>
        <v>0</v>
      </c>
      <c r="T1042" s="19"/>
      <c r="U1042" s="20">
        <v>43466</v>
      </c>
      <c r="V1042" s="20">
        <v>43516</v>
      </c>
      <c r="W1042" s="21">
        <v>1500</v>
      </c>
      <c r="X1042" s="20">
        <v>43466</v>
      </c>
      <c r="Y1042" s="20">
        <v>43496</v>
      </c>
    </row>
    <row r="1043" spans="1:25" ht="15.75" x14ac:dyDescent="0.25">
      <c r="A1043" s="17" t="s">
        <v>401</v>
      </c>
      <c r="B1043" s="17" t="s">
        <v>285</v>
      </c>
      <c r="C1043" s="17" t="s">
        <v>283</v>
      </c>
      <c r="D1043" s="20">
        <v>44562</v>
      </c>
      <c r="E1043" s="20">
        <v>44597</v>
      </c>
      <c r="F1043" s="21">
        <v>2000</v>
      </c>
      <c r="G1043" s="20">
        <v>44562</v>
      </c>
      <c r="H1043" s="20">
        <v>44592</v>
      </c>
      <c r="I1043" s="17">
        <f>IF((YEAR(H1043)-YEAR(G1043))=1, ((MONTH(H1043)-MONTH(G1043))+1)+12, (IF((YEAR(H1043)-YEAR(G1043))=2, ((MONTH(H1043)-MONTH(G1043))+1)+24, (IF((YEAR(H1043)-YEAR(G1043))=3, ((MONTH(H1043)-MONTH(G1043))+1)+36, (MONTH(H1043)-MONTH(G1043))+1)))))</f>
        <v>1</v>
      </c>
      <c r="J1043" s="18">
        <f>F1043/I1043</f>
        <v>2000</v>
      </c>
      <c r="K1043" s="19"/>
      <c r="L1043" s="20">
        <v>44562</v>
      </c>
      <c r="M1043" s="20">
        <v>44597</v>
      </c>
      <c r="N1043" s="21">
        <v>2000</v>
      </c>
      <c r="O1043" s="20">
        <v>44562</v>
      </c>
      <c r="P1043" s="20">
        <v>44592</v>
      </c>
      <c r="Q1043" s="19">
        <f t="shared" si="48"/>
        <v>5</v>
      </c>
      <c r="R1043" s="19">
        <f t="shared" si="49"/>
        <v>5</v>
      </c>
      <c r="S1043" s="19">
        <f t="shared" si="50"/>
        <v>0</v>
      </c>
      <c r="T1043" s="19"/>
      <c r="U1043" s="20">
        <v>43466</v>
      </c>
      <c r="V1043" s="20">
        <v>43501</v>
      </c>
      <c r="W1043" s="21">
        <v>2000</v>
      </c>
      <c r="X1043" s="20">
        <v>43466</v>
      </c>
      <c r="Y1043" s="20">
        <v>43496</v>
      </c>
    </row>
    <row r="1044" spans="1:25" ht="15.75" x14ac:dyDescent="0.25">
      <c r="A1044" s="17" t="s">
        <v>426</v>
      </c>
      <c r="B1044" s="17" t="s">
        <v>282</v>
      </c>
      <c r="C1044" s="17" t="s">
        <v>283</v>
      </c>
      <c r="D1044" s="20">
        <v>44562</v>
      </c>
      <c r="E1044" s="20">
        <v>44624</v>
      </c>
      <c r="F1044" s="21">
        <v>700</v>
      </c>
      <c r="G1044" s="20">
        <v>44562</v>
      </c>
      <c r="H1044" s="20">
        <v>44592</v>
      </c>
      <c r="I1044" s="17">
        <f>IF((YEAR(H1044)-YEAR(G1044))=1, ((MONTH(H1044)-MONTH(G1044))+1)+12, (IF((YEAR(H1044)-YEAR(G1044))=2, ((MONTH(H1044)-MONTH(G1044))+1)+24, (IF((YEAR(H1044)-YEAR(G1044))=3, ((MONTH(H1044)-MONTH(G1044))+1)+36, (MONTH(H1044)-MONTH(G1044))+1)))))</f>
        <v>1</v>
      </c>
      <c r="J1044" s="18">
        <f>F1044/I1044</f>
        <v>700</v>
      </c>
      <c r="K1044" s="19"/>
      <c r="L1044" s="20">
        <v>44562</v>
      </c>
      <c r="M1044" s="20">
        <v>44624</v>
      </c>
      <c r="N1044" s="21">
        <v>700</v>
      </c>
      <c r="O1044" s="20">
        <v>44562</v>
      </c>
      <c r="P1044" s="20">
        <v>44592</v>
      </c>
      <c r="Q1044" s="19">
        <f t="shared" si="48"/>
        <v>4</v>
      </c>
      <c r="R1044" s="19">
        <f t="shared" si="49"/>
        <v>4</v>
      </c>
      <c r="S1044" s="19">
        <f t="shared" si="50"/>
        <v>0</v>
      </c>
      <c r="T1044" s="19"/>
      <c r="U1044" s="20">
        <v>43466</v>
      </c>
      <c r="V1044" s="20">
        <v>43528</v>
      </c>
      <c r="W1044" s="21">
        <v>700</v>
      </c>
      <c r="X1044" s="20">
        <v>43466</v>
      </c>
      <c r="Y1044" s="20">
        <v>43496</v>
      </c>
    </row>
    <row r="1045" spans="1:25" ht="15.75" x14ac:dyDescent="0.25">
      <c r="A1045" s="17" t="s">
        <v>453</v>
      </c>
      <c r="B1045" s="17" t="s">
        <v>282</v>
      </c>
      <c r="C1045" s="17" t="s">
        <v>283</v>
      </c>
      <c r="D1045" s="20">
        <v>44577</v>
      </c>
      <c r="E1045" s="20">
        <v>44639</v>
      </c>
      <c r="F1045" s="21">
        <v>1375</v>
      </c>
      <c r="G1045" s="20">
        <v>44562</v>
      </c>
      <c r="H1045" s="20">
        <v>44592</v>
      </c>
      <c r="I1045" s="17">
        <f>IF((YEAR(H1045)-YEAR(G1045))=1, ((MONTH(H1045)-MONTH(G1045))+1)+12, (IF((YEAR(H1045)-YEAR(G1045))=2, ((MONTH(H1045)-MONTH(G1045))+1)+24, (IF((YEAR(H1045)-YEAR(G1045))=3, ((MONTH(H1045)-MONTH(G1045))+1)+36, (MONTH(H1045)-MONTH(G1045))+1)))))</f>
        <v>1</v>
      </c>
      <c r="J1045" s="18">
        <f>F1045/I1045</f>
        <v>1375</v>
      </c>
      <c r="K1045" s="19"/>
      <c r="L1045" s="20">
        <v>44577</v>
      </c>
      <c r="M1045" s="20">
        <v>44639</v>
      </c>
      <c r="N1045" s="21">
        <v>1375</v>
      </c>
      <c r="O1045" s="20">
        <v>44562</v>
      </c>
      <c r="P1045" s="20">
        <v>44592</v>
      </c>
      <c r="Q1045" s="19">
        <f t="shared" si="48"/>
        <v>19</v>
      </c>
      <c r="R1045" s="19">
        <f t="shared" si="49"/>
        <v>19</v>
      </c>
      <c r="S1045" s="19">
        <f t="shared" si="50"/>
        <v>0</v>
      </c>
      <c r="T1045" s="19"/>
      <c r="U1045" s="20">
        <v>43481</v>
      </c>
      <c r="V1045" s="20">
        <v>43543</v>
      </c>
      <c r="W1045" s="21">
        <v>1375</v>
      </c>
      <c r="X1045" s="20">
        <v>43466</v>
      </c>
      <c r="Y1045" s="20">
        <v>43496</v>
      </c>
    </row>
    <row r="1046" spans="1:25" ht="15.75" x14ac:dyDescent="0.25">
      <c r="A1046" s="17" t="s">
        <v>460</v>
      </c>
      <c r="B1046" s="17" t="s">
        <v>296</v>
      </c>
      <c r="C1046" s="17" t="s">
        <v>283</v>
      </c>
      <c r="D1046" s="20">
        <v>44562</v>
      </c>
      <c r="E1046" s="20">
        <v>44596</v>
      </c>
      <c r="F1046" s="21">
        <v>2500</v>
      </c>
      <c r="G1046" s="20">
        <v>44562</v>
      </c>
      <c r="H1046" s="20">
        <v>44592</v>
      </c>
      <c r="I1046" s="17">
        <f>IF((YEAR(H1046)-YEAR(G1046))=1, ((MONTH(H1046)-MONTH(G1046))+1)+12, (IF((YEAR(H1046)-YEAR(G1046))=2, ((MONTH(H1046)-MONTH(G1046))+1)+24, (IF((YEAR(H1046)-YEAR(G1046))=3, ((MONTH(H1046)-MONTH(G1046))+1)+36, (MONTH(H1046)-MONTH(G1046))+1)))))</f>
        <v>1</v>
      </c>
      <c r="J1046" s="18">
        <f>F1046/I1046</f>
        <v>2500</v>
      </c>
      <c r="K1046" s="19"/>
      <c r="L1046" s="20">
        <v>44562</v>
      </c>
      <c r="M1046" s="20">
        <v>44596</v>
      </c>
      <c r="N1046" s="21">
        <v>2500</v>
      </c>
      <c r="O1046" s="20">
        <v>44562</v>
      </c>
      <c r="P1046" s="20">
        <v>44592</v>
      </c>
      <c r="Q1046" s="19">
        <f t="shared" si="48"/>
        <v>4</v>
      </c>
      <c r="R1046" s="19">
        <f t="shared" si="49"/>
        <v>4</v>
      </c>
      <c r="S1046" s="19">
        <f t="shared" si="50"/>
        <v>0</v>
      </c>
      <c r="T1046" s="19"/>
      <c r="U1046" s="20">
        <v>43466</v>
      </c>
      <c r="V1046" s="20">
        <v>43500</v>
      </c>
      <c r="W1046" s="21">
        <v>2500</v>
      </c>
      <c r="X1046" s="20">
        <v>43466</v>
      </c>
      <c r="Y1046" s="20">
        <v>43496</v>
      </c>
    </row>
    <row r="1047" spans="1:25" ht="15.75" x14ac:dyDescent="0.25">
      <c r="A1047" s="17" t="s">
        <v>478</v>
      </c>
      <c r="B1047" s="17" t="s">
        <v>285</v>
      </c>
      <c r="C1047" s="17" t="s">
        <v>283</v>
      </c>
      <c r="D1047" s="20">
        <v>44562</v>
      </c>
      <c r="E1047" s="20">
        <v>44583</v>
      </c>
      <c r="F1047" s="21">
        <v>1500</v>
      </c>
      <c r="G1047" s="20">
        <v>44562</v>
      </c>
      <c r="H1047" s="20">
        <v>44592</v>
      </c>
      <c r="I1047" s="17">
        <f>IF((YEAR(H1047)-YEAR(G1047))=1, ((MONTH(H1047)-MONTH(G1047))+1)+12, (IF((YEAR(H1047)-YEAR(G1047))=2, ((MONTH(H1047)-MONTH(G1047))+1)+24, (IF((YEAR(H1047)-YEAR(G1047))=3, ((MONTH(H1047)-MONTH(G1047))+1)+36, (MONTH(H1047)-MONTH(G1047))+1)))))</f>
        <v>1</v>
      </c>
      <c r="J1047" s="18">
        <f>F1047/I1047</f>
        <v>1500</v>
      </c>
      <c r="K1047" s="19"/>
      <c r="L1047" s="20">
        <v>44562</v>
      </c>
      <c r="M1047" s="20">
        <v>44583</v>
      </c>
      <c r="N1047" s="21">
        <v>1500</v>
      </c>
      <c r="O1047" s="20">
        <v>44562</v>
      </c>
      <c r="P1047" s="20">
        <v>44592</v>
      </c>
      <c r="Q1047" s="19">
        <f t="shared" si="48"/>
        <v>22</v>
      </c>
      <c r="R1047" s="19">
        <f t="shared" si="49"/>
        <v>22</v>
      </c>
      <c r="S1047" s="19">
        <f t="shared" si="50"/>
        <v>0</v>
      </c>
      <c r="T1047" s="19"/>
      <c r="U1047" s="20">
        <v>43466</v>
      </c>
      <c r="V1047" s="20">
        <v>43487</v>
      </c>
      <c r="W1047" s="21">
        <v>1500</v>
      </c>
      <c r="X1047" s="20">
        <v>43466</v>
      </c>
      <c r="Y1047" s="20">
        <v>43496</v>
      </c>
    </row>
    <row r="1048" spans="1:25" ht="15.75" x14ac:dyDescent="0.25">
      <c r="A1048" s="17" t="s">
        <v>479</v>
      </c>
      <c r="B1048" s="17" t="s">
        <v>288</v>
      </c>
      <c r="C1048" s="17" t="s">
        <v>283</v>
      </c>
      <c r="D1048" s="20">
        <v>44562</v>
      </c>
      <c r="E1048" s="20">
        <v>44585</v>
      </c>
      <c r="F1048" s="21">
        <v>1500</v>
      </c>
      <c r="G1048" s="20">
        <v>44562</v>
      </c>
      <c r="H1048" s="20">
        <v>44592</v>
      </c>
      <c r="I1048" s="17">
        <f>IF((YEAR(H1048)-YEAR(G1048))=1, ((MONTH(H1048)-MONTH(G1048))+1)+12, (IF((YEAR(H1048)-YEAR(G1048))=2, ((MONTH(H1048)-MONTH(G1048))+1)+24, (IF((YEAR(H1048)-YEAR(G1048))=3, ((MONTH(H1048)-MONTH(G1048))+1)+36, (MONTH(H1048)-MONTH(G1048))+1)))))</f>
        <v>1</v>
      </c>
      <c r="J1048" s="18">
        <f>F1048/I1048</f>
        <v>1500</v>
      </c>
      <c r="K1048" s="19"/>
      <c r="L1048" s="20">
        <v>44562</v>
      </c>
      <c r="M1048" s="20">
        <v>44585</v>
      </c>
      <c r="N1048" s="21">
        <v>1500</v>
      </c>
      <c r="O1048" s="20">
        <v>44562</v>
      </c>
      <c r="P1048" s="20">
        <v>44592</v>
      </c>
      <c r="Q1048" s="19">
        <f t="shared" si="48"/>
        <v>24</v>
      </c>
      <c r="R1048" s="19">
        <f t="shared" si="49"/>
        <v>24</v>
      </c>
      <c r="S1048" s="19">
        <f t="shared" si="50"/>
        <v>0</v>
      </c>
      <c r="T1048" s="19"/>
      <c r="U1048" s="20">
        <v>43466</v>
      </c>
      <c r="V1048" s="20">
        <v>43489</v>
      </c>
      <c r="W1048" s="21">
        <v>1500</v>
      </c>
      <c r="X1048" s="20">
        <v>43466</v>
      </c>
      <c r="Y1048" s="20">
        <v>43496</v>
      </c>
    </row>
    <row r="1049" spans="1:25" ht="15.75" x14ac:dyDescent="0.25">
      <c r="A1049" s="17" t="s">
        <v>485</v>
      </c>
      <c r="B1049" s="17" t="s">
        <v>282</v>
      </c>
      <c r="C1049" s="17" t="s">
        <v>283</v>
      </c>
      <c r="D1049" s="20">
        <v>44586</v>
      </c>
      <c r="E1049" s="20">
        <v>44596</v>
      </c>
      <c r="F1049" s="21">
        <v>600</v>
      </c>
      <c r="G1049" s="20">
        <v>44562</v>
      </c>
      <c r="H1049" s="20">
        <v>44592</v>
      </c>
      <c r="I1049" s="17">
        <f>IF((YEAR(H1049)-YEAR(G1049))=1, ((MONTH(H1049)-MONTH(G1049))+1)+12, (IF((YEAR(H1049)-YEAR(G1049))=2, ((MONTH(H1049)-MONTH(G1049))+1)+24, (IF((YEAR(H1049)-YEAR(G1049))=3, ((MONTH(H1049)-MONTH(G1049))+1)+36, (MONTH(H1049)-MONTH(G1049))+1)))))</f>
        <v>1</v>
      </c>
      <c r="J1049" s="18">
        <f>F1049/I1049</f>
        <v>600</v>
      </c>
      <c r="K1049" s="19"/>
      <c r="L1049" s="20">
        <v>44586</v>
      </c>
      <c r="M1049" s="20">
        <v>44596</v>
      </c>
      <c r="N1049" s="21">
        <v>600</v>
      </c>
      <c r="O1049" s="20">
        <v>44562</v>
      </c>
      <c r="P1049" s="20">
        <v>44592</v>
      </c>
      <c r="Q1049" s="19">
        <f t="shared" si="48"/>
        <v>4</v>
      </c>
      <c r="R1049" s="19">
        <f t="shared" si="49"/>
        <v>4</v>
      </c>
      <c r="S1049" s="19">
        <f t="shared" si="50"/>
        <v>0</v>
      </c>
      <c r="T1049" s="19"/>
      <c r="U1049" s="20">
        <v>43490</v>
      </c>
      <c r="V1049" s="20">
        <v>43500</v>
      </c>
      <c r="W1049" s="21">
        <v>600</v>
      </c>
      <c r="X1049" s="20">
        <v>43466</v>
      </c>
      <c r="Y1049" s="20">
        <v>43496</v>
      </c>
    </row>
    <row r="1050" spans="1:25" ht="15.75" x14ac:dyDescent="0.25">
      <c r="A1050" s="17" t="s">
        <v>507</v>
      </c>
      <c r="B1050" s="17" t="s">
        <v>285</v>
      </c>
      <c r="C1050" s="17" t="s">
        <v>283</v>
      </c>
      <c r="D1050" s="20">
        <v>44562</v>
      </c>
      <c r="E1050" s="20">
        <v>44600</v>
      </c>
      <c r="F1050" s="21">
        <v>1750</v>
      </c>
      <c r="G1050" s="20">
        <v>44562</v>
      </c>
      <c r="H1050" s="20">
        <v>44592</v>
      </c>
      <c r="I1050" s="17">
        <f>IF((YEAR(H1050)-YEAR(G1050))=1, ((MONTH(H1050)-MONTH(G1050))+1)+12, (IF((YEAR(H1050)-YEAR(G1050))=2, ((MONTH(H1050)-MONTH(G1050))+1)+24, (IF((YEAR(H1050)-YEAR(G1050))=3, ((MONTH(H1050)-MONTH(G1050))+1)+36, (MONTH(H1050)-MONTH(G1050))+1)))))</f>
        <v>1</v>
      </c>
      <c r="J1050" s="18">
        <f>F1050/I1050</f>
        <v>1750</v>
      </c>
      <c r="K1050" s="19"/>
      <c r="L1050" s="20">
        <v>44562</v>
      </c>
      <c r="M1050" s="20">
        <v>44600</v>
      </c>
      <c r="N1050" s="21">
        <v>1750</v>
      </c>
      <c r="O1050" s="20">
        <v>44562</v>
      </c>
      <c r="P1050" s="20">
        <v>44592</v>
      </c>
      <c r="Q1050" s="19">
        <f t="shared" si="48"/>
        <v>8</v>
      </c>
      <c r="R1050" s="19">
        <f t="shared" si="49"/>
        <v>8</v>
      </c>
      <c r="S1050" s="19">
        <f t="shared" si="50"/>
        <v>0</v>
      </c>
      <c r="T1050" s="19"/>
      <c r="U1050" s="20">
        <v>43466</v>
      </c>
      <c r="V1050" s="20">
        <v>43504</v>
      </c>
      <c r="W1050" s="21">
        <v>1750</v>
      </c>
      <c r="X1050" s="20">
        <v>43466</v>
      </c>
      <c r="Y1050" s="20">
        <v>43496</v>
      </c>
    </row>
    <row r="1051" spans="1:25" ht="15.75" x14ac:dyDescent="0.25">
      <c r="A1051" s="17" t="s">
        <v>510</v>
      </c>
      <c r="B1051" s="17" t="s">
        <v>285</v>
      </c>
      <c r="C1051" s="17" t="s">
        <v>283</v>
      </c>
      <c r="D1051" s="20">
        <v>44576</v>
      </c>
      <c r="E1051" s="20">
        <v>44606</v>
      </c>
      <c r="F1051" s="21">
        <v>2050.5300000000002</v>
      </c>
      <c r="G1051" s="20">
        <v>44562</v>
      </c>
      <c r="H1051" s="20">
        <v>44592</v>
      </c>
      <c r="I1051" s="17">
        <f>IF((YEAR(H1051)-YEAR(G1051))=1, ((MONTH(H1051)-MONTH(G1051))+1)+12, (IF((YEAR(H1051)-YEAR(G1051))=2, ((MONTH(H1051)-MONTH(G1051))+1)+24, (IF((YEAR(H1051)-YEAR(G1051))=3, ((MONTH(H1051)-MONTH(G1051))+1)+36, (MONTH(H1051)-MONTH(G1051))+1)))))</f>
        <v>1</v>
      </c>
      <c r="J1051" s="18">
        <f>F1051/I1051</f>
        <v>2050.5300000000002</v>
      </c>
      <c r="K1051" s="19"/>
      <c r="L1051" s="20">
        <v>44576</v>
      </c>
      <c r="M1051" s="20">
        <v>44606</v>
      </c>
      <c r="N1051" s="21">
        <v>2050.5300000000002</v>
      </c>
      <c r="O1051" s="20">
        <v>44562</v>
      </c>
      <c r="P1051" s="20">
        <v>44592</v>
      </c>
      <c r="Q1051" s="19">
        <f t="shared" si="48"/>
        <v>14</v>
      </c>
      <c r="R1051" s="19">
        <f t="shared" si="49"/>
        <v>14</v>
      </c>
      <c r="S1051" s="19">
        <f t="shared" si="50"/>
        <v>0</v>
      </c>
      <c r="T1051" s="19"/>
      <c r="U1051" s="20">
        <v>43480</v>
      </c>
      <c r="V1051" s="20">
        <v>43510</v>
      </c>
      <c r="W1051" s="21">
        <v>2050.5300000000002</v>
      </c>
      <c r="X1051" s="20">
        <v>43466</v>
      </c>
      <c r="Y1051" s="20">
        <v>43496</v>
      </c>
    </row>
    <row r="1052" spans="1:25" ht="15.75" x14ac:dyDescent="0.25">
      <c r="A1052" s="17" t="s">
        <v>510</v>
      </c>
      <c r="B1052" s="17" t="s">
        <v>296</v>
      </c>
      <c r="C1052" s="17" t="s">
        <v>283</v>
      </c>
      <c r="D1052" s="20">
        <v>44592</v>
      </c>
      <c r="E1052" s="20">
        <v>44621</v>
      </c>
      <c r="F1052" s="21">
        <v>1500</v>
      </c>
      <c r="G1052" s="20">
        <v>44562</v>
      </c>
      <c r="H1052" s="20">
        <v>44592</v>
      </c>
      <c r="I1052" s="17">
        <f>IF((YEAR(H1052)-YEAR(G1052))=1, ((MONTH(H1052)-MONTH(G1052))+1)+12, (IF((YEAR(H1052)-YEAR(G1052))=2, ((MONTH(H1052)-MONTH(G1052))+1)+24, (IF((YEAR(H1052)-YEAR(G1052))=3, ((MONTH(H1052)-MONTH(G1052))+1)+36, (MONTH(H1052)-MONTH(G1052))+1)))))</f>
        <v>1</v>
      </c>
      <c r="J1052" s="18">
        <f>F1052/I1052</f>
        <v>1500</v>
      </c>
      <c r="K1052" s="19"/>
      <c r="L1052" s="20">
        <v>44592</v>
      </c>
      <c r="M1052" s="20">
        <v>44621</v>
      </c>
      <c r="N1052" s="21">
        <v>1500</v>
      </c>
      <c r="O1052" s="20">
        <v>44562</v>
      </c>
      <c r="P1052" s="20">
        <v>44592</v>
      </c>
      <c r="Q1052" s="19">
        <f t="shared" si="48"/>
        <v>1</v>
      </c>
      <c r="R1052" s="19">
        <f t="shared" si="49"/>
        <v>1</v>
      </c>
      <c r="S1052" s="19">
        <f t="shared" si="50"/>
        <v>0</v>
      </c>
      <c r="T1052" s="19"/>
      <c r="U1052" s="20">
        <v>43496</v>
      </c>
      <c r="V1052" s="20">
        <v>43525</v>
      </c>
      <c r="W1052" s="21">
        <v>1500</v>
      </c>
      <c r="X1052" s="20">
        <v>43466</v>
      </c>
      <c r="Y1052" s="20">
        <v>43496</v>
      </c>
    </row>
    <row r="1053" spans="1:25" ht="15.75" x14ac:dyDescent="0.25">
      <c r="A1053" s="17" t="s">
        <v>534</v>
      </c>
      <c r="B1053" s="17" t="s">
        <v>292</v>
      </c>
      <c r="C1053" s="17" t="s">
        <v>283</v>
      </c>
      <c r="D1053" s="20">
        <v>44562</v>
      </c>
      <c r="E1053" s="20">
        <v>44599</v>
      </c>
      <c r="F1053" s="21">
        <v>1650</v>
      </c>
      <c r="G1053" s="20">
        <v>44562</v>
      </c>
      <c r="H1053" s="20">
        <v>44592</v>
      </c>
      <c r="I1053" s="17">
        <f>IF((YEAR(H1053)-YEAR(G1053))=1, ((MONTH(H1053)-MONTH(G1053))+1)+12, (IF((YEAR(H1053)-YEAR(G1053))=2, ((MONTH(H1053)-MONTH(G1053))+1)+24, (IF((YEAR(H1053)-YEAR(G1053))=3, ((MONTH(H1053)-MONTH(G1053))+1)+36, (MONTH(H1053)-MONTH(G1053))+1)))))</f>
        <v>1</v>
      </c>
      <c r="J1053" s="18">
        <f>F1053/I1053</f>
        <v>1650</v>
      </c>
      <c r="K1053" s="19"/>
      <c r="L1053" s="20">
        <v>44562</v>
      </c>
      <c r="M1053" s="20">
        <v>44599</v>
      </c>
      <c r="N1053" s="21">
        <v>1650</v>
      </c>
      <c r="O1053" s="20">
        <v>44562</v>
      </c>
      <c r="P1053" s="20">
        <v>44592</v>
      </c>
      <c r="Q1053" s="19">
        <f t="shared" si="48"/>
        <v>7</v>
      </c>
      <c r="R1053" s="19">
        <f t="shared" si="49"/>
        <v>7</v>
      </c>
      <c r="S1053" s="19">
        <f t="shared" si="50"/>
        <v>0</v>
      </c>
      <c r="T1053" s="19"/>
      <c r="U1053" s="20">
        <v>43466</v>
      </c>
      <c r="V1053" s="20">
        <v>43503</v>
      </c>
      <c r="W1053" s="21">
        <v>1650</v>
      </c>
      <c r="X1053" s="20">
        <v>43466</v>
      </c>
      <c r="Y1053" s="20">
        <v>43496</v>
      </c>
    </row>
    <row r="1054" spans="1:25" ht="15.75" x14ac:dyDescent="0.25">
      <c r="A1054" s="17" t="s">
        <v>297</v>
      </c>
      <c r="B1054" s="17" t="s">
        <v>296</v>
      </c>
      <c r="C1054" s="17" t="s">
        <v>283</v>
      </c>
      <c r="D1054" s="20">
        <v>44270</v>
      </c>
      <c r="E1054" s="20">
        <v>44298</v>
      </c>
      <c r="F1054" s="21">
        <v>5031.2299999999996</v>
      </c>
      <c r="G1054" s="20">
        <v>44256</v>
      </c>
      <c r="H1054" s="20">
        <v>44620</v>
      </c>
      <c r="I1054" s="17">
        <f>IF((YEAR(H1054)-YEAR(G1054))=1, ((MONTH(H1054)-MONTH(G1054))+1)+12, (IF((YEAR(H1054)-YEAR(G1054))=2, ((MONTH(H1054)-MONTH(G1054))+1)+24, (IF((YEAR(H1054)-YEAR(G1054))=3, ((MONTH(H1054)-MONTH(G1054))+1)+36, (MONTH(H1054)-MONTH(G1054))+1)))))</f>
        <v>12</v>
      </c>
      <c r="J1054" s="18">
        <f>F1054/I1054</f>
        <v>419.26916666666665</v>
      </c>
      <c r="K1054" s="19"/>
      <c r="L1054" s="20">
        <v>44270</v>
      </c>
      <c r="M1054" s="20">
        <v>44298</v>
      </c>
      <c r="N1054" s="21">
        <v>5031.2299999999996</v>
      </c>
      <c r="O1054" s="20">
        <v>44256</v>
      </c>
      <c r="P1054" s="20">
        <v>44620</v>
      </c>
      <c r="Q1054" s="19">
        <f t="shared" si="48"/>
        <v>12</v>
      </c>
      <c r="R1054" s="19">
        <f t="shared" si="49"/>
        <v>12</v>
      </c>
      <c r="S1054" s="19">
        <f t="shared" si="50"/>
        <v>0</v>
      </c>
      <c r="T1054" s="19"/>
      <c r="U1054" s="20">
        <v>43174</v>
      </c>
      <c r="V1054" s="20">
        <v>43202</v>
      </c>
      <c r="W1054" s="21">
        <v>5031.2299999999996</v>
      </c>
      <c r="X1054" s="20">
        <v>43160</v>
      </c>
      <c r="Y1054" s="20">
        <v>43524</v>
      </c>
    </row>
    <row r="1055" spans="1:25" ht="15.75" x14ac:dyDescent="0.25">
      <c r="A1055" s="17" t="s">
        <v>357</v>
      </c>
      <c r="B1055" s="17" t="s">
        <v>288</v>
      </c>
      <c r="C1055" s="17" t="s">
        <v>283</v>
      </c>
      <c r="D1055" s="20">
        <v>44409</v>
      </c>
      <c r="E1055" s="20">
        <v>44491</v>
      </c>
      <c r="F1055" s="21">
        <v>54000</v>
      </c>
      <c r="G1055" s="20">
        <v>44256</v>
      </c>
      <c r="H1055" s="20">
        <v>44620</v>
      </c>
      <c r="I1055" s="17">
        <f>IF((YEAR(H1055)-YEAR(G1055))=1, ((MONTH(H1055)-MONTH(G1055))+1)+12, (IF((YEAR(H1055)-YEAR(G1055))=2, ((MONTH(H1055)-MONTH(G1055))+1)+24, (IF((YEAR(H1055)-YEAR(G1055))=3, ((MONTH(H1055)-MONTH(G1055))+1)+36, (MONTH(H1055)-MONTH(G1055))+1)))))</f>
        <v>12</v>
      </c>
      <c r="J1055" s="18">
        <f>F1055/I1055</f>
        <v>4500</v>
      </c>
      <c r="K1055" s="19"/>
      <c r="L1055" s="20">
        <v>44409</v>
      </c>
      <c r="M1055" s="20">
        <v>44491</v>
      </c>
      <c r="N1055" s="21">
        <v>54000</v>
      </c>
      <c r="O1055" s="20">
        <v>44256</v>
      </c>
      <c r="P1055" s="20">
        <v>44620</v>
      </c>
      <c r="Q1055" s="19">
        <f t="shared" si="48"/>
        <v>22</v>
      </c>
      <c r="R1055" s="19">
        <f t="shared" si="49"/>
        <v>22</v>
      </c>
      <c r="S1055" s="19">
        <f t="shared" si="50"/>
        <v>0</v>
      </c>
      <c r="T1055" s="19"/>
      <c r="U1055" s="20">
        <v>43313</v>
      </c>
      <c r="V1055" s="20">
        <v>43395</v>
      </c>
      <c r="W1055" s="21">
        <v>54000</v>
      </c>
      <c r="X1055" s="20">
        <v>43160</v>
      </c>
      <c r="Y1055" s="20">
        <v>43524</v>
      </c>
    </row>
    <row r="1056" spans="1:25" ht="15.75" x14ac:dyDescent="0.25">
      <c r="A1056" s="17" t="s">
        <v>382</v>
      </c>
      <c r="B1056" s="17" t="s">
        <v>282</v>
      </c>
      <c r="C1056" s="17" t="s">
        <v>283</v>
      </c>
      <c r="D1056" s="20">
        <v>44463</v>
      </c>
      <c r="E1056" s="20">
        <v>44540</v>
      </c>
      <c r="F1056" s="21">
        <v>17046.900000000001</v>
      </c>
      <c r="G1056" s="20">
        <v>44256</v>
      </c>
      <c r="H1056" s="20">
        <v>44620</v>
      </c>
      <c r="I1056" s="17">
        <f>IF((YEAR(H1056)-YEAR(G1056))=1, ((MONTH(H1056)-MONTH(G1056))+1)+12, (IF((YEAR(H1056)-YEAR(G1056))=2, ((MONTH(H1056)-MONTH(G1056))+1)+24, (IF((YEAR(H1056)-YEAR(G1056))=3, ((MONTH(H1056)-MONTH(G1056))+1)+36, (MONTH(H1056)-MONTH(G1056))+1)))))</f>
        <v>12</v>
      </c>
      <c r="J1056" s="18">
        <f>F1056/I1056</f>
        <v>1420.575</v>
      </c>
      <c r="K1056" s="19"/>
      <c r="L1056" s="20">
        <v>44463</v>
      </c>
      <c r="M1056" s="20">
        <v>44540</v>
      </c>
      <c r="N1056" s="21">
        <v>17046.900000000001</v>
      </c>
      <c r="O1056" s="20">
        <v>44256</v>
      </c>
      <c r="P1056" s="20">
        <v>44620</v>
      </c>
      <c r="Q1056" s="19">
        <f t="shared" si="48"/>
        <v>10</v>
      </c>
      <c r="R1056" s="19">
        <f t="shared" si="49"/>
        <v>10</v>
      </c>
      <c r="S1056" s="19">
        <f t="shared" si="50"/>
        <v>0</v>
      </c>
      <c r="T1056" s="19"/>
      <c r="U1056" s="20">
        <v>43367</v>
      </c>
      <c r="V1056" s="20">
        <v>43444</v>
      </c>
      <c r="W1056" s="21">
        <v>17046.900000000001</v>
      </c>
      <c r="X1056" s="20">
        <v>43160</v>
      </c>
      <c r="Y1056" s="20">
        <v>43524</v>
      </c>
    </row>
    <row r="1057" spans="1:25" ht="15.75" x14ac:dyDescent="0.25">
      <c r="A1057" s="17" t="s">
        <v>474</v>
      </c>
      <c r="B1057" s="17" t="s">
        <v>285</v>
      </c>
      <c r="C1057" s="17" t="s">
        <v>283</v>
      </c>
      <c r="D1057" s="20">
        <v>44281</v>
      </c>
      <c r="E1057" s="20">
        <v>44926</v>
      </c>
      <c r="F1057" s="21">
        <v>7500</v>
      </c>
      <c r="G1057" s="20">
        <v>44256</v>
      </c>
      <c r="H1057" s="20">
        <v>44620</v>
      </c>
      <c r="I1057" s="17">
        <f>IF((YEAR(H1057)-YEAR(G1057))=1, ((MONTH(H1057)-MONTH(G1057))+1)+12, (IF((YEAR(H1057)-YEAR(G1057))=2, ((MONTH(H1057)-MONTH(G1057))+1)+24, (IF((YEAR(H1057)-YEAR(G1057))=3, ((MONTH(H1057)-MONTH(G1057))+1)+36, (MONTH(H1057)-MONTH(G1057))+1)))))</f>
        <v>12</v>
      </c>
      <c r="J1057" s="18">
        <f>F1057/I1057</f>
        <v>625</v>
      </c>
      <c r="K1057" s="19"/>
      <c r="L1057" s="20">
        <v>44281</v>
      </c>
      <c r="M1057" s="20">
        <v>44926</v>
      </c>
      <c r="N1057" s="21">
        <v>7500</v>
      </c>
      <c r="O1057" s="20">
        <v>44256</v>
      </c>
      <c r="P1057" s="20">
        <v>44620</v>
      </c>
      <c r="Q1057" s="19">
        <f t="shared" si="48"/>
        <v>31</v>
      </c>
      <c r="R1057" s="19">
        <f t="shared" si="49"/>
        <v>31</v>
      </c>
      <c r="S1057" s="19">
        <f t="shared" si="50"/>
        <v>0</v>
      </c>
      <c r="T1057" s="19"/>
      <c r="U1057" s="20">
        <v>43185</v>
      </c>
      <c r="V1057" s="20">
        <v>43830</v>
      </c>
      <c r="W1057" s="21">
        <v>7500</v>
      </c>
      <c r="X1057" s="20">
        <v>43160</v>
      </c>
      <c r="Y1057" s="20">
        <v>43524</v>
      </c>
    </row>
    <row r="1058" spans="1:25" ht="15.75" x14ac:dyDescent="0.25">
      <c r="A1058" s="17" t="s">
        <v>480</v>
      </c>
      <c r="B1058" s="17" t="s">
        <v>282</v>
      </c>
      <c r="C1058" s="17" t="s">
        <v>283</v>
      </c>
      <c r="D1058" s="20">
        <v>44233</v>
      </c>
      <c r="E1058" s="20">
        <v>44247</v>
      </c>
      <c r="F1058" s="21">
        <v>5250</v>
      </c>
      <c r="G1058" s="20">
        <v>44256</v>
      </c>
      <c r="H1058" s="20">
        <v>44620</v>
      </c>
      <c r="I1058" s="17">
        <f>IF((YEAR(H1058)-YEAR(G1058))=1, ((MONTH(H1058)-MONTH(G1058))+1)+12, (IF((YEAR(H1058)-YEAR(G1058))=2, ((MONTH(H1058)-MONTH(G1058))+1)+24, (IF((YEAR(H1058)-YEAR(G1058))=3, ((MONTH(H1058)-MONTH(G1058))+1)+36, (MONTH(H1058)-MONTH(G1058))+1)))))</f>
        <v>12</v>
      </c>
      <c r="J1058" s="18">
        <f>F1058/I1058</f>
        <v>437.5</v>
      </c>
      <c r="K1058" s="19"/>
      <c r="L1058" s="20">
        <v>44233</v>
      </c>
      <c r="M1058" s="20">
        <v>44247</v>
      </c>
      <c r="N1058" s="21">
        <v>5250</v>
      </c>
      <c r="O1058" s="20">
        <v>44256</v>
      </c>
      <c r="P1058" s="20">
        <v>44620</v>
      </c>
      <c r="Q1058" s="19">
        <f t="shared" si="48"/>
        <v>20</v>
      </c>
      <c r="R1058" s="19">
        <f t="shared" si="49"/>
        <v>20</v>
      </c>
      <c r="S1058" s="19">
        <f t="shared" si="50"/>
        <v>0</v>
      </c>
      <c r="T1058" s="19"/>
      <c r="U1058" s="20">
        <v>43137</v>
      </c>
      <c r="V1058" s="20">
        <v>43151</v>
      </c>
      <c r="W1058" s="21">
        <v>5250</v>
      </c>
      <c r="X1058" s="20">
        <v>43160</v>
      </c>
      <c r="Y1058" s="20">
        <v>43524</v>
      </c>
    </row>
    <row r="1059" spans="1:25" ht="15.75" x14ac:dyDescent="0.25">
      <c r="A1059" s="17" t="s">
        <v>501</v>
      </c>
      <c r="B1059" s="17" t="s">
        <v>288</v>
      </c>
      <c r="C1059" s="17" t="s">
        <v>283</v>
      </c>
      <c r="D1059" s="20">
        <v>44254</v>
      </c>
      <c r="E1059" s="20">
        <v>44270</v>
      </c>
      <c r="F1059" s="21">
        <v>50000</v>
      </c>
      <c r="G1059" s="20">
        <v>44256</v>
      </c>
      <c r="H1059" s="20">
        <v>44620</v>
      </c>
      <c r="I1059" s="17">
        <f>IF((YEAR(H1059)-YEAR(G1059))=1, ((MONTH(H1059)-MONTH(G1059))+1)+12, (IF((YEAR(H1059)-YEAR(G1059))=2, ((MONTH(H1059)-MONTH(G1059))+1)+24, (IF((YEAR(H1059)-YEAR(G1059))=3, ((MONTH(H1059)-MONTH(G1059))+1)+36, (MONTH(H1059)-MONTH(G1059))+1)))))</f>
        <v>12</v>
      </c>
      <c r="J1059" s="18">
        <f>F1059/I1059</f>
        <v>4166.666666666667</v>
      </c>
      <c r="K1059" s="19"/>
      <c r="L1059" s="20">
        <v>44254</v>
      </c>
      <c r="M1059" s="20">
        <v>44270</v>
      </c>
      <c r="N1059" s="21">
        <v>50000</v>
      </c>
      <c r="O1059" s="20">
        <v>44256</v>
      </c>
      <c r="P1059" s="20">
        <v>44620</v>
      </c>
      <c r="Q1059" s="19">
        <f t="shared" si="48"/>
        <v>15</v>
      </c>
      <c r="R1059" s="19">
        <f t="shared" si="49"/>
        <v>15</v>
      </c>
      <c r="S1059" s="19">
        <f t="shared" si="50"/>
        <v>0</v>
      </c>
      <c r="T1059" s="19"/>
      <c r="U1059" s="20">
        <v>43158</v>
      </c>
      <c r="V1059" s="20">
        <v>43174</v>
      </c>
      <c r="W1059" s="21">
        <v>50000</v>
      </c>
      <c r="X1059" s="20">
        <v>43160</v>
      </c>
      <c r="Y1059" s="20">
        <v>43524</v>
      </c>
    </row>
    <row r="1060" spans="1:25" ht="15.75" x14ac:dyDescent="0.25">
      <c r="A1060" s="17" t="s">
        <v>524</v>
      </c>
      <c r="B1060" s="17" t="s">
        <v>288</v>
      </c>
      <c r="C1060" s="17" t="s">
        <v>283</v>
      </c>
      <c r="D1060" s="20">
        <v>44374</v>
      </c>
      <c r="E1060" s="20">
        <v>44614</v>
      </c>
      <c r="F1060" s="21">
        <v>27355.63</v>
      </c>
      <c r="G1060" s="20">
        <v>44256</v>
      </c>
      <c r="H1060" s="20">
        <v>44620</v>
      </c>
      <c r="I1060" s="17">
        <f>IF((YEAR(H1060)-YEAR(G1060))=1, ((MONTH(H1060)-MONTH(G1060))+1)+12, (IF((YEAR(H1060)-YEAR(G1060))=2, ((MONTH(H1060)-MONTH(G1060))+1)+24, (IF((YEAR(H1060)-YEAR(G1060))=3, ((MONTH(H1060)-MONTH(G1060))+1)+36, (MONTH(H1060)-MONTH(G1060))+1)))))</f>
        <v>12</v>
      </c>
      <c r="J1060" s="18">
        <f>F1060/I1060</f>
        <v>2279.6358333333333</v>
      </c>
      <c r="K1060" s="19"/>
      <c r="L1060" s="20">
        <v>44374</v>
      </c>
      <c r="M1060" s="20">
        <v>44614</v>
      </c>
      <c r="N1060" s="21">
        <v>27355.63</v>
      </c>
      <c r="O1060" s="20">
        <v>44256</v>
      </c>
      <c r="P1060" s="20">
        <v>44620</v>
      </c>
      <c r="Q1060" s="19">
        <f t="shared" si="48"/>
        <v>22</v>
      </c>
      <c r="R1060" s="19">
        <f t="shared" si="49"/>
        <v>22</v>
      </c>
      <c r="S1060" s="19">
        <f t="shared" si="50"/>
        <v>0</v>
      </c>
      <c r="T1060" s="19"/>
      <c r="U1060" s="20">
        <v>43278</v>
      </c>
      <c r="V1060" s="20">
        <v>43518</v>
      </c>
      <c r="W1060" s="21">
        <v>27355.63</v>
      </c>
      <c r="X1060" s="20">
        <v>43160</v>
      </c>
      <c r="Y1060" s="20">
        <v>43524</v>
      </c>
    </row>
    <row r="1061" spans="1:25" ht="15.75" x14ac:dyDescent="0.25">
      <c r="A1061" s="17" t="s">
        <v>562</v>
      </c>
      <c r="B1061" s="17" t="s">
        <v>285</v>
      </c>
      <c r="C1061" s="17" t="s">
        <v>283</v>
      </c>
      <c r="D1061" s="20">
        <v>44262</v>
      </c>
      <c r="E1061" s="20">
        <v>44320</v>
      </c>
      <c r="F1061" s="21">
        <v>9780</v>
      </c>
      <c r="G1061" s="20">
        <v>44256</v>
      </c>
      <c r="H1061" s="20">
        <v>44620</v>
      </c>
      <c r="I1061" s="17">
        <f>IF((YEAR(H1061)-YEAR(G1061))=1, ((MONTH(H1061)-MONTH(G1061))+1)+12, (IF((YEAR(H1061)-YEAR(G1061))=2, ((MONTH(H1061)-MONTH(G1061))+1)+24, (IF((YEAR(H1061)-YEAR(G1061))=3, ((MONTH(H1061)-MONTH(G1061))+1)+36, (MONTH(H1061)-MONTH(G1061))+1)))))</f>
        <v>12</v>
      </c>
      <c r="J1061" s="18">
        <f>F1061/I1061</f>
        <v>815</v>
      </c>
      <c r="K1061" s="19"/>
      <c r="L1061" s="20">
        <v>44262</v>
      </c>
      <c r="M1061" s="20">
        <v>44320</v>
      </c>
      <c r="N1061" s="21">
        <v>9780</v>
      </c>
      <c r="O1061" s="20">
        <v>44256</v>
      </c>
      <c r="P1061" s="20">
        <v>44620</v>
      </c>
      <c r="Q1061" s="19">
        <f t="shared" si="48"/>
        <v>4</v>
      </c>
      <c r="R1061" s="19">
        <f t="shared" si="49"/>
        <v>4</v>
      </c>
      <c r="S1061" s="19">
        <f t="shared" si="50"/>
        <v>0</v>
      </c>
      <c r="T1061" s="19"/>
      <c r="U1061" s="20">
        <v>43166</v>
      </c>
      <c r="V1061" s="20">
        <v>43224</v>
      </c>
      <c r="W1061" s="21">
        <v>9780</v>
      </c>
      <c r="X1061" s="20">
        <v>43160</v>
      </c>
      <c r="Y1061" s="20">
        <v>43524</v>
      </c>
    </row>
    <row r="1062" spans="1:25" ht="15.75" x14ac:dyDescent="0.25">
      <c r="A1062" s="17" t="s">
        <v>380</v>
      </c>
      <c r="B1062" s="17" t="s">
        <v>282</v>
      </c>
      <c r="C1062" s="17" t="s">
        <v>283</v>
      </c>
      <c r="D1062" s="20">
        <v>44438</v>
      </c>
      <c r="E1062" s="20">
        <v>44498</v>
      </c>
      <c r="F1062" s="21">
        <v>50000</v>
      </c>
      <c r="G1062" s="20">
        <v>44409</v>
      </c>
      <c r="H1062" s="20">
        <v>44620</v>
      </c>
      <c r="I1062" s="17">
        <f>IF((YEAR(H1062)-YEAR(G1062))=1, ((MONTH(H1062)-MONTH(G1062))+1)+12, (IF((YEAR(H1062)-YEAR(G1062))=2, ((MONTH(H1062)-MONTH(G1062))+1)+24, (IF((YEAR(H1062)-YEAR(G1062))=3, ((MONTH(H1062)-MONTH(G1062))+1)+36, (MONTH(H1062)-MONTH(G1062))+1)))))</f>
        <v>7</v>
      </c>
      <c r="J1062" s="18">
        <f>F1062/I1062</f>
        <v>7142.8571428571431</v>
      </c>
      <c r="K1062" s="19"/>
      <c r="L1062" s="20">
        <v>44438</v>
      </c>
      <c r="M1062" s="20">
        <v>44498</v>
      </c>
      <c r="N1062" s="21">
        <v>50000</v>
      </c>
      <c r="O1062" s="20">
        <v>44409</v>
      </c>
      <c r="P1062" s="20">
        <v>44620</v>
      </c>
      <c r="Q1062" s="19">
        <f t="shared" si="48"/>
        <v>29</v>
      </c>
      <c r="R1062" s="19">
        <f t="shared" si="49"/>
        <v>29</v>
      </c>
      <c r="S1062" s="19">
        <f t="shared" si="50"/>
        <v>0</v>
      </c>
      <c r="T1062" s="19"/>
      <c r="U1062" s="20">
        <v>43342</v>
      </c>
      <c r="V1062" s="20">
        <v>43402</v>
      </c>
      <c r="W1062" s="21">
        <v>50000</v>
      </c>
      <c r="X1062" s="20">
        <v>43313</v>
      </c>
      <c r="Y1062" s="20">
        <v>43524</v>
      </c>
    </row>
    <row r="1063" spans="1:25" ht="15.75" x14ac:dyDescent="0.25">
      <c r="A1063" s="17" t="s">
        <v>370</v>
      </c>
      <c r="B1063" s="17" t="s">
        <v>282</v>
      </c>
      <c r="C1063" s="17" t="s">
        <v>283</v>
      </c>
      <c r="D1063" s="20">
        <v>44531</v>
      </c>
      <c r="E1063" s="20">
        <v>44576</v>
      </c>
      <c r="F1063" s="21">
        <v>12500</v>
      </c>
      <c r="G1063" s="20">
        <v>44531</v>
      </c>
      <c r="H1063" s="20">
        <v>44620</v>
      </c>
      <c r="I1063" s="17">
        <f>IF((YEAR(H1063)-YEAR(G1063))=1, ((MONTH(H1063)-MONTH(G1063))+1)+12, (IF((YEAR(H1063)-YEAR(G1063))=2, ((MONTH(H1063)-MONTH(G1063))+1)+24, (IF((YEAR(H1063)-YEAR(G1063))=3, ((MONTH(H1063)-MONTH(G1063))+1)+36, (MONTH(H1063)-MONTH(G1063))+1)))))</f>
        <v>3</v>
      </c>
      <c r="J1063" s="18">
        <f>F1063/I1063</f>
        <v>4166.666666666667</v>
      </c>
      <c r="K1063" s="19"/>
      <c r="L1063" s="20">
        <v>44531</v>
      </c>
      <c r="M1063" s="20">
        <v>44576</v>
      </c>
      <c r="N1063" s="21">
        <v>12500</v>
      </c>
      <c r="O1063" s="20">
        <v>44531</v>
      </c>
      <c r="P1063" s="20">
        <v>44620</v>
      </c>
      <c r="Q1063" s="19">
        <f t="shared" si="48"/>
        <v>15</v>
      </c>
      <c r="R1063" s="19">
        <f t="shared" si="49"/>
        <v>15</v>
      </c>
      <c r="S1063" s="19">
        <f t="shared" si="50"/>
        <v>0</v>
      </c>
      <c r="T1063" s="19"/>
      <c r="U1063" s="20">
        <v>43435</v>
      </c>
      <c r="V1063" s="20">
        <v>43480</v>
      </c>
      <c r="W1063" s="21">
        <v>12500</v>
      </c>
      <c r="X1063" s="20">
        <v>43435</v>
      </c>
      <c r="Y1063" s="20">
        <v>43524</v>
      </c>
    </row>
    <row r="1064" spans="1:25" ht="15.75" x14ac:dyDescent="0.25">
      <c r="A1064" s="17" t="s">
        <v>377</v>
      </c>
      <c r="B1064" s="17" t="s">
        <v>288</v>
      </c>
      <c r="C1064" s="17" t="s">
        <v>283</v>
      </c>
      <c r="D1064" s="20">
        <v>44531</v>
      </c>
      <c r="E1064" s="20">
        <v>44537</v>
      </c>
      <c r="F1064" s="21">
        <v>7976.26</v>
      </c>
      <c r="G1064" s="20">
        <v>44531</v>
      </c>
      <c r="H1064" s="20">
        <v>44620</v>
      </c>
      <c r="I1064" s="17">
        <f>IF((YEAR(H1064)-YEAR(G1064))=1, ((MONTH(H1064)-MONTH(G1064))+1)+12, (IF((YEAR(H1064)-YEAR(G1064))=2, ((MONTH(H1064)-MONTH(G1064))+1)+24, (IF((YEAR(H1064)-YEAR(G1064))=3, ((MONTH(H1064)-MONTH(G1064))+1)+36, (MONTH(H1064)-MONTH(G1064))+1)))))</f>
        <v>3</v>
      </c>
      <c r="J1064" s="18">
        <f>F1064/I1064</f>
        <v>2658.7533333333336</v>
      </c>
      <c r="K1064" s="19"/>
      <c r="L1064" s="20">
        <v>44531</v>
      </c>
      <c r="M1064" s="20">
        <v>44537</v>
      </c>
      <c r="N1064" s="21">
        <v>7976.26</v>
      </c>
      <c r="O1064" s="20">
        <v>44531</v>
      </c>
      <c r="P1064" s="20">
        <v>44620</v>
      </c>
      <c r="Q1064" s="19">
        <f t="shared" si="48"/>
        <v>7</v>
      </c>
      <c r="R1064" s="19">
        <f t="shared" si="49"/>
        <v>7</v>
      </c>
      <c r="S1064" s="19">
        <f t="shared" si="50"/>
        <v>0</v>
      </c>
      <c r="T1064" s="19"/>
      <c r="U1064" s="20">
        <v>43435</v>
      </c>
      <c r="V1064" s="20">
        <v>43441</v>
      </c>
      <c r="W1064" s="21">
        <v>7976.26</v>
      </c>
      <c r="X1064" s="20">
        <v>43435</v>
      </c>
      <c r="Y1064" s="20">
        <v>43524</v>
      </c>
    </row>
    <row r="1065" spans="1:25" ht="15.75" x14ac:dyDescent="0.25">
      <c r="A1065" s="17" t="s">
        <v>484</v>
      </c>
      <c r="B1065" s="17" t="s">
        <v>288</v>
      </c>
      <c r="C1065" s="17" t="s">
        <v>283</v>
      </c>
      <c r="D1065" s="20">
        <v>44547</v>
      </c>
      <c r="E1065" s="20">
        <v>44614</v>
      </c>
      <c r="F1065" s="21">
        <v>3775.79</v>
      </c>
      <c r="G1065" s="20">
        <v>44531</v>
      </c>
      <c r="H1065" s="20">
        <v>44620</v>
      </c>
      <c r="I1065" s="17">
        <f>IF((YEAR(H1065)-YEAR(G1065))=1, ((MONTH(H1065)-MONTH(G1065))+1)+12, (IF((YEAR(H1065)-YEAR(G1065))=2, ((MONTH(H1065)-MONTH(G1065))+1)+24, (IF((YEAR(H1065)-YEAR(G1065))=3, ((MONTH(H1065)-MONTH(G1065))+1)+36, (MONTH(H1065)-MONTH(G1065))+1)))))</f>
        <v>3</v>
      </c>
      <c r="J1065" s="18">
        <f>F1065/I1065</f>
        <v>1258.5966666666666</v>
      </c>
      <c r="K1065" s="19"/>
      <c r="L1065" s="20">
        <v>44547</v>
      </c>
      <c r="M1065" s="20">
        <v>44614</v>
      </c>
      <c r="N1065" s="21">
        <v>3775.79</v>
      </c>
      <c r="O1065" s="20">
        <v>44531</v>
      </c>
      <c r="P1065" s="20">
        <v>44620</v>
      </c>
      <c r="Q1065" s="19">
        <f t="shared" si="48"/>
        <v>22</v>
      </c>
      <c r="R1065" s="19">
        <f t="shared" si="49"/>
        <v>22</v>
      </c>
      <c r="S1065" s="19">
        <f t="shared" si="50"/>
        <v>0</v>
      </c>
      <c r="T1065" s="19"/>
      <c r="U1065" s="20">
        <v>43451</v>
      </c>
      <c r="V1065" s="20">
        <v>43518</v>
      </c>
      <c r="W1065" s="21">
        <v>3775.79</v>
      </c>
      <c r="X1065" s="20">
        <v>43435</v>
      </c>
      <c r="Y1065" s="20">
        <v>43524</v>
      </c>
    </row>
    <row r="1066" spans="1:25" ht="15.75" x14ac:dyDescent="0.25">
      <c r="A1066" s="17" t="s">
        <v>494</v>
      </c>
      <c r="B1066" s="17" t="s">
        <v>288</v>
      </c>
      <c r="C1066" s="17" t="s">
        <v>283</v>
      </c>
      <c r="D1066" s="20">
        <v>44562</v>
      </c>
      <c r="E1066" s="20">
        <v>44592</v>
      </c>
      <c r="F1066" s="21">
        <v>4773.3599999999997</v>
      </c>
      <c r="G1066" s="20">
        <v>44531</v>
      </c>
      <c r="H1066" s="20">
        <v>44620</v>
      </c>
      <c r="I1066" s="17">
        <f>IF((YEAR(H1066)-YEAR(G1066))=1, ((MONTH(H1066)-MONTH(G1066))+1)+12, (IF((YEAR(H1066)-YEAR(G1066))=2, ((MONTH(H1066)-MONTH(G1066))+1)+24, (IF((YEAR(H1066)-YEAR(G1066))=3, ((MONTH(H1066)-MONTH(G1066))+1)+36, (MONTH(H1066)-MONTH(G1066))+1)))))</f>
        <v>3</v>
      </c>
      <c r="J1066" s="18">
        <f>F1066/I1066</f>
        <v>1591.12</v>
      </c>
      <c r="K1066" s="19"/>
      <c r="L1066" s="20">
        <v>44562</v>
      </c>
      <c r="M1066" s="20">
        <v>44592</v>
      </c>
      <c r="N1066" s="21">
        <v>4773.3599999999997</v>
      </c>
      <c r="O1066" s="20">
        <v>44531</v>
      </c>
      <c r="P1066" s="20">
        <v>44620</v>
      </c>
      <c r="Q1066" s="19">
        <f t="shared" si="48"/>
        <v>31</v>
      </c>
      <c r="R1066" s="19">
        <f t="shared" si="49"/>
        <v>31</v>
      </c>
      <c r="S1066" s="19">
        <f t="shared" si="50"/>
        <v>0</v>
      </c>
      <c r="T1066" s="19"/>
      <c r="U1066" s="20">
        <v>43466</v>
      </c>
      <c r="V1066" s="20">
        <v>43496</v>
      </c>
      <c r="W1066" s="21">
        <v>4773.3599999999997</v>
      </c>
      <c r="X1066" s="20">
        <v>43435</v>
      </c>
      <c r="Y1066" s="20">
        <v>43524</v>
      </c>
    </row>
    <row r="1067" spans="1:25" ht="15.75" x14ac:dyDescent="0.25">
      <c r="A1067" s="17" t="s">
        <v>316</v>
      </c>
      <c r="B1067" s="17" t="s">
        <v>296</v>
      </c>
      <c r="C1067" s="17" t="s">
        <v>283</v>
      </c>
      <c r="D1067" s="20">
        <v>44593</v>
      </c>
      <c r="E1067" s="20">
        <v>44612</v>
      </c>
      <c r="F1067" s="21">
        <v>1500</v>
      </c>
      <c r="G1067" s="20">
        <v>44593</v>
      </c>
      <c r="H1067" s="20">
        <v>44620</v>
      </c>
      <c r="I1067" s="17">
        <f>IF((YEAR(H1067)-YEAR(G1067))=1, ((MONTH(H1067)-MONTH(G1067))+1)+12, (IF((YEAR(H1067)-YEAR(G1067))=2, ((MONTH(H1067)-MONTH(G1067))+1)+24, (IF((YEAR(H1067)-YEAR(G1067))=3, ((MONTH(H1067)-MONTH(G1067))+1)+36, (MONTH(H1067)-MONTH(G1067))+1)))))</f>
        <v>1</v>
      </c>
      <c r="J1067" s="18">
        <f>F1067/I1067</f>
        <v>1500</v>
      </c>
      <c r="K1067" s="19"/>
      <c r="L1067" s="20">
        <v>44593</v>
      </c>
      <c r="M1067" s="20">
        <v>44612</v>
      </c>
      <c r="N1067" s="21">
        <v>1500</v>
      </c>
      <c r="O1067" s="20">
        <v>44593</v>
      </c>
      <c r="P1067" s="20">
        <v>44620</v>
      </c>
      <c r="Q1067" s="19">
        <f t="shared" si="48"/>
        <v>20</v>
      </c>
      <c r="R1067" s="19">
        <f t="shared" si="49"/>
        <v>20</v>
      </c>
      <c r="S1067" s="19">
        <f t="shared" si="50"/>
        <v>0</v>
      </c>
      <c r="T1067" s="19"/>
      <c r="U1067" s="20">
        <v>43497</v>
      </c>
      <c r="V1067" s="20">
        <v>43516</v>
      </c>
      <c r="W1067" s="21">
        <v>1500</v>
      </c>
      <c r="X1067" s="20">
        <v>43497</v>
      </c>
      <c r="Y1067" s="20">
        <v>43524</v>
      </c>
    </row>
    <row r="1068" spans="1:25" ht="15.75" x14ac:dyDescent="0.25">
      <c r="A1068" s="17" t="s">
        <v>373</v>
      </c>
      <c r="B1068" s="17" t="s">
        <v>285</v>
      </c>
      <c r="C1068" s="17" t="s">
        <v>283</v>
      </c>
      <c r="D1068" s="20">
        <v>44610</v>
      </c>
      <c r="E1068" s="20">
        <v>44648</v>
      </c>
      <c r="F1068" s="21">
        <v>1000</v>
      </c>
      <c r="G1068" s="20">
        <v>44593</v>
      </c>
      <c r="H1068" s="20">
        <v>44620</v>
      </c>
      <c r="I1068" s="17">
        <f>IF((YEAR(H1068)-YEAR(G1068))=1, ((MONTH(H1068)-MONTH(G1068))+1)+12, (IF((YEAR(H1068)-YEAR(G1068))=2, ((MONTH(H1068)-MONTH(G1068))+1)+24, (IF((YEAR(H1068)-YEAR(G1068))=3, ((MONTH(H1068)-MONTH(G1068))+1)+36, (MONTH(H1068)-MONTH(G1068))+1)))))</f>
        <v>1</v>
      </c>
      <c r="J1068" s="18">
        <f>F1068/I1068</f>
        <v>1000</v>
      </c>
      <c r="K1068" s="19"/>
      <c r="L1068" s="20">
        <v>44610</v>
      </c>
      <c r="M1068" s="20">
        <v>44648</v>
      </c>
      <c r="N1068" s="21">
        <v>1000</v>
      </c>
      <c r="O1068" s="20">
        <v>44593</v>
      </c>
      <c r="P1068" s="20">
        <v>44620</v>
      </c>
      <c r="Q1068" s="19">
        <f t="shared" si="48"/>
        <v>28</v>
      </c>
      <c r="R1068" s="19">
        <f t="shared" si="49"/>
        <v>28</v>
      </c>
      <c r="S1068" s="19">
        <f t="shared" si="50"/>
        <v>0</v>
      </c>
      <c r="T1068" s="19"/>
      <c r="U1068" s="20">
        <v>43514</v>
      </c>
      <c r="V1068" s="20">
        <v>43552</v>
      </c>
      <c r="W1068" s="21">
        <v>1000</v>
      </c>
      <c r="X1068" s="20">
        <v>43497</v>
      </c>
      <c r="Y1068" s="20">
        <v>43524</v>
      </c>
    </row>
    <row r="1069" spans="1:25" ht="15.75" x14ac:dyDescent="0.25">
      <c r="A1069" s="17" t="s">
        <v>401</v>
      </c>
      <c r="B1069" s="17" t="s">
        <v>285</v>
      </c>
      <c r="C1069" s="17" t="s">
        <v>283</v>
      </c>
      <c r="D1069" s="20">
        <v>44593</v>
      </c>
      <c r="E1069" s="20">
        <v>44604</v>
      </c>
      <c r="F1069" s="21">
        <v>2000</v>
      </c>
      <c r="G1069" s="20">
        <v>44593</v>
      </c>
      <c r="H1069" s="20">
        <v>44620</v>
      </c>
      <c r="I1069" s="17">
        <f>IF((YEAR(H1069)-YEAR(G1069))=1, ((MONTH(H1069)-MONTH(G1069))+1)+12, (IF((YEAR(H1069)-YEAR(G1069))=2, ((MONTH(H1069)-MONTH(G1069))+1)+24, (IF((YEAR(H1069)-YEAR(G1069))=3, ((MONTH(H1069)-MONTH(G1069))+1)+36, (MONTH(H1069)-MONTH(G1069))+1)))))</f>
        <v>1</v>
      </c>
      <c r="J1069" s="18">
        <f>F1069/I1069</f>
        <v>2000</v>
      </c>
      <c r="K1069" s="19"/>
      <c r="L1069" s="20">
        <v>44593</v>
      </c>
      <c r="M1069" s="20">
        <v>44604</v>
      </c>
      <c r="N1069" s="21">
        <v>2000</v>
      </c>
      <c r="O1069" s="20">
        <v>44593</v>
      </c>
      <c r="P1069" s="20">
        <v>44620</v>
      </c>
      <c r="Q1069" s="19">
        <f t="shared" si="48"/>
        <v>12</v>
      </c>
      <c r="R1069" s="19">
        <f t="shared" si="49"/>
        <v>12</v>
      </c>
      <c r="S1069" s="19">
        <f t="shared" si="50"/>
        <v>0</v>
      </c>
      <c r="T1069" s="19"/>
      <c r="U1069" s="20">
        <v>43497</v>
      </c>
      <c r="V1069" s="20">
        <v>43508</v>
      </c>
      <c r="W1069" s="21">
        <v>2000</v>
      </c>
      <c r="X1069" s="20">
        <v>43497</v>
      </c>
      <c r="Y1069" s="20">
        <v>43524</v>
      </c>
    </row>
    <row r="1070" spans="1:25" ht="15.75" x14ac:dyDescent="0.25">
      <c r="A1070" s="17" t="s">
        <v>426</v>
      </c>
      <c r="B1070" s="17" t="s">
        <v>282</v>
      </c>
      <c r="C1070" s="17" t="s">
        <v>283</v>
      </c>
      <c r="D1070" s="20">
        <v>44593</v>
      </c>
      <c r="E1070" s="20">
        <v>44593</v>
      </c>
      <c r="F1070" s="21">
        <v>700</v>
      </c>
      <c r="G1070" s="20">
        <v>44593</v>
      </c>
      <c r="H1070" s="20">
        <v>44620</v>
      </c>
      <c r="I1070" s="17">
        <f>IF((YEAR(H1070)-YEAR(G1070))=1, ((MONTH(H1070)-MONTH(G1070))+1)+12, (IF((YEAR(H1070)-YEAR(G1070))=2, ((MONTH(H1070)-MONTH(G1070))+1)+24, (IF((YEAR(H1070)-YEAR(G1070))=3, ((MONTH(H1070)-MONTH(G1070))+1)+36, (MONTH(H1070)-MONTH(G1070))+1)))))</f>
        <v>1</v>
      </c>
      <c r="J1070" s="18">
        <f>F1070/I1070</f>
        <v>700</v>
      </c>
      <c r="K1070" s="19"/>
      <c r="L1070" s="20">
        <v>44593</v>
      </c>
      <c r="M1070" s="20">
        <v>44593</v>
      </c>
      <c r="N1070" s="21">
        <v>700</v>
      </c>
      <c r="O1070" s="20">
        <v>44593</v>
      </c>
      <c r="P1070" s="20">
        <v>44620</v>
      </c>
      <c r="Q1070" s="19">
        <f t="shared" si="48"/>
        <v>1</v>
      </c>
      <c r="R1070" s="19">
        <f t="shared" si="49"/>
        <v>1</v>
      </c>
      <c r="S1070" s="19">
        <f t="shared" si="50"/>
        <v>0</v>
      </c>
      <c r="T1070" s="19"/>
      <c r="U1070" s="20">
        <v>43497</v>
      </c>
      <c r="V1070" s="20">
        <v>43497</v>
      </c>
      <c r="W1070" s="21">
        <v>700</v>
      </c>
      <c r="X1070" s="20">
        <v>43497</v>
      </c>
      <c r="Y1070" s="20">
        <v>43524</v>
      </c>
    </row>
    <row r="1071" spans="1:25" ht="15.75" x14ac:dyDescent="0.25">
      <c r="A1071" s="17" t="s">
        <v>453</v>
      </c>
      <c r="B1071" s="17" t="s">
        <v>282</v>
      </c>
      <c r="C1071" s="17" t="s">
        <v>283</v>
      </c>
      <c r="D1071" s="20">
        <v>44608</v>
      </c>
      <c r="E1071" s="20">
        <v>44669</v>
      </c>
      <c r="F1071" s="21">
        <v>1375</v>
      </c>
      <c r="G1071" s="20">
        <v>44593</v>
      </c>
      <c r="H1071" s="20">
        <v>44620</v>
      </c>
      <c r="I1071" s="17">
        <f>IF((YEAR(H1071)-YEAR(G1071))=1, ((MONTH(H1071)-MONTH(G1071))+1)+12, (IF((YEAR(H1071)-YEAR(G1071))=2, ((MONTH(H1071)-MONTH(G1071))+1)+24, (IF((YEAR(H1071)-YEAR(G1071))=3, ((MONTH(H1071)-MONTH(G1071))+1)+36, (MONTH(H1071)-MONTH(G1071))+1)))))</f>
        <v>1</v>
      </c>
      <c r="J1071" s="18">
        <f>F1071/I1071</f>
        <v>1375</v>
      </c>
      <c r="K1071" s="19"/>
      <c r="L1071" s="20">
        <v>44608</v>
      </c>
      <c r="M1071" s="20">
        <v>44669</v>
      </c>
      <c r="N1071" s="21">
        <v>1375</v>
      </c>
      <c r="O1071" s="20">
        <v>44593</v>
      </c>
      <c r="P1071" s="20">
        <v>44620</v>
      </c>
      <c r="Q1071" s="19">
        <f t="shared" si="48"/>
        <v>18</v>
      </c>
      <c r="R1071" s="19">
        <f t="shared" si="49"/>
        <v>18</v>
      </c>
      <c r="S1071" s="19">
        <f t="shared" si="50"/>
        <v>0</v>
      </c>
      <c r="T1071" s="19"/>
      <c r="U1071" s="20">
        <v>43512</v>
      </c>
      <c r="V1071" s="20">
        <v>43573</v>
      </c>
      <c r="W1071" s="21">
        <v>1375</v>
      </c>
      <c r="X1071" s="20">
        <v>43497</v>
      </c>
      <c r="Y1071" s="20">
        <v>43524</v>
      </c>
    </row>
    <row r="1072" spans="1:25" ht="15.75" x14ac:dyDescent="0.25">
      <c r="A1072" s="17" t="s">
        <v>460</v>
      </c>
      <c r="B1072" s="17" t="s">
        <v>296</v>
      </c>
      <c r="C1072" s="17" t="s">
        <v>283</v>
      </c>
      <c r="D1072" s="20">
        <v>44593</v>
      </c>
      <c r="E1072" s="20">
        <v>44624</v>
      </c>
      <c r="F1072" s="21">
        <v>2500</v>
      </c>
      <c r="G1072" s="20">
        <v>44593</v>
      </c>
      <c r="H1072" s="20">
        <v>44620</v>
      </c>
      <c r="I1072" s="17">
        <f>IF((YEAR(H1072)-YEAR(G1072))=1, ((MONTH(H1072)-MONTH(G1072))+1)+12, (IF((YEAR(H1072)-YEAR(G1072))=2, ((MONTH(H1072)-MONTH(G1072))+1)+24, (IF((YEAR(H1072)-YEAR(G1072))=3, ((MONTH(H1072)-MONTH(G1072))+1)+36, (MONTH(H1072)-MONTH(G1072))+1)))))</f>
        <v>1</v>
      </c>
      <c r="J1072" s="18">
        <f>F1072/I1072</f>
        <v>2500</v>
      </c>
      <c r="K1072" s="19"/>
      <c r="L1072" s="20">
        <v>44593</v>
      </c>
      <c r="M1072" s="20">
        <v>44624</v>
      </c>
      <c r="N1072" s="21">
        <v>2500</v>
      </c>
      <c r="O1072" s="20">
        <v>44593</v>
      </c>
      <c r="P1072" s="20">
        <v>44620</v>
      </c>
      <c r="Q1072" s="19">
        <f t="shared" si="48"/>
        <v>4</v>
      </c>
      <c r="R1072" s="19">
        <f t="shared" si="49"/>
        <v>4</v>
      </c>
      <c r="S1072" s="19">
        <f t="shared" si="50"/>
        <v>0</v>
      </c>
      <c r="T1072" s="19"/>
      <c r="U1072" s="20">
        <v>43497</v>
      </c>
      <c r="V1072" s="20">
        <v>43528</v>
      </c>
      <c r="W1072" s="21">
        <v>2500</v>
      </c>
      <c r="X1072" s="20">
        <v>43497</v>
      </c>
      <c r="Y1072" s="20">
        <v>43524</v>
      </c>
    </row>
    <row r="1073" spans="1:25" ht="15.75" x14ac:dyDescent="0.25">
      <c r="A1073" s="17" t="s">
        <v>478</v>
      </c>
      <c r="B1073" s="17" t="s">
        <v>285</v>
      </c>
      <c r="C1073" s="17" t="s">
        <v>283</v>
      </c>
      <c r="D1073" s="20">
        <v>44593</v>
      </c>
      <c r="E1073" s="20">
        <v>44605</v>
      </c>
      <c r="F1073" s="21">
        <v>1500</v>
      </c>
      <c r="G1073" s="20">
        <v>44593</v>
      </c>
      <c r="H1073" s="20">
        <v>44620</v>
      </c>
      <c r="I1073" s="17">
        <f>IF((YEAR(H1073)-YEAR(G1073))=1, ((MONTH(H1073)-MONTH(G1073))+1)+12, (IF((YEAR(H1073)-YEAR(G1073))=2, ((MONTH(H1073)-MONTH(G1073))+1)+24, (IF((YEAR(H1073)-YEAR(G1073))=3, ((MONTH(H1073)-MONTH(G1073))+1)+36, (MONTH(H1073)-MONTH(G1073))+1)))))</f>
        <v>1</v>
      </c>
      <c r="J1073" s="18">
        <f>F1073/I1073</f>
        <v>1500</v>
      </c>
      <c r="K1073" s="19"/>
      <c r="L1073" s="20">
        <v>44593</v>
      </c>
      <c r="M1073" s="20">
        <v>44605</v>
      </c>
      <c r="N1073" s="21">
        <v>1500</v>
      </c>
      <c r="O1073" s="20">
        <v>44593</v>
      </c>
      <c r="P1073" s="20">
        <v>44620</v>
      </c>
      <c r="Q1073" s="19">
        <f t="shared" si="48"/>
        <v>13</v>
      </c>
      <c r="R1073" s="19">
        <f t="shared" si="49"/>
        <v>13</v>
      </c>
      <c r="S1073" s="19">
        <f t="shared" si="50"/>
        <v>0</v>
      </c>
      <c r="T1073" s="19"/>
      <c r="U1073" s="20">
        <v>43497</v>
      </c>
      <c r="V1073" s="20">
        <v>43509</v>
      </c>
      <c r="W1073" s="21">
        <v>1500</v>
      </c>
      <c r="X1073" s="20">
        <v>43497</v>
      </c>
      <c r="Y1073" s="20">
        <v>43524</v>
      </c>
    </row>
    <row r="1074" spans="1:25" ht="15.75" x14ac:dyDescent="0.25">
      <c r="A1074" s="17" t="s">
        <v>479</v>
      </c>
      <c r="B1074" s="17" t="s">
        <v>288</v>
      </c>
      <c r="C1074" s="17" t="s">
        <v>283</v>
      </c>
      <c r="D1074" s="20">
        <v>44593</v>
      </c>
      <c r="E1074" s="20">
        <v>44613</v>
      </c>
      <c r="F1074" s="21">
        <v>1500</v>
      </c>
      <c r="G1074" s="20">
        <v>44593</v>
      </c>
      <c r="H1074" s="20">
        <v>44620</v>
      </c>
      <c r="I1074" s="17">
        <f>IF((YEAR(H1074)-YEAR(G1074))=1, ((MONTH(H1074)-MONTH(G1074))+1)+12, (IF((YEAR(H1074)-YEAR(G1074))=2, ((MONTH(H1074)-MONTH(G1074))+1)+24, (IF((YEAR(H1074)-YEAR(G1074))=3, ((MONTH(H1074)-MONTH(G1074))+1)+36, (MONTH(H1074)-MONTH(G1074))+1)))))</f>
        <v>1</v>
      </c>
      <c r="J1074" s="18">
        <f>F1074/I1074</f>
        <v>1500</v>
      </c>
      <c r="K1074" s="19"/>
      <c r="L1074" s="20">
        <v>44593</v>
      </c>
      <c r="M1074" s="20">
        <v>44613</v>
      </c>
      <c r="N1074" s="21">
        <v>1500</v>
      </c>
      <c r="O1074" s="20">
        <v>44593</v>
      </c>
      <c r="P1074" s="20">
        <v>44620</v>
      </c>
      <c r="Q1074" s="19">
        <f t="shared" si="48"/>
        <v>21</v>
      </c>
      <c r="R1074" s="19">
        <f t="shared" si="49"/>
        <v>21</v>
      </c>
      <c r="S1074" s="19">
        <f t="shared" si="50"/>
        <v>0</v>
      </c>
      <c r="T1074" s="19"/>
      <c r="U1074" s="20">
        <v>43497</v>
      </c>
      <c r="V1074" s="20">
        <v>43517</v>
      </c>
      <c r="W1074" s="21">
        <v>1500</v>
      </c>
      <c r="X1074" s="20">
        <v>43497</v>
      </c>
      <c r="Y1074" s="20">
        <v>43524</v>
      </c>
    </row>
    <row r="1075" spans="1:25" ht="15.75" x14ac:dyDescent="0.25">
      <c r="A1075" s="17" t="s">
        <v>485</v>
      </c>
      <c r="B1075" s="17" t="s">
        <v>282</v>
      </c>
      <c r="C1075" s="17" t="s">
        <v>283</v>
      </c>
      <c r="D1075" s="20">
        <v>44617</v>
      </c>
      <c r="E1075" s="20">
        <v>44624</v>
      </c>
      <c r="F1075" s="21">
        <v>600</v>
      </c>
      <c r="G1075" s="20">
        <v>44593</v>
      </c>
      <c r="H1075" s="20">
        <v>44620</v>
      </c>
      <c r="I1075" s="17">
        <f>IF((YEAR(H1075)-YEAR(G1075))=1, ((MONTH(H1075)-MONTH(G1075))+1)+12, (IF((YEAR(H1075)-YEAR(G1075))=2, ((MONTH(H1075)-MONTH(G1075))+1)+24, (IF((YEAR(H1075)-YEAR(G1075))=3, ((MONTH(H1075)-MONTH(G1075))+1)+36, (MONTH(H1075)-MONTH(G1075))+1)))))</f>
        <v>1</v>
      </c>
      <c r="J1075" s="18">
        <f>F1075/I1075</f>
        <v>600</v>
      </c>
      <c r="K1075" s="19"/>
      <c r="L1075" s="20">
        <v>44617</v>
      </c>
      <c r="M1075" s="20">
        <v>44624</v>
      </c>
      <c r="N1075" s="21">
        <v>600</v>
      </c>
      <c r="O1075" s="20">
        <v>44593</v>
      </c>
      <c r="P1075" s="20">
        <v>44620</v>
      </c>
      <c r="Q1075" s="19">
        <f t="shared" si="48"/>
        <v>4</v>
      </c>
      <c r="R1075" s="19">
        <f t="shared" si="49"/>
        <v>4</v>
      </c>
      <c r="S1075" s="19">
        <f t="shared" si="50"/>
        <v>0</v>
      </c>
      <c r="T1075" s="19"/>
      <c r="U1075" s="20">
        <v>43521</v>
      </c>
      <c r="V1075" s="20">
        <v>43528</v>
      </c>
      <c r="W1075" s="21">
        <v>600</v>
      </c>
      <c r="X1075" s="20">
        <v>43497</v>
      </c>
      <c r="Y1075" s="20">
        <v>43524</v>
      </c>
    </row>
    <row r="1076" spans="1:25" ht="15.75" x14ac:dyDescent="0.25">
      <c r="A1076" s="17" t="s">
        <v>507</v>
      </c>
      <c r="B1076" s="17" t="s">
        <v>285</v>
      </c>
      <c r="C1076" s="17" t="s">
        <v>283</v>
      </c>
      <c r="D1076" s="20">
        <v>44593</v>
      </c>
      <c r="E1076" s="20">
        <v>44624</v>
      </c>
      <c r="F1076" s="21">
        <v>1750</v>
      </c>
      <c r="G1076" s="20">
        <v>44593</v>
      </c>
      <c r="H1076" s="20">
        <v>44620</v>
      </c>
      <c r="I1076" s="17">
        <f>IF((YEAR(H1076)-YEAR(G1076))=1, ((MONTH(H1076)-MONTH(G1076))+1)+12, (IF((YEAR(H1076)-YEAR(G1076))=2, ((MONTH(H1076)-MONTH(G1076))+1)+24, (IF((YEAR(H1076)-YEAR(G1076))=3, ((MONTH(H1076)-MONTH(G1076))+1)+36, (MONTH(H1076)-MONTH(G1076))+1)))))</f>
        <v>1</v>
      </c>
      <c r="J1076" s="18">
        <f>F1076/I1076</f>
        <v>1750</v>
      </c>
      <c r="K1076" s="19"/>
      <c r="L1076" s="20">
        <v>44593</v>
      </c>
      <c r="M1076" s="20">
        <v>44624</v>
      </c>
      <c r="N1076" s="21">
        <v>1750</v>
      </c>
      <c r="O1076" s="20">
        <v>44593</v>
      </c>
      <c r="P1076" s="20">
        <v>44620</v>
      </c>
      <c r="Q1076" s="19">
        <f t="shared" si="48"/>
        <v>4</v>
      </c>
      <c r="R1076" s="19">
        <f t="shared" si="49"/>
        <v>4</v>
      </c>
      <c r="S1076" s="19">
        <f t="shared" si="50"/>
        <v>0</v>
      </c>
      <c r="T1076" s="19"/>
      <c r="U1076" s="20">
        <v>43497</v>
      </c>
      <c r="V1076" s="20">
        <v>43528</v>
      </c>
      <c r="W1076" s="21">
        <v>1750</v>
      </c>
      <c r="X1076" s="20">
        <v>43497</v>
      </c>
      <c r="Y1076" s="20">
        <v>43524</v>
      </c>
    </row>
    <row r="1077" spans="1:25" ht="15.75" x14ac:dyDescent="0.25">
      <c r="A1077" s="17" t="s">
        <v>510</v>
      </c>
      <c r="B1077" s="17" t="s">
        <v>285</v>
      </c>
      <c r="C1077" s="17" t="s">
        <v>283</v>
      </c>
      <c r="D1077" s="20">
        <v>44607</v>
      </c>
      <c r="E1077" s="20">
        <v>44865</v>
      </c>
      <c r="F1077" s="21">
        <v>2050.5300000000002</v>
      </c>
      <c r="G1077" s="20">
        <v>44593</v>
      </c>
      <c r="H1077" s="20">
        <v>44620</v>
      </c>
      <c r="I1077" s="17">
        <f>IF((YEAR(H1077)-YEAR(G1077))=1, ((MONTH(H1077)-MONTH(G1077))+1)+12, (IF((YEAR(H1077)-YEAR(G1077))=2, ((MONTH(H1077)-MONTH(G1077))+1)+24, (IF((YEAR(H1077)-YEAR(G1077))=3, ((MONTH(H1077)-MONTH(G1077))+1)+36, (MONTH(H1077)-MONTH(G1077))+1)))))</f>
        <v>1</v>
      </c>
      <c r="J1077" s="18">
        <f>F1077/I1077</f>
        <v>2050.5300000000002</v>
      </c>
      <c r="K1077" s="19"/>
      <c r="L1077" s="20">
        <v>44607</v>
      </c>
      <c r="M1077" s="20">
        <v>44865</v>
      </c>
      <c r="N1077" s="21">
        <v>2050.5300000000002</v>
      </c>
      <c r="O1077" s="20">
        <v>44593</v>
      </c>
      <c r="P1077" s="20">
        <v>44620</v>
      </c>
      <c r="Q1077" s="19">
        <f t="shared" si="48"/>
        <v>31</v>
      </c>
      <c r="R1077" s="19">
        <f t="shared" si="49"/>
        <v>31</v>
      </c>
      <c r="S1077" s="19">
        <f t="shared" si="50"/>
        <v>0</v>
      </c>
      <c r="T1077" s="19"/>
      <c r="U1077" s="20">
        <v>43511</v>
      </c>
      <c r="V1077" s="20">
        <v>43769</v>
      </c>
      <c r="W1077" s="21">
        <v>2050.5300000000002</v>
      </c>
      <c r="X1077" s="20">
        <v>43497</v>
      </c>
      <c r="Y1077" s="20">
        <v>43524</v>
      </c>
    </row>
    <row r="1078" spans="1:25" ht="15.75" x14ac:dyDescent="0.25">
      <c r="A1078" s="17" t="s">
        <v>510</v>
      </c>
      <c r="B1078" s="17" t="s">
        <v>296</v>
      </c>
      <c r="C1078" s="17" t="s">
        <v>283</v>
      </c>
      <c r="D1078" s="20">
        <v>44620</v>
      </c>
      <c r="E1078" s="20">
        <v>44652</v>
      </c>
      <c r="F1078" s="21">
        <v>1500</v>
      </c>
      <c r="G1078" s="20">
        <v>44593</v>
      </c>
      <c r="H1078" s="20">
        <v>44620</v>
      </c>
      <c r="I1078" s="17">
        <f>IF((YEAR(H1078)-YEAR(G1078))=1, ((MONTH(H1078)-MONTH(G1078))+1)+12, (IF((YEAR(H1078)-YEAR(G1078))=2, ((MONTH(H1078)-MONTH(G1078))+1)+24, (IF((YEAR(H1078)-YEAR(G1078))=3, ((MONTH(H1078)-MONTH(G1078))+1)+36, (MONTH(H1078)-MONTH(G1078))+1)))))</f>
        <v>1</v>
      </c>
      <c r="J1078" s="18">
        <f>F1078/I1078</f>
        <v>1500</v>
      </c>
      <c r="K1078" s="19"/>
      <c r="L1078" s="20">
        <v>44620</v>
      </c>
      <c r="M1078" s="20">
        <v>44652</v>
      </c>
      <c r="N1078" s="21">
        <v>1500</v>
      </c>
      <c r="O1078" s="20">
        <v>44593</v>
      </c>
      <c r="P1078" s="20">
        <v>44620</v>
      </c>
      <c r="Q1078" s="19">
        <f t="shared" si="48"/>
        <v>1</v>
      </c>
      <c r="R1078" s="19">
        <f t="shared" si="49"/>
        <v>1</v>
      </c>
      <c r="S1078" s="19">
        <f t="shared" si="50"/>
        <v>0</v>
      </c>
      <c r="T1078" s="19"/>
      <c r="U1078" s="20">
        <v>43524</v>
      </c>
      <c r="V1078" s="20">
        <v>43556</v>
      </c>
      <c r="W1078" s="21">
        <v>1500</v>
      </c>
      <c r="X1078" s="20">
        <v>43497</v>
      </c>
      <c r="Y1078" s="20">
        <v>43524</v>
      </c>
    </row>
    <row r="1079" spans="1:25" ht="15.75" x14ac:dyDescent="0.25">
      <c r="A1079" s="17" t="s">
        <v>534</v>
      </c>
      <c r="B1079" s="17" t="s">
        <v>292</v>
      </c>
      <c r="C1079" s="17" t="s">
        <v>283</v>
      </c>
      <c r="D1079" s="20">
        <v>44593</v>
      </c>
      <c r="E1079" s="20">
        <v>44627</v>
      </c>
      <c r="F1079" s="21">
        <v>1650</v>
      </c>
      <c r="G1079" s="20">
        <v>44593</v>
      </c>
      <c r="H1079" s="20">
        <v>44620</v>
      </c>
      <c r="I1079" s="17">
        <f>IF((YEAR(H1079)-YEAR(G1079))=1, ((MONTH(H1079)-MONTH(G1079))+1)+12, (IF((YEAR(H1079)-YEAR(G1079))=2, ((MONTH(H1079)-MONTH(G1079))+1)+24, (IF((YEAR(H1079)-YEAR(G1079))=3, ((MONTH(H1079)-MONTH(G1079))+1)+36, (MONTH(H1079)-MONTH(G1079))+1)))))</f>
        <v>1</v>
      </c>
      <c r="J1079" s="18">
        <f>F1079/I1079</f>
        <v>1650</v>
      </c>
      <c r="K1079" s="19"/>
      <c r="L1079" s="20">
        <v>44593</v>
      </c>
      <c r="M1079" s="20">
        <v>44627</v>
      </c>
      <c r="N1079" s="21">
        <v>1650</v>
      </c>
      <c r="O1079" s="20">
        <v>44593</v>
      </c>
      <c r="P1079" s="20">
        <v>44620</v>
      </c>
      <c r="Q1079" s="19">
        <f t="shared" si="48"/>
        <v>7</v>
      </c>
      <c r="R1079" s="19">
        <f t="shared" si="49"/>
        <v>7</v>
      </c>
      <c r="S1079" s="19">
        <f t="shared" si="50"/>
        <v>0</v>
      </c>
      <c r="T1079" s="19"/>
      <c r="U1079" s="20">
        <v>43497</v>
      </c>
      <c r="V1079" s="20">
        <v>43531</v>
      </c>
      <c r="W1079" s="21">
        <v>1650</v>
      </c>
      <c r="X1079" s="20">
        <v>43497</v>
      </c>
      <c r="Y1079" s="20">
        <v>43524</v>
      </c>
    </row>
    <row r="1080" spans="1:25" ht="15.75" x14ac:dyDescent="0.25">
      <c r="A1080" s="17" t="s">
        <v>346</v>
      </c>
      <c r="B1080" s="17" t="s">
        <v>292</v>
      </c>
      <c r="C1080" s="17" t="s">
        <v>283</v>
      </c>
      <c r="D1080" s="20">
        <v>44290</v>
      </c>
      <c r="E1080" s="20">
        <v>44337</v>
      </c>
      <c r="F1080" s="21">
        <v>16500</v>
      </c>
      <c r="G1080" s="20">
        <v>44287</v>
      </c>
      <c r="H1080" s="20">
        <v>44651</v>
      </c>
      <c r="I1080" s="17">
        <f>IF((YEAR(H1080)-YEAR(G1080))=1, ((MONTH(H1080)-MONTH(G1080))+1)+12, (IF((YEAR(H1080)-YEAR(G1080))=2, ((MONTH(H1080)-MONTH(G1080))+1)+24, (IF((YEAR(H1080)-YEAR(G1080))=3, ((MONTH(H1080)-MONTH(G1080))+1)+36, (MONTH(H1080)-MONTH(G1080))+1)))))</f>
        <v>12</v>
      </c>
      <c r="J1080" s="18">
        <f>F1080/I1080</f>
        <v>1375</v>
      </c>
      <c r="K1080" s="19"/>
      <c r="L1080" s="20">
        <v>44290</v>
      </c>
      <c r="M1080" s="20">
        <v>44337</v>
      </c>
      <c r="N1080" s="21">
        <v>16500</v>
      </c>
      <c r="O1080" s="20">
        <v>44287</v>
      </c>
      <c r="P1080" s="20">
        <v>44651</v>
      </c>
      <c r="Q1080" s="19">
        <f t="shared" si="48"/>
        <v>21</v>
      </c>
      <c r="R1080" s="19">
        <f t="shared" si="49"/>
        <v>21</v>
      </c>
      <c r="S1080" s="19">
        <f t="shared" si="50"/>
        <v>0</v>
      </c>
      <c r="T1080" s="19"/>
      <c r="U1080" s="20">
        <v>43194</v>
      </c>
      <c r="V1080" s="20">
        <v>43241</v>
      </c>
      <c r="W1080" s="21">
        <v>16500</v>
      </c>
      <c r="X1080" s="20">
        <v>43191</v>
      </c>
      <c r="Y1080" s="20">
        <v>43555</v>
      </c>
    </row>
    <row r="1081" spans="1:25" ht="15.75" x14ac:dyDescent="0.25">
      <c r="A1081" s="17" t="s">
        <v>360</v>
      </c>
      <c r="B1081" s="17" t="s">
        <v>296</v>
      </c>
      <c r="C1081" s="17" t="s">
        <v>283</v>
      </c>
      <c r="D1081" s="20">
        <v>44263</v>
      </c>
      <c r="E1081" s="20">
        <v>44295</v>
      </c>
      <c r="F1081" s="21">
        <v>12000</v>
      </c>
      <c r="G1081" s="20">
        <v>44287</v>
      </c>
      <c r="H1081" s="20">
        <v>44651</v>
      </c>
      <c r="I1081" s="17">
        <f>IF((YEAR(H1081)-YEAR(G1081))=1, ((MONTH(H1081)-MONTH(G1081))+1)+12, (IF((YEAR(H1081)-YEAR(G1081))=2, ((MONTH(H1081)-MONTH(G1081))+1)+24, (IF((YEAR(H1081)-YEAR(G1081))=3, ((MONTH(H1081)-MONTH(G1081))+1)+36, (MONTH(H1081)-MONTH(G1081))+1)))))</f>
        <v>12</v>
      </c>
      <c r="J1081" s="18">
        <f>F1081/I1081</f>
        <v>1000</v>
      </c>
      <c r="K1081" s="19"/>
      <c r="L1081" s="20">
        <v>44263</v>
      </c>
      <c r="M1081" s="20">
        <v>44295</v>
      </c>
      <c r="N1081" s="21">
        <v>12000</v>
      </c>
      <c r="O1081" s="20">
        <v>44287</v>
      </c>
      <c r="P1081" s="20">
        <v>44651</v>
      </c>
      <c r="Q1081" s="19">
        <f t="shared" si="48"/>
        <v>9</v>
      </c>
      <c r="R1081" s="19">
        <f t="shared" si="49"/>
        <v>9</v>
      </c>
      <c r="S1081" s="19">
        <f t="shared" si="50"/>
        <v>0</v>
      </c>
      <c r="T1081" s="19"/>
      <c r="U1081" s="20">
        <v>43167</v>
      </c>
      <c r="V1081" s="20">
        <v>43199</v>
      </c>
      <c r="W1081" s="21">
        <v>12000</v>
      </c>
      <c r="X1081" s="20">
        <v>43191</v>
      </c>
      <c r="Y1081" s="20">
        <v>43555</v>
      </c>
    </row>
    <row r="1082" spans="1:25" ht="15.75" x14ac:dyDescent="0.25">
      <c r="A1082" s="23" t="s">
        <v>385</v>
      </c>
      <c r="B1082" s="23" t="s">
        <v>285</v>
      </c>
      <c r="C1082" s="17" t="s">
        <v>283</v>
      </c>
      <c r="D1082" s="20">
        <v>44652</v>
      </c>
      <c r="E1082" s="20">
        <v>44779</v>
      </c>
      <c r="F1082" s="21">
        <v>24945.66</v>
      </c>
      <c r="G1082" s="20">
        <v>44287</v>
      </c>
      <c r="H1082" s="20">
        <v>44651</v>
      </c>
      <c r="I1082" s="17">
        <f>IF((YEAR(H1082)-YEAR(G1082))=1, ((MONTH(H1082)-MONTH(G1082))+1)+12, (IF((YEAR(H1082)-YEAR(G1082))=2, ((MONTH(H1082)-MONTH(G1082))+1)+24, (IF((YEAR(H1082)-YEAR(G1082))=3, ((MONTH(H1082)-MONTH(G1082))+1)+36, (MONTH(H1082)-MONTH(G1082))+1)))))</f>
        <v>12</v>
      </c>
      <c r="J1082" s="18">
        <f>F1082/I1082</f>
        <v>2078.8049999999998</v>
      </c>
      <c r="K1082" s="19"/>
      <c r="L1082" s="20">
        <v>44652</v>
      </c>
      <c r="M1082" s="20">
        <v>44779</v>
      </c>
      <c r="N1082" s="21">
        <v>24945.66</v>
      </c>
      <c r="O1082" s="20">
        <v>44287</v>
      </c>
      <c r="P1082" s="20">
        <v>44651</v>
      </c>
      <c r="Q1082" s="19">
        <f t="shared" si="48"/>
        <v>6</v>
      </c>
      <c r="R1082" s="19">
        <f t="shared" si="49"/>
        <v>6</v>
      </c>
      <c r="S1082" s="19">
        <f t="shared" si="50"/>
        <v>0</v>
      </c>
      <c r="T1082" s="19"/>
      <c r="U1082" s="20">
        <v>43556</v>
      </c>
      <c r="V1082" s="20">
        <v>43683</v>
      </c>
      <c r="W1082" s="21">
        <v>24945.66</v>
      </c>
      <c r="X1082" s="20">
        <v>43191</v>
      </c>
      <c r="Y1082" s="20">
        <v>43555</v>
      </c>
    </row>
    <row r="1083" spans="1:25" ht="15.75" x14ac:dyDescent="0.25">
      <c r="A1083" s="23" t="s">
        <v>385</v>
      </c>
      <c r="B1083" s="23" t="s">
        <v>282</v>
      </c>
      <c r="C1083" s="17" t="s">
        <v>283</v>
      </c>
      <c r="D1083" s="20">
        <v>44324</v>
      </c>
      <c r="E1083" s="20">
        <v>44354</v>
      </c>
      <c r="F1083" s="21">
        <v>26037.97</v>
      </c>
      <c r="G1083" s="20">
        <v>44287</v>
      </c>
      <c r="H1083" s="20">
        <v>44651</v>
      </c>
      <c r="I1083" s="17">
        <f>IF((YEAR(H1083)-YEAR(G1083))=1, ((MONTH(H1083)-MONTH(G1083))+1)+12, (IF((YEAR(H1083)-YEAR(G1083))=2, ((MONTH(H1083)-MONTH(G1083))+1)+24, (IF((YEAR(H1083)-YEAR(G1083))=3, ((MONTH(H1083)-MONTH(G1083))+1)+36, (MONTH(H1083)-MONTH(G1083))+1)))))</f>
        <v>12</v>
      </c>
      <c r="J1083" s="18">
        <f>F1083/I1083</f>
        <v>2169.8308333333334</v>
      </c>
      <c r="K1083" s="19"/>
      <c r="L1083" s="20">
        <v>44324</v>
      </c>
      <c r="M1083" s="20">
        <v>44354</v>
      </c>
      <c r="N1083" s="21">
        <v>26037.97</v>
      </c>
      <c r="O1083" s="20">
        <v>44287</v>
      </c>
      <c r="P1083" s="20">
        <v>44651</v>
      </c>
      <c r="Q1083" s="19">
        <f t="shared" si="48"/>
        <v>7</v>
      </c>
      <c r="R1083" s="19">
        <f t="shared" si="49"/>
        <v>7</v>
      </c>
      <c r="S1083" s="19">
        <f t="shared" si="50"/>
        <v>0</v>
      </c>
      <c r="T1083" s="19"/>
      <c r="U1083" s="20">
        <v>43228</v>
      </c>
      <c r="V1083" s="20">
        <v>43258</v>
      </c>
      <c r="W1083" s="21">
        <v>26037.97</v>
      </c>
      <c r="X1083" s="20">
        <v>43191</v>
      </c>
      <c r="Y1083" s="20">
        <v>43555</v>
      </c>
    </row>
    <row r="1084" spans="1:25" ht="15.75" x14ac:dyDescent="0.25">
      <c r="A1084" s="17" t="s">
        <v>404</v>
      </c>
      <c r="B1084" s="17" t="s">
        <v>288</v>
      </c>
      <c r="C1084" s="17" t="s">
        <v>283</v>
      </c>
      <c r="D1084" s="20">
        <v>44290</v>
      </c>
      <c r="E1084" s="20">
        <v>44323</v>
      </c>
      <c r="F1084" s="21">
        <v>20000</v>
      </c>
      <c r="G1084" s="20">
        <v>44287</v>
      </c>
      <c r="H1084" s="20">
        <v>44651</v>
      </c>
      <c r="I1084" s="17">
        <f>IF((YEAR(H1084)-YEAR(G1084))=1, ((MONTH(H1084)-MONTH(G1084))+1)+12, (IF((YEAR(H1084)-YEAR(G1084))=2, ((MONTH(H1084)-MONTH(G1084))+1)+24, (IF((YEAR(H1084)-YEAR(G1084))=3, ((MONTH(H1084)-MONTH(G1084))+1)+36, (MONTH(H1084)-MONTH(G1084))+1)))))</f>
        <v>12</v>
      </c>
      <c r="J1084" s="18">
        <f>F1084/I1084</f>
        <v>1666.6666666666667</v>
      </c>
      <c r="K1084" s="19"/>
      <c r="L1084" s="20">
        <v>44290</v>
      </c>
      <c r="M1084" s="20">
        <v>44323</v>
      </c>
      <c r="N1084" s="21">
        <v>20000</v>
      </c>
      <c r="O1084" s="20">
        <v>44287</v>
      </c>
      <c r="P1084" s="20">
        <v>44651</v>
      </c>
      <c r="Q1084" s="19">
        <f t="shared" si="48"/>
        <v>7</v>
      </c>
      <c r="R1084" s="19">
        <f t="shared" si="49"/>
        <v>7</v>
      </c>
      <c r="S1084" s="19">
        <f t="shared" si="50"/>
        <v>0</v>
      </c>
      <c r="T1084" s="19"/>
      <c r="U1084" s="20">
        <v>43194</v>
      </c>
      <c r="V1084" s="20">
        <v>43227</v>
      </c>
      <c r="W1084" s="21">
        <v>20000</v>
      </c>
      <c r="X1084" s="20">
        <v>43191</v>
      </c>
      <c r="Y1084" s="20">
        <v>43555</v>
      </c>
    </row>
    <row r="1085" spans="1:25" ht="15.75" x14ac:dyDescent="0.25">
      <c r="A1085" s="17" t="s">
        <v>416</v>
      </c>
      <c r="B1085" s="17" t="s">
        <v>285</v>
      </c>
      <c r="C1085" s="17" t="s">
        <v>283</v>
      </c>
      <c r="D1085" s="20">
        <v>44290</v>
      </c>
      <c r="E1085" s="20">
        <v>44926</v>
      </c>
      <c r="F1085" s="21">
        <v>24000</v>
      </c>
      <c r="G1085" s="20">
        <v>44287</v>
      </c>
      <c r="H1085" s="20">
        <v>44651</v>
      </c>
      <c r="I1085" s="17">
        <f>IF((YEAR(H1085)-YEAR(G1085))=1, ((MONTH(H1085)-MONTH(G1085))+1)+12, (IF((YEAR(H1085)-YEAR(G1085))=2, ((MONTH(H1085)-MONTH(G1085))+1)+24, (IF((YEAR(H1085)-YEAR(G1085))=3, ((MONTH(H1085)-MONTH(G1085))+1)+36, (MONTH(H1085)-MONTH(G1085))+1)))))</f>
        <v>12</v>
      </c>
      <c r="J1085" s="18">
        <f>F1085/I1085</f>
        <v>2000</v>
      </c>
      <c r="K1085" s="19"/>
      <c r="L1085" s="20">
        <v>44290</v>
      </c>
      <c r="M1085" s="20">
        <v>44926</v>
      </c>
      <c r="N1085" s="21">
        <v>24000</v>
      </c>
      <c r="O1085" s="20">
        <v>44287</v>
      </c>
      <c r="P1085" s="20">
        <v>44651</v>
      </c>
      <c r="Q1085" s="19">
        <f t="shared" si="48"/>
        <v>31</v>
      </c>
      <c r="R1085" s="19">
        <f t="shared" si="49"/>
        <v>31</v>
      </c>
      <c r="S1085" s="19">
        <f t="shared" si="50"/>
        <v>0</v>
      </c>
      <c r="T1085" s="19"/>
      <c r="U1085" s="20">
        <v>43194</v>
      </c>
      <c r="V1085" s="20">
        <v>43830</v>
      </c>
      <c r="W1085" s="21">
        <v>24000</v>
      </c>
      <c r="X1085" s="20">
        <v>43191</v>
      </c>
      <c r="Y1085" s="20">
        <v>43555</v>
      </c>
    </row>
    <row r="1086" spans="1:25" ht="15.75" x14ac:dyDescent="0.25">
      <c r="A1086" s="17" t="s">
        <v>451</v>
      </c>
      <c r="B1086" s="17" t="s">
        <v>282</v>
      </c>
      <c r="C1086" s="17" t="s">
        <v>283</v>
      </c>
      <c r="D1086" s="20">
        <v>44302</v>
      </c>
      <c r="E1086" s="20">
        <v>44323</v>
      </c>
      <c r="F1086" s="21">
        <v>30000</v>
      </c>
      <c r="G1086" s="20">
        <v>44287</v>
      </c>
      <c r="H1086" s="20">
        <v>44651</v>
      </c>
      <c r="I1086" s="17">
        <f>IF((YEAR(H1086)-YEAR(G1086))=1, ((MONTH(H1086)-MONTH(G1086))+1)+12, (IF((YEAR(H1086)-YEAR(G1086))=2, ((MONTH(H1086)-MONTH(G1086))+1)+24, (IF((YEAR(H1086)-YEAR(G1086))=3, ((MONTH(H1086)-MONTH(G1086))+1)+36, (MONTH(H1086)-MONTH(G1086))+1)))))</f>
        <v>12</v>
      </c>
      <c r="J1086" s="18">
        <f>F1086/I1086</f>
        <v>2500</v>
      </c>
      <c r="K1086" s="19"/>
      <c r="L1086" s="20">
        <v>44302</v>
      </c>
      <c r="M1086" s="20">
        <v>44323</v>
      </c>
      <c r="N1086" s="21">
        <v>30000</v>
      </c>
      <c r="O1086" s="20">
        <v>44287</v>
      </c>
      <c r="P1086" s="20">
        <v>44651</v>
      </c>
      <c r="Q1086" s="19">
        <f t="shared" si="48"/>
        <v>7</v>
      </c>
      <c r="R1086" s="19">
        <f t="shared" si="49"/>
        <v>7</v>
      </c>
      <c r="S1086" s="19">
        <f t="shared" si="50"/>
        <v>0</v>
      </c>
      <c r="T1086" s="19"/>
      <c r="U1086" s="20">
        <v>43206</v>
      </c>
      <c r="V1086" s="20">
        <v>43227</v>
      </c>
      <c r="W1086" s="21">
        <v>30000</v>
      </c>
      <c r="X1086" s="20">
        <v>43191</v>
      </c>
      <c r="Y1086" s="20">
        <v>43555</v>
      </c>
    </row>
    <row r="1087" spans="1:25" ht="15.75" x14ac:dyDescent="0.25">
      <c r="A1087" s="17" t="s">
        <v>467</v>
      </c>
      <c r="B1087" s="17" t="s">
        <v>292</v>
      </c>
      <c r="C1087" s="17" t="s">
        <v>283</v>
      </c>
      <c r="D1087" s="20">
        <v>44286</v>
      </c>
      <c r="E1087" s="20">
        <v>44422</v>
      </c>
      <c r="F1087" s="21">
        <v>31050</v>
      </c>
      <c r="G1087" s="20">
        <v>44287</v>
      </c>
      <c r="H1087" s="20">
        <v>44651</v>
      </c>
      <c r="I1087" s="17">
        <f>IF((YEAR(H1087)-YEAR(G1087))=1, ((MONTH(H1087)-MONTH(G1087))+1)+12, (IF((YEAR(H1087)-YEAR(G1087))=2, ((MONTH(H1087)-MONTH(G1087))+1)+24, (IF((YEAR(H1087)-YEAR(G1087))=3, ((MONTH(H1087)-MONTH(G1087))+1)+36, (MONTH(H1087)-MONTH(G1087))+1)))))</f>
        <v>12</v>
      </c>
      <c r="J1087" s="18">
        <f>F1087/I1087</f>
        <v>2587.5</v>
      </c>
      <c r="K1087" s="19"/>
      <c r="L1087" s="20">
        <v>44286</v>
      </c>
      <c r="M1087" s="20">
        <v>44422</v>
      </c>
      <c r="N1087" s="21">
        <v>31050</v>
      </c>
      <c r="O1087" s="20">
        <v>44287</v>
      </c>
      <c r="P1087" s="20">
        <v>44651</v>
      </c>
      <c r="Q1087" s="19">
        <f t="shared" si="48"/>
        <v>14</v>
      </c>
      <c r="R1087" s="19">
        <f t="shared" si="49"/>
        <v>14</v>
      </c>
      <c r="S1087" s="19">
        <f t="shared" si="50"/>
        <v>0</v>
      </c>
      <c r="T1087" s="19"/>
      <c r="U1087" s="20">
        <v>43190</v>
      </c>
      <c r="V1087" s="20">
        <v>43326</v>
      </c>
      <c r="W1087" s="21">
        <v>31050</v>
      </c>
      <c r="X1087" s="20">
        <v>43191</v>
      </c>
      <c r="Y1087" s="20">
        <v>43555</v>
      </c>
    </row>
    <row r="1088" spans="1:25" ht="15.75" x14ac:dyDescent="0.25">
      <c r="A1088" s="17" t="s">
        <v>472</v>
      </c>
      <c r="B1088" s="17" t="s">
        <v>285</v>
      </c>
      <c r="C1088" s="17" t="s">
        <v>283</v>
      </c>
      <c r="D1088" s="20">
        <v>44311</v>
      </c>
      <c r="E1088" s="20">
        <v>44334</v>
      </c>
      <c r="F1088" s="21">
        <v>76680.73</v>
      </c>
      <c r="G1088" s="20">
        <v>44287</v>
      </c>
      <c r="H1088" s="20">
        <v>44651</v>
      </c>
      <c r="I1088" s="17">
        <f>IF((YEAR(H1088)-YEAR(G1088))=1, ((MONTH(H1088)-MONTH(G1088))+1)+12, (IF((YEAR(H1088)-YEAR(G1088))=2, ((MONTH(H1088)-MONTH(G1088))+1)+24, (IF((YEAR(H1088)-YEAR(G1088))=3, ((MONTH(H1088)-MONTH(G1088))+1)+36, (MONTH(H1088)-MONTH(G1088))+1)))))</f>
        <v>12</v>
      </c>
      <c r="J1088" s="18">
        <f>F1088/I1088</f>
        <v>6390.060833333333</v>
      </c>
      <c r="K1088" s="19"/>
      <c r="L1088" s="20">
        <v>44311</v>
      </c>
      <c r="M1088" s="20">
        <v>44334</v>
      </c>
      <c r="N1088" s="21">
        <v>76680.73</v>
      </c>
      <c r="O1088" s="20">
        <v>44287</v>
      </c>
      <c r="P1088" s="20">
        <v>44651</v>
      </c>
      <c r="Q1088" s="19">
        <f t="shared" si="48"/>
        <v>18</v>
      </c>
      <c r="R1088" s="19">
        <f t="shared" si="49"/>
        <v>18</v>
      </c>
      <c r="S1088" s="19">
        <f t="shared" si="50"/>
        <v>0</v>
      </c>
      <c r="T1088" s="19"/>
      <c r="U1088" s="20">
        <v>43215</v>
      </c>
      <c r="V1088" s="20">
        <v>43238</v>
      </c>
      <c r="W1088" s="21">
        <v>76680.73</v>
      </c>
      <c r="X1088" s="20">
        <v>43191</v>
      </c>
      <c r="Y1088" s="20">
        <v>43555</v>
      </c>
    </row>
    <row r="1089" spans="1:25" ht="15.75" x14ac:dyDescent="0.25">
      <c r="A1089" s="17" t="s">
        <v>346</v>
      </c>
      <c r="B1089" s="17" t="s">
        <v>285</v>
      </c>
      <c r="C1089" s="17" t="s">
        <v>283</v>
      </c>
      <c r="D1089" s="20">
        <v>44407</v>
      </c>
      <c r="E1089" s="20">
        <v>44456</v>
      </c>
      <c r="F1089" s="21">
        <v>9000</v>
      </c>
      <c r="G1089" s="20">
        <v>44378</v>
      </c>
      <c r="H1089" s="20">
        <v>44651</v>
      </c>
      <c r="I1089" s="17">
        <f>IF((YEAR(H1089)-YEAR(G1089))=1, ((MONTH(H1089)-MONTH(G1089))+1)+12, (IF((YEAR(H1089)-YEAR(G1089))=2, ((MONTH(H1089)-MONTH(G1089))+1)+24, (IF((YEAR(H1089)-YEAR(G1089))=3, ((MONTH(H1089)-MONTH(G1089))+1)+36, (MONTH(H1089)-MONTH(G1089))+1)))))</f>
        <v>9</v>
      </c>
      <c r="J1089" s="18">
        <f>F1089/I1089</f>
        <v>1000</v>
      </c>
      <c r="K1089" s="19"/>
      <c r="L1089" s="20">
        <v>44407</v>
      </c>
      <c r="M1089" s="20">
        <v>44456</v>
      </c>
      <c r="N1089" s="21">
        <v>9000</v>
      </c>
      <c r="O1089" s="20">
        <v>44378</v>
      </c>
      <c r="P1089" s="20">
        <v>44651</v>
      </c>
      <c r="Q1089" s="19">
        <f t="shared" si="48"/>
        <v>17</v>
      </c>
      <c r="R1089" s="19">
        <f t="shared" si="49"/>
        <v>17</v>
      </c>
      <c r="S1089" s="19">
        <f t="shared" si="50"/>
        <v>0</v>
      </c>
      <c r="T1089" s="19"/>
      <c r="U1089" s="20">
        <v>43311</v>
      </c>
      <c r="V1089" s="20">
        <v>43360</v>
      </c>
      <c r="W1089" s="21">
        <v>9000</v>
      </c>
      <c r="X1089" s="20">
        <v>43282</v>
      </c>
      <c r="Y1089" s="20">
        <v>43555</v>
      </c>
    </row>
    <row r="1090" spans="1:25" ht="15.75" x14ac:dyDescent="0.25">
      <c r="A1090" s="17" t="s">
        <v>381</v>
      </c>
      <c r="B1090" s="17" t="s">
        <v>292</v>
      </c>
      <c r="C1090" s="17" t="s">
        <v>283</v>
      </c>
      <c r="D1090" s="20">
        <v>44562</v>
      </c>
      <c r="E1090" s="20">
        <v>44570</v>
      </c>
      <c r="F1090" s="21">
        <v>5278.72</v>
      </c>
      <c r="G1090" s="20">
        <v>44562</v>
      </c>
      <c r="H1090" s="20">
        <v>44651</v>
      </c>
      <c r="I1090" s="17">
        <f>IF((YEAR(H1090)-YEAR(G1090))=1, ((MONTH(H1090)-MONTH(G1090))+1)+12, (IF((YEAR(H1090)-YEAR(G1090))=2, ((MONTH(H1090)-MONTH(G1090))+1)+24, (IF((YEAR(H1090)-YEAR(G1090))=3, ((MONTH(H1090)-MONTH(G1090))+1)+36, (MONTH(H1090)-MONTH(G1090))+1)))))</f>
        <v>3</v>
      </c>
      <c r="J1090" s="18">
        <f>F1090/I1090</f>
        <v>1759.5733333333335</v>
      </c>
      <c r="K1090" s="19"/>
      <c r="L1090" s="20">
        <v>44562</v>
      </c>
      <c r="M1090" s="20">
        <v>44570</v>
      </c>
      <c r="N1090" s="21">
        <v>5278.72</v>
      </c>
      <c r="O1090" s="20">
        <v>44562</v>
      </c>
      <c r="P1090" s="20">
        <v>44651</v>
      </c>
      <c r="Q1090" s="19">
        <f t="shared" si="48"/>
        <v>9</v>
      </c>
      <c r="R1090" s="19">
        <f t="shared" si="49"/>
        <v>9</v>
      </c>
      <c r="S1090" s="19">
        <f t="shared" si="50"/>
        <v>0</v>
      </c>
      <c r="T1090" s="19"/>
      <c r="U1090" s="20">
        <v>43466</v>
      </c>
      <c r="V1090" s="20">
        <v>43474</v>
      </c>
      <c r="W1090" s="21">
        <v>5278.72</v>
      </c>
      <c r="X1090" s="20">
        <v>43466</v>
      </c>
      <c r="Y1090" s="20">
        <v>43555</v>
      </c>
    </row>
    <row r="1091" spans="1:25" ht="15.75" x14ac:dyDescent="0.25">
      <c r="A1091" s="17" t="s">
        <v>466</v>
      </c>
      <c r="B1091" s="17" t="s">
        <v>285</v>
      </c>
      <c r="C1091" s="17" t="s">
        <v>283</v>
      </c>
      <c r="D1091" s="20">
        <v>44564</v>
      </c>
      <c r="E1091" s="20">
        <v>44596</v>
      </c>
      <c r="F1091" s="21">
        <v>9000</v>
      </c>
      <c r="G1091" s="20">
        <v>44562</v>
      </c>
      <c r="H1091" s="20">
        <v>44651</v>
      </c>
      <c r="I1091" s="17">
        <f>IF((YEAR(H1091)-YEAR(G1091))=1, ((MONTH(H1091)-MONTH(G1091))+1)+12, (IF((YEAR(H1091)-YEAR(G1091))=2, ((MONTH(H1091)-MONTH(G1091))+1)+24, (IF((YEAR(H1091)-YEAR(G1091))=3, ((MONTH(H1091)-MONTH(G1091))+1)+36, (MONTH(H1091)-MONTH(G1091))+1)))))</f>
        <v>3</v>
      </c>
      <c r="J1091" s="18">
        <f>F1091/I1091</f>
        <v>3000</v>
      </c>
      <c r="K1091" s="19"/>
      <c r="L1091" s="20">
        <v>44564</v>
      </c>
      <c r="M1091" s="20">
        <v>44596</v>
      </c>
      <c r="N1091" s="21">
        <v>9000</v>
      </c>
      <c r="O1091" s="20">
        <v>44562</v>
      </c>
      <c r="P1091" s="20">
        <v>44651</v>
      </c>
      <c r="Q1091" s="19">
        <f t="shared" si="48"/>
        <v>4</v>
      </c>
      <c r="R1091" s="19">
        <f t="shared" si="49"/>
        <v>4</v>
      </c>
      <c r="S1091" s="19">
        <f t="shared" si="50"/>
        <v>0</v>
      </c>
      <c r="T1091" s="19"/>
      <c r="U1091" s="20">
        <v>43468</v>
      </c>
      <c r="V1091" s="20">
        <v>43500</v>
      </c>
      <c r="W1091" s="21">
        <v>9000</v>
      </c>
      <c r="X1091" s="20">
        <v>43466</v>
      </c>
      <c r="Y1091" s="20">
        <v>43555</v>
      </c>
    </row>
    <row r="1092" spans="1:25" ht="15.75" x14ac:dyDescent="0.25">
      <c r="A1092" s="17" t="s">
        <v>518</v>
      </c>
      <c r="B1092" s="17" t="s">
        <v>292</v>
      </c>
      <c r="C1092" s="17" t="s">
        <v>283</v>
      </c>
      <c r="D1092" s="20">
        <v>44579</v>
      </c>
      <c r="E1092" s="20">
        <v>44618</v>
      </c>
      <c r="F1092" s="21">
        <v>7500</v>
      </c>
      <c r="G1092" s="20">
        <v>44562</v>
      </c>
      <c r="H1092" s="20">
        <v>44651</v>
      </c>
      <c r="I1092" s="17">
        <f>IF((YEAR(H1092)-YEAR(G1092))=1, ((MONTH(H1092)-MONTH(G1092))+1)+12, (IF((YEAR(H1092)-YEAR(G1092))=2, ((MONTH(H1092)-MONTH(G1092))+1)+24, (IF((YEAR(H1092)-YEAR(G1092))=3, ((MONTH(H1092)-MONTH(G1092))+1)+36, (MONTH(H1092)-MONTH(G1092))+1)))))</f>
        <v>3</v>
      </c>
      <c r="J1092" s="18">
        <f>F1092/I1092</f>
        <v>2500</v>
      </c>
      <c r="K1092" s="19"/>
      <c r="L1092" s="20">
        <v>44579</v>
      </c>
      <c r="M1092" s="20">
        <v>44618</v>
      </c>
      <c r="N1092" s="21">
        <v>7500</v>
      </c>
      <c r="O1092" s="20">
        <v>44562</v>
      </c>
      <c r="P1092" s="20">
        <v>44651</v>
      </c>
      <c r="Q1092" s="19">
        <f t="shared" ref="Q1092:Q1155" si="51">DAY(E1092)</f>
        <v>26</v>
      </c>
      <c r="R1092" s="19">
        <f t="shared" ref="R1092:R1155" si="52">DAY(M1092)</f>
        <v>26</v>
      </c>
      <c r="S1092" s="19">
        <f t="shared" ref="S1092:S1155" si="53">Q1092-R1092</f>
        <v>0</v>
      </c>
      <c r="T1092" s="19"/>
      <c r="U1092" s="20">
        <v>43483</v>
      </c>
      <c r="V1092" s="20">
        <v>43522</v>
      </c>
      <c r="W1092" s="21">
        <v>7500</v>
      </c>
      <c r="X1092" s="20">
        <v>43466</v>
      </c>
      <c r="Y1092" s="20">
        <v>43555</v>
      </c>
    </row>
    <row r="1093" spans="1:25" ht="15.75" x14ac:dyDescent="0.25">
      <c r="A1093" s="17" t="s">
        <v>526</v>
      </c>
      <c r="B1093" s="17" t="s">
        <v>285</v>
      </c>
      <c r="C1093" s="17" t="s">
        <v>283</v>
      </c>
      <c r="D1093" s="20">
        <v>44654</v>
      </c>
      <c r="E1093" s="20">
        <v>44683</v>
      </c>
      <c r="F1093" s="21">
        <v>11250</v>
      </c>
      <c r="G1093" s="20">
        <v>44562</v>
      </c>
      <c r="H1093" s="20">
        <v>44651</v>
      </c>
      <c r="I1093" s="17">
        <f>IF((YEAR(H1093)-YEAR(G1093))=1, ((MONTH(H1093)-MONTH(G1093))+1)+12, (IF((YEAR(H1093)-YEAR(G1093))=2, ((MONTH(H1093)-MONTH(G1093))+1)+24, (IF((YEAR(H1093)-YEAR(G1093))=3, ((MONTH(H1093)-MONTH(G1093))+1)+36, (MONTH(H1093)-MONTH(G1093))+1)))))</f>
        <v>3</v>
      </c>
      <c r="J1093" s="18">
        <f>F1093/I1093</f>
        <v>3750</v>
      </c>
      <c r="K1093" s="19"/>
      <c r="L1093" s="20">
        <v>44654</v>
      </c>
      <c r="M1093" s="20">
        <v>44683</v>
      </c>
      <c r="N1093" s="21">
        <v>11250</v>
      </c>
      <c r="O1093" s="20">
        <v>44562</v>
      </c>
      <c r="P1093" s="20">
        <v>44651</v>
      </c>
      <c r="Q1093" s="19">
        <f t="shared" si="51"/>
        <v>2</v>
      </c>
      <c r="R1093" s="19">
        <f t="shared" si="52"/>
        <v>2</v>
      </c>
      <c r="S1093" s="19">
        <f t="shared" si="53"/>
        <v>0</v>
      </c>
      <c r="T1093" s="19"/>
      <c r="U1093" s="20">
        <v>43558</v>
      </c>
      <c r="V1093" s="20">
        <v>43587</v>
      </c>
      <c r="W1093" s="21">
        <v>11250</v>
      </c>
      <c r="X1093" s="20">
        <v>43466</v>
      </c>
      <c r="Y1093" s="20">
        <v>43555</v>
      </c>
    </row>
    <row r="1094" spans="1:25" ht="15.75" x14ac:dyDescent="0.25">
      <c r="A1094" s="17" t="s">
        <v>307</v>
      </c>
      <c r="B1094" s="17" t="s">
        <v>288</v>
      </c>
      <c r="C1094" s="17" t="s">
        <v>283</v>
      </c>
      <c r="D1094" s="20">
        <v>44638</v>
      </c>
      <c r="E1094" s="20">
        <v>44641</v>
      </c>
      <c r="F1094" s="21">
        <v>4000</v>
      </c>
      <c r="G1094" s="20">
        <v>44621</v>
      </c>
      <c r="H1094" s="20">
        <v>44651</v>
      </c>
      <c r="I1094" s="17">
        <f>IF((YEAR(H1094)-YEAR(G1094))=1, ((MONTH(H1094)-MONTH(G1094))+1)+12, (IF((YEAR(H1094)-YEAR(G1094))=2, ((MONTH(H1094)-MONTH(G1094))+1)+24, (IF((YEAR(H1094)-YEAR(G1094))=3, ((MONTH(H1094)-MONTH(G1094))+1)+36, (MONTH(H1094)-MONTH(G1094))+1)))))</f>
        <v>1</v>
      </c>
      <c r="J1094" s="18">
        <f>F1094/I1094</f>
        <v>4000</v>
      </c>
      <c r="K1094" s="19"/>
      <c r="L1094" s="20">
        <v>44638</v>
      </c>
      <c r="M1094" s="20">
        <v>44641</v>
      </c>
      <c r="N1094" s="21">
        <v>4000</v>
      </c>
      <c r="O1094" s="20">
        <v>44621</v>
      </c>
      <c r="P1094" s="20">
        <v>44651</v>
      </c>
      <c r="Q1094" s="19">
        <f t="shared" si="51"/>
        <v>21</v>
      </c>
      <c r="R1094" s="19">
        <f t="shared" si="52"/>
        <v>21</v>
      </c>
      <c r="S1094" s="19">
        <f t="shared" si="53"/>
        <v>0</v>
      </c>
      <c r="T1094" s="19"/>
      <c r="U1094" s="20">
        <v>43542</v>
      </c>
      <c r="V1094" s="20">
        <v>43545</v>
      </c>
      <c r="W1094" s="21">
        <v>4000</v>
      </c>
      <c r="X1094" s="20">
        <v>43525</v>
      </c>
      <c r="Y1094" s="20">
        <v>43555</v>
      </c>
    </row>
    <row r="1095" spans="1:25" ht="15.75" x14ac:dyDescent="0.25">
      <c r="A1095" s="17" t="s">
        <v>316</v>
      </c>
      <c r="B1095" s="17" t="s">
        <v>296</v>
      </c>
      <c r="C1095" s="17" t="s">
        <v>283</v>
      </c>
      <c r="D1095" s="20">
        <v>44621</v>
      </c>
      <c r="E1095" s="20">
        <v>44632</v>
      </c>
      <c r="F1095" s="21">
        <v>1500</v>
      </c>
      <c r="G1095" s="20">
        <v>44621</v>
      </c>
      <c r="H1095" s="20">
        <v>44651</v>
      </c>
      <c r="I1095" s="17">
        <f>IF((YEAR(H1095)-YEAR(G1095))=1, ((MONTH(H1095)-MONTH(G1095))+1)+12, (IF((YEAR(H1095)-YEAR(G1095))=2, ((MONTH(H1095)-MONTH(G1095))+1)+24, (IF((YEAR(H1095)-YEAR(G1095))=3, ((MONTH(H1095)-MONTH(G1095))+1)+36, (MONTH(H1095)-MONTH(G1095))+1)))))</f>
        <v>1</v>
      </c>
      <c r="J1095" s="18">
        <f>F1095/I1095</f>
        <v>1500</v>
      </c>
      <c r="K1095" s="19"/>
      <c r="L1095" s="20">
        <v>44621</v>
      </c>
      <c r="M1095" s="20">
        <v>44632</v>
      </c>
      <c r="N1095" s="21">
        <v>1500</v>
      </c>
      <c r="O1095" s="20">
        <v>44621</v>
      </c>
      <c r="P1095" s="20">
        <v>44651</v>
      </c>
      <c r="Q1095" s="19">
        <f t="shared" si="51"/>
        <v>12</v>
      </c>
      <c r="R1095" s="19">
        <f t="shared" si="52"/>
        <v>12</v>
      </c>
      <c r="S1095" s="19">
        <f t="shared" si="53"/>
        <v>0</v>
      </c>
      <c r="T1095" s="19"/>
      <c r="U1095" s="20">
        <v>43525</v>
      </c>
      <c r="V1095" s="20">
        <v>43536</v>
      </c>
      <c r="W1095" s="21">
        <v>1500</v>
      </c>
      <c r="X1095" s="20">
        <v>43525</v>
      </c>
      <c r="Y1095" s="20">
        <v>43555</v>
      </c>
    </row>
    <row r="1096" spans="1:25" ht="15.75" x14ac:dyDescent="0.25">
      <c r="A1096" s="17" t="s">
        <v>373</v>
      </c>
      <c r="B1096" s="17" t="s">
        <v>285</v>
      </c>
      <c r="C1096" s="17" t="s">
        <v>283</v>
      </c>
      <c r="D1096" s="20">
        <v>44621</v>
      </c>
      <c r="E1096" s="20">
        <v>44653</v>
      </c>
      <c r="F1096" s="21">
        <v>1000</v>
      </c>
      <c r="G1096" s="20">
        <v>44621</v>
      </c>
      <c r="H1096" s="20">
        <v>44651</v>
      </c>
      <c r="I1096" s="17">
        <f>IF((YEAR(H1096)-YEAR(G1096))=1, ((MONTH(H1096)-MONTH(G1096))+1)+12, (IF((YEAR(H1096)-YEAR(G1096))=2, ((MONTH(H1096)-MONTH(G1096))+1)+24, (IF((YEAR(H1096)-YEAR(G1096))=3, ((MONTH(H1096)-MONTH(G1096))+1)+36, (MONTH(H1096)-MONTH(G1096))+1)))))</f>
        <v>1</v>
      </c>
      <c r="J1096" s="18">
        <f>F1096/I1096</f>
        <v>1000</v>
      </c>
      <c r="K1096" s="19"/>
      <c r="L1096" s="20">
        <v>44621</v>
      </c>
      <c r="M1096" s="20">
        <v>44653</v>
      </c>
      <c r="N1096" s="21">
        <v>1000</v>
      </c>
      <c r="O1096" s="20">
        <v>44621</v>
      </c>
      <c r="P1096" s="20">
        <v>44651</v>
      </c>
      <c r="Q1096" s="19">
        <f t="shared" si="51"/>
        <v>2</v>
      </c>
      <c r="R1096" s="19">
        <f t="shared" si="52"/>
        <v>2</v>
      </c>
      <c r="S1096" s="19">
        <f t="shared" si="53"/>
        <v>0</v>
      </c>
      <c r="T1096" s="19"/>
      <c r="U1096" s="20">
        <v>43525</v>
      </c>
      <c r="V1096" s="20">
        <v>43557</v>
      </c>
      <c r="W1096" s="21">
        <v>1000</v>
      </c>
      <c r="X1096" s="20">
        <v>43525</v>
      </c>
      <c r="Y1096" s="20">
        <v>43555</v>
      </c>
    </row>
    <row r="1097" spans="1:25" ht="15.75" x14ac:dyDescent="0.25">
      <c r="A1097" s="17" t="s">
        <v>401</v>
      </c>
      <c r="B1097" s="17" t="s">
        <v>285</v>
      </c>
      <c r="C1097" s="17" t="s">
        <v>283</v>
      </c>
      <c r="D1097" s="20">
        <v>44621</v>
      </c>
      <c r="E1097" s="20">
        <v>44647</v>
      </c>
      <c r="F1097" s="21">
        <v>2000</v>
      </c>
      <c r="G1097" s="20">
        <v>44621</v>
      </c>
      <c r="H1097" s="20">
        <v>44651</v>
      </c>
      <c r="I1097" s="17">
        <f>IF((YEAR(H1097)-YEAR(G1097))=1, ((MONTH(H1097)-MONTH(G1097))+1)+12, (IF((YEAR(H1097)-YEAR(G1097))=2, ((MONTH(H1097)-MONTH(G1097))+1)+24, (IF((YEAR(H1097)-YEAR(G1097))=3, ((MONTH(H1097)-MONTH(G1097))+1)+36, (MONTH(H1097)-MONTH(G1097))+1)))))</f>
        <v>1</v>
      </c>
      <c r="J1097" s="18">
        <f>F1097/I1097</f>
        <v>2000</v>
      </c>
      <c r="K1097" s="19"/>
      <c r="L1097" s="20">
        <v>44621</v>
      </c>
      <c r="M1097" s="20">
        <v>44647</v>
      </c>
      <c r="N1097" s="21">
        <v>2000</v>
      </c>
      <c r="O1097" s="20">
        <v>44621</v>
      </c>
      <c r="P1097" s="20">
        <v>44651</v>
      </c>
      <c r="Q1097" s="19">
        <f t="shared" si="51"/>
        <v>27</v>
      </c>
      <c r="R1097" s="19">
        <f t="shared" si="52"/>
        <v>27</v>
      </c>
      <c r="S1097" s="19">
        <f t="shared" si="53"/>
        <v>0</v>
      </c>
      <c r="T1097" s="19"/>
      <c r="U1097" s="20">
        <v>43525</v>
      </c>
      <c r="V1097" s="20">
        <v>43551</v>
      </c>
      <c r="W1097" s="21">
        <v>2000</v>
      </c>
      <c r="X1097" s="20">
        <v>43525</v>
      </c>
      <c r="Y1097" s="20">
        <v>43555</v>
      </c>
    </row>
    <row r="1098" spans="1:25" ht="15.75" x14ac:dyDescent="0.25">
      <c r="A1098" s="17" t="s">
        <v>426</v>
      </c>
      <c r="B1098" s="17" t="s">
        <v>282</v>
      </c>
      <c r="C1098" s="17" t="s">
        <v>283</v>
      </c>
      <c r="D1098" s="20">
        <v>44621</v>
      </c>
      <c r="E1098" s="20">
        <v>44625</v>
      </c>
      <c r="F1098" s="21">
        <v>700</v>
      </c>
      <c r="G1098" s="20">
        <v>44621</v>
      </c>
      <c r="H1098" s="20">
        <v>44651</v>
      </c>
      <c r="I1098" s="17">
        <f>IF((YEAR(H1098)-YEAR(G1098))=1, ((MONTH(H1098)-MONTH(G1098))+1)+12, (IF((YEAR(H1098)-YEAR(G1098))=2, ((MONTH(H1098)-MONTH(G1098))+1)+24, (IF((YEAR(H1098)-YEAR(G1098))=3, ((MONTH(H1098)-MONTH(G1098))+1)+36, (MONTH(H1098)-MONTH(G1098))+1)))))</f>
        <v>1</v>
      </c>
      <c r="J1098" s="18">
        <f>F1098/I1098</f>
        <v>700</v>
      </c>
      <c r="K1098" s="19"/>
      <c r="L1098" s="20">
        <v>44621</v>
      </c>
      <c r="M1098" s="20">
        <v>44625</v>
      </c>
      <c r="N1098" s="21">
        <v>700</v>
      </c>
      <c r="O1098" s="20">
        <v>44621</v>
      </c>
      <c r="P1098" s="20">
        <v>44651</v>
      </c>
      <c r="Q1098" s="19">
        <f t="shared" si="51"/>
        <v>5</v>
      </c>
      <c r="R1098" s="19">
        <f t="shared" si="52"/>
        <v>5</v>
      </c>
      <c r="S1098" s="19">
        <f t="shared" si="53"/>
        <v>0</v>
      </c>
      <c r="T1098" s="19"/>
      <c r="U1098" s="20">
        <v>43525</v>
      </c>
      <c r="V1098" s="20">
        <v>43529</v>
      </c>
      <c r="W1098" s="21">
        <v>700</v>
      </c>
      <c r="X1098" s="20">
        <v>43525</v>
      </c>
      <c r="Y1098" s="20">
        <v>43555</v>
      </c>
    </row>
    <row r="1099" spans="1:25" ht="15.75" x14ac:dyDescent="0.25">
      <c r="A1099" s="17" t="s">
        <v>453</v>
      </c>
      <c r="B1099" s="17" t="s">
        <v>282</v>
      </c>
      <c r="C1099" s="17" t="s">
        <v>283</v>
      </c>
      <c r="D1099" s="20">
        <v>44636</v>
      </c>
      <c r="E1099" s="20">
        <v>44697</v>
      </c>
      <c r="F1099" s="21">
        <v>1375</v>
      </c>
      <c r="G1099" s="20">
        <v>44621</v>
      </c>
      <c r="H1099" s="20">
        <v>44651</v>
      </c>
      <c r="I1099" s="17">
        <f>IF((YEAR(H1099)-YEAR(G1099))=1, ((MONTH(H1099)-MONTH(G1099))+1)+12, (IF((YEAR(H1099)-YEAR(G1099))=2, ((MONTH(H1099)-MONTH(G1099))+1)+24, (IF((YEAR(H1099)-YEAR(G1099))=3, ((MONTH(H1099)-MONTH(G1099))+1)+36, (MONTH(H1099)-MONTH(G1099))+1)))))</f>
        <v>1</v>
      </c>
      <c r="J1099" s="18">
        <f>F1099/I1099</f>
        <v>1375</v>
      </c>
      <c r="K1099" s="19"/>
      <c r="L1099" s="20">
        <v>44636</v>
      </c>
      <c r="M1099" s="20">
        <v>44697</v>
      </c>
      <c r="N1099" s="21">
        <v>1375</v>
      </c>
      <c r="O1099" s="20">
        <v>44621</v>
      </c>
      <c r="P1099" s="20">
        <v>44651</v>
      </c>
      <c r="Q1099" s="19">
        <f t="shared" si="51"/>
        <v>16</v>
      </c>
      <c r="R1099" s="19">
        <f t="shared" si="52"/>
        <v>16</v>
      </c>
      <c r="S1099" s="19">
        <f t="shared" si="53"/>
        <v>0</v>
      </c>
      <c r="T1099" s="19"/>
      <c r="U1099" s="20">
        <v>43540</v>
      </c>
      <c r="V1099" s="20">
        <v>43601</v>
      </c>
      <c r="W1099" s="21">
        <v>1375</v>
      </c>
      <c r="X1099" s="20">
        <v>43525</v>
      </c>
      <c r="Y1099" s="20">
        <v>43555</v>
      </c>
    </row>
    <row r="1100" spans="1:25" ht="15.75" x14ac:dyDescent="0.25">
      <c r="A1100" s="17" t="s">
        <v>460</v>
      </c>
      <c r="B1100" s="17" t="s">
        <v>296</v>
      </c>
      <c r="C1100" s="17" t="s">
        <v>283</v>
      </c>
      <c r="D1100" s="20">
        <v>44621</v>
      </c>
      <c r="E1100" s="20">
        <v>44656</v>
      </c>
      <c r="F1100" s="21">
        <v>2500</v>
      </c>
      <c r="G1100" s="20">
        <v>44621</v>
      </c>
      <c r="H1100" s="20">
        <v>44651</v>
      </c>
      <c r="I1100" s="17">
        <f>IF((YEAR(H1100)-YEAR(G1100))=1, ((MONTH(H1100)-MONTH(G1100))+1)+12, (IF((YEAR(H1100)-YEAR(G1100))=2, ((MONTH(H1100)-MONTH(G1100))+1)+24, (IF((YEAR(H1100)-YEAR(G1100))=3, ((MONTH(H1100)-MONTH(G1100))+1)+36, (MONTH(H1100)-MONTH(G1100))+1)))))</f>
        <v>1</v>
      </c>
      <c r="J1100" s="18">
        <f>F1100/I1100</f>
        <v>2500</v>
      </c>
      <c r="K1100" s="19"/>
      <c r="L1100" s="20">
        <v>44621</v>
      </c>
      <c r="M1100" s="20">
        <v>44656</v>
      </c>
      <c r="N1100" s="21">
        <v>2500</v>
      </c>
      <c r="O1100" s="20">
        <v>44621</v>
      </c>
      <c r="P1100" s="20">
        <v>44651</v>
      </c>
      <c r="Q1100" s="19">
        <f t="shared" si="51"/>
        <v>5</v>
      </c>
      <c r="R1100" s="19">
        <f t="shared" si="52"/>
        <v>5</v>
      </c>
      <c r="S1100" s="19">
        <f t="shared" si="53"/>
        <v>0</v>
      </c>
      <c r="T1100" s="19"/>
      <c r="U1100" s="20">
        <v>43525</v>
      </c>
      <c r="V1100" s="20">
        <v>43560</v>
      </c>
      <c r="W1100" s="21">
        <v>2500</v>
      </c>
      <c r="X1100" s="20">
        <v>43525</v>
      </c>
      <c r="Y1100" s="20">
        <v>43555</v>
      </c>
    </row>
    <row r="1101" spans="1:25" ht="15.75" x14ac:dyDescent="0.25">
      <c r="A1101" s="17" t="s">
        <v>478</v>
      </c>
      <c r="B1101" s="17" t="s">
        <v>285</v>
      </c>
      <c r="C1101" s="17" t="s">
        <v>283</v>
      </c>
      <c r="D1101" s="20">
        <v>44621</v>
      </c>
      <c r="E1101" s="20">
        <v>44632</v>
      </c>
      <c r="F1101" s="21">
        <v>1500</v>
      </c>
      <c r="G1101" s="20">
        <v>44621</v>
      </c>
      <c r="H1101" s="20">
        <v>44651</v>
      </c>
      <c r="I1101" s="17">
        <f>IF((YEAR(H1101)-YEAR(G1101))=1, ((MONTH(H1101)-MONTH(G1101))+1)+12, (IF((YEAR(H1101)-YEAR(G1101))=2, ((MONTH(H1101)-MONTH(G1101))+1)+24, (IF((YEAR(H1101)-YEAR(G1101))=3, ((MONTH(H1101)-MONTH(G1101))+1)+36, (MONTH(H1101)-MONTH(G1101))+1)))))</f>
        <v>1</v>
      </c>
      <c r="J1101" s="18">
        <f>F1101/I1101</f>
        <v>1500</v>
      </c>
      <c r="K1101" s="19"/>
      <c r="L1101" s="20">
        <v>44621</v>
      </c>
      <c r="M1101" s="20">
        <v>44632</v>
      </c>
      <c r="N1101" s="21">
        <v>1500</v>
      </c>
      <c r="O1101" s="20">
        <v>44621</v>
      </c>
      <c r="P1101" s="20">
        <v>44651</v>
      </c>
      <c r="Q1101" s="19">
        <f t="shared" si="51"/>
        <v>12</v>
      </c>
      <c r="R1101" s="19">
        <f t="shared" si="52"/>
        <v>12</v>
      </c>
      <c r="S1101" s="19">
        <f t="shared" si="53"/>
        <v>0</v>
      </c>
      <c r="T1101" s="19"/>
      <c r="U1101" s="20">
        <v>43525</v>
      </c>
      <c r="V1101" s="20">
        <v>43536</v>
      </c>
      <c r="W1101" s="21">
        <v>1500</v>
      </c>
      <c r="X1101" s="20">
        <v>43525</v>
      </c>
      <c r="Y1101" s="20">
        <v>43555</v>
      </c>
    </row>
    <row r="1102" spans="1:25" ht="15.75" x14ac:dyDescent="0.25">
      <c r="A1102" s="17" t="s">
        <v>479</v>
      </c>
      <c r="B1102" s="17" t="s">
        <v>288</v>
      </c>
      <c r="C1102" s="17" t="s">
        <v>283</v>
      </c>
      <c r="D1102" s="20">
        <v>44621</v>
      </c>
      <c r="E1102" s="20">
        <v>44633</v>
      </c>
      <c r="F1102" s="21">
        <v>1500</v>
      </c>
      <c r="G1102" s="20">
        <v>44621</v>
      </c>
      <c r="H1102" s="20">
        <v>44651</v>
      </c>
      <c r="I1102" s="17">
        <f>IF((YEAR(H1102)-YEAR(G1102))=1, ((MONTH(H1102)-MONTH(G1102))+1)+12, (IF((YEAR(H1102)-YEAR(G1102))=2, ((MONTH(H1102)-MONTH(G1102))+1)+24, (IF((YEAR(H1102)-YEAR(G1102))=3, ((MONTH(H1102)-MONTH(G1102))+1)+36, (MONTH(H1102)-MONTH(G1102))+1)))))</f>
        <v>1</v>
      </c>
      <c r="J1102" s="18">
        <f>F1102/I1102</f>
        <v>1500</v>
      </c>
      <c r="K1102" s="19"/>
      <c r="L1102" s="20">
        <v>44621</v>
      </c>
      <c r="M1102" s="20">
        <v>44633</v>
      </c>
      <c r="N1102" s="21">
        <v>1500</v>
      </c>
      <c r="O1102" s="20">
        <v>44621</v>
      </c>
      <c r="P1102" s="20">
        <v>44651</v>
      </c>
      <c r="Q1102" s="19">
        <f t="shared" si="51"/>
        <v>13</v>
      </c>
      <c r="R1102" s="19">
        <f t="shared" si="52"/>
        <v>13</v>
      </c>
      <c r="S1102" s="19">
        <f t="shared" si="53"/>
        <v>0</v>
      </c>
      <c r="T1102" s="19"/>
      <c r="U1102" s="20">
        <v>43525</v>
      </c>
      <c r="V1102" s="20">
        <v>43537</v>
      </c>
      <c r="W1102" s="21">
        <v>1500</v>
      </c>
      <c r="X1102" s="20">
        <v>43525</v>
      </c>
      <c r="Y1102" s="20">
        <v>43555</v>
      </c>
    </row>
    <row r="1103" spans="1:25" ht="15.75" x14ac:dyDescent="0.25">
      <c r="A1103" s="17" t="s">
        <v>485</v>
      </c>
      <c r="B1103" s="17" t="s">
        <v>282</v>
      </c>
      <c r="C1103" s="17" t="s">
        <v>283</v>
      </c>
      <c r="D1103" s="20">
        <v>44645</v>
      </c>
      <c r="E1103" s="20">
        <v>44659</v>
      </c>
      <c r="F1103" s="21">
        <v>600</v>
      </c>
      <c r="G1103" s="20">
        <v>44621</v>
      </c>
      <c r="H1103" s="20">
        <v>44651</v>
      </c>
      <c r="I1103" s="17">
        <f>IF((YEAR(H1103)-YEAR(G1103))=1, ((MONTH(H1103)-MONTH(G1103))+1)+12, (IF((YEAR(H1103)-YEAR(G1103))=2, ((MONTH(H1103)-MONTH(G1103))+1)+24, (IF((YEAR(H1103)-YEAR(G1103))=3, ((MONTH(H1103)-MONTH(G1103))+1)+36, (MONTH(H1103)-MONTH(G1103))+1)))))</f>
        <v>1</v>
      </c>
      <c r="J1103" s="18">
        <f>F1103/I1103</f>
        <v>600</v>
      </c>
      <c r="K1103" s="19"/>
      <c r="L1103" s="20">
        <v>44645</v>
      </c>
      <c r="M1103" s="20">
        <v>44659</v>
      </c>
      <c r="N1103" s="21">
        <v>600</v>
      </c>
      <c r="O1103" s="20">
        <v>44621</v>
      </c>
      <c r="P1103" s="20">
        <v>44651</v>
      </c>
      <c r="Q1103" s="19">
        <f t="shared" si="51"/>
        <v>8</v>
      </c>
      <c r="R1103" s="19">
        <f t="shared" si="52"/>
        <v>8</v>
      </c>
      <c r="S1103" s="19">
        <f t="shared" si="53"/>
        <v>0</v>
      </c>
      <c r="T1103" s="19"/>
      <c r="U1103" s="20">
        <v>43549</v>
      </c>
      <c r="V1103" s="20">
        <v>43563</v>
      </c>
      <c r="W1103" s="21">
        <v>600</v>
      </c>
      <c r="X1103" s="20">
        <v>43525</v>
      </c>
      <c r="Y1103" s="20">
        <v>43555</v>
      </c>
    </row>
    <row r="1104" spans="1:25" ht="15.75" x14ac:dyDescent="0.25">
      <c r="A1104" s="17" t="s">
        <v>507</v>
      </c>
      <c r="B1104" s="17" t="s">
        <v>285</v>
      </c>
      <c r="C1104" s="17" t="s">
        <v>283</v>
      </c>
      <c r="D1104" s="20">
        <v>44621</v>
      </c>
      <c r="E1104" s="20">
        <v>44652</v>
      </c>
      <c r="F1104" s="21">
        <v>1750</v>
      </c>
      <c r="G1104" s="20">
        <v>44621</v>
      </c>
      <c r="H1104" s="20">
        <v>44651</v>
      </c>
      <c r="I1104" s="17">
        <f>IF((YEAR(H1104)-YEAR(G1104))=1, ((MONTH(H1104)-MONTH(G1104))+1)+12, (IF((YEAR(H1104)-YEAR(G1104))=2, ((MONTH(H1104)-MONTH(G1104))+1)+24, (IF((YEAR(H1104)-YEAR(G1104))=3, ((MONTH(H1104)-MONTH(G1104))+1)+36, (MONTH(H1104)-MONTH(G1104))+1)))))</f>
        <v>1</v>
      </c>
      <c r="J1104" s="18">
        <f>F1104/I1104</f>
        <v>1750</v>
      </c>
      <c r="K1104" s="19"/>
      <c r="L1104" s="20">
        <v>44621</v>
      </c>
      <c r="M1104" s="20">
        <v>44652</v>
      </c>
      <c r="N1104" s="21">
        <v>1750</v>
      </c>
      <c r="O1104" s="20">
        <v>44621</v>
      </c>
      <c r="P1104" s="20">
        <v>44651</v>
      </c>
      <c r="Q1104" s="19">
        <f t="shared" si="51"/>
        <v>1</v>
      </c>
      <c r="R1104" s="19">
        <f t="shared" si="52"/>
        <v>1</v>
      </c>
      <c r="S1104" s="19">
        <f t="shared" si="53"/>
        <v>0</v>
      </c>
      <c r="T1104" s="19"/>
      <c r="U1104" s="20">
        <v>43525</v>
      </c>
      <c r="V1104" s="20">
        <v>43556</v>
      </c>
      <c r="W1104" s="21">
        <v>1750</v>
      </c>
      <c r="X1104" s="20">
        <v>43525</v>
      </c>
      <c r="Y1104" s="20">
        <v>43555</v>
      </c>
    </row>
    <row r="1105" spans="1:25" ht="15.75" x14ac:dyDescent="0.25">
      <c r="A1105" s="17" t="s">
        <v>510</v>
      </c>
      <c r="B1105" s="17" t="s">
        <v>285</v>
      </c>
      <c r="C1105" s="17" t="s">
        <v>283</v>
      </c>
      <c r="D1105" s="20">
        <v>44635</v>
      </c>
      <c r="E1105" s="20">
        <v>44865</v>
      </c>
      <c r="F1105" s="21">
        <v>2050.5300000000002</v>
      </c>
      <c r="G1105" s="20">
        <v>44621</v>
      </c>
      <c r="H1105" s="20">
        <v>44651</v>
      </c>
      <c r="I1105" s="17">
        <f>IF((YEAR(H1105)-YEAR(G1105))=1, ((MONTH(H1105)-MONTH(G1105))+1)+12, (IF((YEAR(H1105)-YEAR(G1105))=2, ((MONTH(H1105)-MONTH(G1105))+1)+24, (IF((YEAR(H1105)-YEAR(G1105))=3, ((MONTH(H1105)-MONTH(G1105))+1)+36, (MONTH(H1105)-MONTH(G1105))+1)))))</f>
        <v>1</v>
      </c>
      <c r="J1105" s="18">
        <f>F1105/I1105</f>
        <v>2050.5300000000002</v>
      </c>
      <c r="K1105" s="19"/>
      <c r="L1105" s="20">
        <v>44635</v>
      </c>
      <c r="M1105" s="20">
        <v>44865</v>
      </c>
      <c r="N1105" s="21">
        <v>2050.5300000000002</v>
      </c>
      <c r="O1105" s="20">
        <v>44621</v>
      </c>
      <c r="P1105" s="20">
        <v>44651</v>
      </c>
      <c r="Q1105" s="19">
        <f t="shared" si="51"/>
        <v>31</v>
      </c>
      <c r="R1105" s="19">
        <f t="shared" si="52"/>
        <v>31</v>
      </c>
      <c r="S1105" s="19">
        <f t="shared" si="53"/>
        <v>0</v>
      </c>
      <c r="T1105" s="19"/>
      <c r="U1105" s="20">
        <v>43539</v>
      </c>
      <c r="V1105" s="20">
        <v>43769</v>
      </c>
      <c r="W1105" s="21">
        <v>2050.5300000000002</v>
      </c>
      <c r="X1105" s="20">
        <v>43525</v>
      </c>
      <c r="Y1105" s="20">
        <v>43555</v>
      </c>
    </row>
    <row r="1106" spans="1:25" ht="15.75" x14ac:dyDescent="0.25">
      <c r="A1106" s="17" t="s">
        <v>510</v>
      </c>
      <c r="B1106" s="17" t="s">
        <v>296</v>
      </c>
      <c r="C1106" s="17" t="s">
        <v>283</v>
      </c>
      <c r="D1106" s="20">
        <v>44651</v>
      </c>
      <c r="E1106" s="20">
        <v>44675</v>
      </c>
      <c r="F1106" s="21">
        <v>1500</v>
      </c>
      <c r="G1106" s="20">
        <v>44621</v>
      </c>
      <c r="H1106" s="20">
        <v>44651</v>
      </c>
      <c r="I1106" s="17">
        <f>IF((YEAR(H1106)-YEAR(G1106))=1, ((MONTH(H1106)-MONTH(G1106))+1)+12, (IF((YEAR(H1106)-YEAR(G1106))=2, ((MONTH(H1106)-MONTH(G1106))+1)+24, (IF((YEAR(H1106)-YEAR(G1106))=3, ((MONTH(H1106)-MONTH(G1106))+1)+36, (MONTH(H1106)-MONTH(G1106))+1)))))</f>
        <v>1</v>
      </c>
      <c r="J1106" s="18">
        <f>F1106/I1106</f>
        <v>1500</v>
      </c>
      <c r="K1106" s="19"/>
      <c r="L1106" s="20">
        <v>44651</v>
      </c>
      <c r="M1106" s="20">
        <v>44675</v>
      </c>
      <c r="N1106" s="21">
        <v>1500</v>
      </c>
      <c r="O1106" s="20">
        <v>44621</v>
      </c>
      <c r="P1106" s="20">
        <v>44651</v>
      </c>
      <c r="Q1106" s="19">
        <f t="shared" si="51"/>
        <v>24</v>
      </c>
      <c r="R1106" s="19">
        <f t="shared" si="52"/>
        <v>24</v>
      </c>
      <c r="S1106" s="19">
        <f t="shared" si="53"/>
        <v>0</v>
      </c>
      <c r="T1106" s="19"/>
      <c r="U1106" s="20">
        <v>43555</v>
      </c>
      <c r="V1106" s="20">
        <v>43579</v>
      </c>
      <c r="W1106" s="21">
        <v>1500</v>
      </c>
      <c r="X1106" s="20">
        <v>43525</v>
      </c>
      <c r="Y1106" s="20">
        <v>43555</v>
      </c>
    </row>
    <row r="1107" spans="1:25" ht="15.75" x14ac:dyDescent="0.25">
      <c r="A1107" s="17" t="s">
        <v>534</v>
      </c>
      <c r="B1107" s="17" t="s">
        <v>292</v>
      </c>
      <c r="C1107" s="17" t="s">
        <v>283</v>
      </c>
      <c r="D1107" s="20">
        <v>44621</v>
      </c>
      <c r="E1107" s="20">
        <v>44654</v>
      </c>
      <c r="F1107" s="21">
        <v>1650</v>
      </c>
      <c r="G1107" s="20">
        <v>44621</v>
      </c>
      <c r="H1107" s="20">
        <v>44651</v>
      </c>
      <c r="I1107" s="17">
        <f>IF((YEAR(H1107)-YEAR(G1107))=1, ((MONTH(H1107)-MONTH(G1107))+1)+12, (IF((YEAR(H1107)-YEAR(G1107))=2, ((MONTH(H1107)-MONTH(G1107))+1)+24, (IF((YEAR(H1107)-YEAR(G1107))=3, ((MONTH(H1107)-MONTH(G1107))+1)+36, (MONTH(H1107)-MONTH(G1107))+1)))))</f>
        <v>1</v>
      </c>
      <c r="J1107" s="18">
        <f>F1107/I1107</f>
        <v>1650</v>
      </c>
      <c r="K1107" s="19"/>
      <c r="L1107" s="20">
        <v>44621</v>
      </c>
      <c r="M1107" s="20">
        <v>44654</v>
      </c>
      <c r="N1107" s="21">
        <v>1650</v>
      </c>
      <c r="O1107" s="20">
        <v>44621</v>
      </c>
      <c r="P1107" s="20">
        <v>44651</v>
      </c>
      <c r="Q1107" s="19">
        <f t="shared" si="51"/>
        <v>3</v>
      </c>
      <c r="R1107" s="19">
        <f t="shared" si="52"/>
        <v>3</v>
      </c>
      <c r="S1107" s="19">
        <f t="shared" si="53"/>
        <v>0</v>
      </c>
      <c r="T1107" s="19"/>
      <c r="U1107" s="20">
        <v>43525</v>
      </c>
      <c r="V1107" s="20">
        <v>43558</v>
      </c>
      <c r="W1107" s="21">
        <v>1650</v>
      </c>
      <c r="X1107" s="20">
        <v>43525</v>
      </c>
      <c r="Y1107" s="20">
        <v>43555</v>
      </c>
    </row>
    <row r="1108" spans="1:25" ht="15.75" x14ac:dyDescent="0.25">
      <c r="A1108" s="17" t="s">
        <v>329</v>
      </c>
      <c r="B1108" s="17" t="s">
        <v>296</v>
      </c>
      <c r="C1108" s="17" t="s">
        <v>283</v>
      </c>
      <c r="D1108" s="20">
        <v>44331</v>
      </c>
      <c r="E1108" s="20">
        <v>44366</v>
      </c>
      <c r="F1108" s="21">
        <v>40500.6</v>
      </c>
      <c r="G1108" s="20">
        <v>44317</v>
      </c>
      <c r="H1108" s="20">
        <v>44681</v>
      </c>
      <c r="I1108" s="17">
        <f>IF((YEAR(H1108)-YEAR(G1108))=1, ((MONTH(H1108)-MONTH(G1108))+1)+12, (IF((YEAR(H1108)-YEAR(G1108))=2, ((MONTH(H1108)-MONTH(G1108))+1)+24, (IF((YEAR(H1108)-YEAR(G1108))=3, ((MONTH(H1108)-MONTH(G1108))+1)+36, (MONTH(H1108)-MONTH(G1108))+1)))))</f>
        <v>12</v>
      </c>
      <c r="J1108" s="18">
        <f>F1108/I1108</f>
        <v>3375.0499999999997</v>
      </c>
      <c r="K1108" s="19"/>
      <c r="L1108" s="20">
        <v>44331</v>
      </c>
      <c r="M1108" s="20">
        <v>44366</v>
      </c>
      <c r="N1108" s="21">
        <v>40500.6</v>
      </c>
      <c r="O1108" s="20">
        <v>44317</v>
      </c>
      <c r="P1108" s="20">
        <v>44681</v>
      </c>
      <c r="Q1108" s="19">
        <f t="shared" si="51"/>
        <v>19</v>
      </c>
      <c r="R1108" s="19">
        <f t="shared" si="52"/>
        <v>19</v>
      </c>
      <c r="S1108" s="19">
        <f t="shared" si="53"/>
        <v>0</v>
      </c>
      <c r="T1108" s="19"/>
      <c r="U1108" s="20">
        <v>43235</v>
      </c>
      <c r="V1108" s="20">
        <v>43270</v>
      </c>
      <c r="W1108" s="21">
        <v>40500.6</v>
      </c>
      <c r="X1108" s="20">
        <v>43221</v>
      </c>
      <c r="Y1108" s="20">
        <v>43585</v>
      </c>
    </row>
    <row r="1109" spans="1:25" ht="15.75" x14ac:dyDescent="0.25">
      <c r="A1109" s="17" t="s">
        <v>341</v>
      </c>
      <c r="B1109" s="17" t="s">
        <v>288</v>
      </c>
      <c r="C1109" s="17" t="s">
        <v>283</v>
      </c>
      <c r="D1109" s="20">
        <v>44423</v>
      </c>
      <c r="E1109" s="20">
        <v>44474</v>
      </c>
      <c r="F1109" s="21">
        <v>13200</v>
      </c>
      <c r="G1109" s="20">
        <v>44317</v>
      </c>
      <c r="H1109" s="20">
        <v>44681</v>
      </c>
      <c r="I1109" s="17">
        <f>IF((YEAR(H1109)-YEAR(G1109))=1, ((MONTH(H1109)-MONTH(G1109))+1)+12, (IF((YEAR(H1109)-YEAR(G1109))=2, ((MONTH(H1109)-MONTH(G1109))+1)+24, (IF((YEAR(H1109)-YEAR(G1109))=3, ((MONTH(H1109)-MONTH(G1109))+1)+36, (MONTH(H1109)-MONTH(G1109))+1)))))</f>
        <v>12</v>
      </c>
      <c r="J1109" s="18">
        <f>F1109/I1109</f>
        <v>1100</v>
      </c>
      <c r="K1109" s="19"/>
      <c r="L1109" s="20">
        <v>44423</v>
      </c>
      <c r="M1109" s="20">
        <v>44474</v>
      </c>
      <c r="N1109" s="21">
        <v>13200</v>
      </c>
      <c r="O1109" s="20">
        <v>44317</v>
      </c>
      <c r="P1109" s="20">
        <v>44681</v>
      </c>
      <c r="Q1109" s="19">
        <f t="shared" si="51"/>
        <v>5</v>
      </c>
      <c r="R1109" s="19">
        <f t="shared" si="52"/>
        <v>5</v>
      </c>
      <c r="S1109" s="19">
        <f t="shared" si="53"/>
        <v>0</v>
      </c>
      <c r="T1109" s="19"/>
      <c r="U1109" s="20">
        <v>43327</v>
      </c>
      <c r="V1109" s="20">
        <v>43378</v>
      </c>
      <c r="W1109" s="21">
        <v>13200</v>
      </c>
      <c r="X1109" s="20">
        <v>43221</v>
      </c>
      <c r="Y1109" s="20">
        <v>43585</v>
      </c>
    </row>
    <row r="1110" spans="1:25" ht="15.75" x14ac:dyDescent="0.25">
      <c r="A1110" s="17" t="s">
        <v>367</v>
      </c>
      <c r="B1110" s="17" t="s">
        <v>285</v>
      </c>
      <c r="C1110" s="17" t="s">
        <v>283</v>
      </c>
      <c r="D1110" s="20">
        <v>44409</v>
      </c>
      <c r="E1110" s="20">
        <v>44438</v>
      </c>
      <c r="F1110" s="21">
        <v>21000</v>
      </c>
      <c r="G1110" s="20">
        <v>44317</v>
      </c>
      <c r="H1110" s="20">
        <v>44681</v>
      </c>
      <c r="I1110" s="17">
        <f>IF((YEAR(H1110)-YEAR(G1110))=1, ((MONTH(H1110)-MONTH(G1110))+1)+12, (IF((YEAR(H1110)-YEAR(G1110))=2, ((MONTH(H1110)-MONTH(G1110))+1)+24, (IF((YEAR(H1110)-YEAR(G1110))=3, ((MONTH(H1110)-MONTH(G1110))+1)+36, (MONTH(H1110)-MONTH(G1110))+1)))))</f>
        <v>12</v>
      </c>
      <c r="J1110" s="18">
        <f>F1110/I1110</f>
        <v>1750</v>
      </c>
      <c r="K1110" s="19"/>
      <c r="L1110" s="20">
        <v>44409</v>
      </c>
      <c r="M1110" s="20">
        <v>44438</v>
      </c>
      <c r="N1110" s="21">
        <v>21000</v>
      </c>
      <c r="O1110" s="20">
        <v>44317</v>
      </c>
      <c r="P1110" s="20">
        <v>44681</v>
      </c>
      <c r="Q1110" s="19">
        <f t="shared" si="51"/>
        <v>30</v>
      </c>
      <c r="R1110" s="19">
        <f t="shared" si="52"/>
        <v>30</v>
      </c>
      <c r="S1110" s="19">
        <f t="shared" si="53"/>
        <v>0</v>
      </c>
      <c r="T1110" s="19"/>
      <c r="U1110" s="20">
        <v>43313</v>
      </c>
      <c r="V1110" s="20">
        <v>43342</v>
      </c>
      <c r="W1110" s="21">
        <v>21000</v>
      </c>
      <c r="X1110" s="20">
        <v>43221</v>
      </c>
      <c r="Y1110" s="20">
        <v>43585</v>
      </c>
    </row>
    <row r="1111" spans="1:25" ht="15.75" x14ac:dyDescent="0.25">
      <c r="A1111" s="17" t="s">
        <v>418</v>
      </c>
      <c r="B1111" s="17" t="s">
        <v>292</v>
      </c>
      <c r="C1111" s="17" t="s">
        <v>283</v>
      </c>
      <c r="D1111" s="20">
        <v>44325</v>
      </c>
      <c r="E1111" s="20">
        <v>44352</v>
      </c>
      <c r="F1111" s="21">
        <v>30000</v>
      </c>
      <c r="G1111" s="20">
        <v>44317</v>
      </c>
      <c r="H1111" s="20">
        <v>44681</v>
      </c>
      <c r="I1111" s="17">
        <f>IF((YEAR(H1111)-YEAR(G1111))=1, ((MONTH(H1111)-MONTH(G1111))+1)+12, (IF((YEAR(H1111)-YEAR(G1111))=2, ((MONTH(H1111)-MONTH(G1111))+1)+24, (IF((YEAR(H1111)-YEAR(G1111))=3, ((MONTH(H1111)-MONTH(G1111))+1)+36, (MONTH(H1111)-MONTH(G1111))+1)))))</f>
        <v>12</v>
      </c>
      <c r="J1111" s="18">
        <f>F1111/I1111</f>
        <v>2500</v>
      </c>
      <c r="K1111" s="19"/>
      <c r="L1111" s="20">
        <v>44325</v>
      </c>
      <c r="M1111" s="20">
        <v>44352</v>
      </c>
      <c r="N1111" s="21">
        <v>30000</v>
      </c>
      <c r="O1111" s="20">
        <v>44317</v>
      </c>
      <c r="P1111" s="20">
        <v>44681</v>
      </c>
      <c r="Q1111" s="19">
        <f t="shared" si="51"/>
        <v>5</v>
      </c>
      <c r="R1111" s="19">
        <f t="shared" si="52"/>
        <v>5</v>
      </c>
      <c r="S1111" s="19">
        <f t="shared" si="53"/>
        <v>0</v>
      </c>
      <c r="T1111" s="19"/>
      <c r="U1111" s="20">
        <v>43229</v>
      </c>
      <c r="V1111" s="20">
        <v>43256</v>
      </c>
      <c r="W1111" s="21">
        <v>30000</v>
      </c>
      <c r="X1111" s="20">
        <v>43221</v>
      </c>
      <c r="Y1111" s="20">
        <v>43585</v>
      </c>
    </row>
    <row r="1112" spans="1:25" ht="15.75" x14ac:dyDescent="0.25">
      <c r="A1112" s="17" t="s">
        <v>454</v>
      </c>
      <c r="B1112" s="17" t="s">
        <v>285</v>
      </c>
      <c r="C1112" s="17" t="s">
        <v>283</v>
      </c>
      <c r="D1112" s="20">
        <v>44365</v>
      </c>
      <c r="E1112" s="20">
        <v>44592</v>
      </c>
      <c r="F1112" s="21">
        <v>25800</v>
      </c>
      <c r="G1112" s="20">
        <v>44317</v>
      </c>
      <c r="H1112" s="20">
        <v>44681</v>
      </c>
      <c r="I1112" s="17">
        <f>IF((YEAR(H1112)-YEAR(G1112))=1, ((MONTH(H1112)-MONTH(G1112))+1)+12, (IF((YEAR(H1112)-YEAR(G1112))=2, ((MONTH(H1112)-MONTH(G1112))+1)+24, (IF((YEAR(H1112)-YEAR(G1112))=3, ((MONTH(H1112)-MONTH(G1112))+1)+36, (MONTH(H1112)-MONTH(G1112))+1)))))</f>
        <v>12</v>
      </c>
      <c r="J1112" s="18">
        <f>F1112/I1112</f>
        <v>2150</v>
      </c>
      <c r="K1112" s="19"/>
      <c r="L1112" s="20">
        <v>44365</v>
      </c>
      <c r="M1112" s="20">
        <v>44592</v>
      </c>
      <c r="N1112" s="21">
        <v>25800</v>
      </c>
      <c r="O1112" s="20">
        <v>44317</v>
      </c>
      <c r="P1112" s="20">
        <v>44681</v>
      </c>
      <c r="Q1112" s="19">
        <f t="shared" si="51"/>
        <v>31</v>
      </c>
      <c r="R1112" s="19">
        <f t="shared" si="52"/>
        <v>31</v>
      </c>
      <c r="S1112" s="19">
        <f t="shared" si="53"/>
        <v>0</v>
      </c>
      <c r="T1112" s="19"/>
      <c r="U1112" s="20">
        <v>43269</v>
      </c>
      <c r="V1112" s="20">
        <v>43496</v>
      </c>
      <c r="W1112" s="21">
        <v>25800</v>
      </c>
      <c r="X1112" s="20">
        <v>43221</v>
      </c>
      <c r="Y1112" s="20">
        <v>43585</v>
      </c>
    </row>
    <row r="1113" spans="1:25" ht="15.75" x14ac:dyDescent="0.25">
      <c r="A1113" s="17" t="s">
        <v>456</v>
      </c>
      <c r="B1113" s="17" t="s">
        <v>292</v>
      </c>
      <c r="C1113" s="17" t="s">
        <v>283</v>
      </c>
      <c r="D1113" s="20">
        <v>44383</v>
      </c>
      <c r="E1113" s="20">
        <v>44404</v>
      </c>
      <c r="F1113" s="21">
        <v>120000</v>
      </c>
      <c r="G1113" s="20">
        <v>44317</v>
      </c>
      <c r="H1113" s="20">
        <v>44681</v>
      </c>
      <c r="I1113" s="17">
        <f>IF((YEAR(H1113)-YEAR(G1113))=1, ((MONTH(H1113)-MONTH(G1113))+1)+12, (IF((YEAR(H1113)-YEAR(G1113))=2, ((MONTH(H1113)-MONTH(G1113))+1)+24, (IF((YEAR(H1113)-YEAR(G1113))=3, ((MONTH(H1113)-MONTH(G1113))+1)+36, (MONTH(H1113)-MONTH(G1113))+1)))))</f>
        <v>12</v>
      </c>
      <c r="J1113" s="18">
        <f>F1113/I1113</f>
        <v>10000</v>
      </c>
      <c r="K1113" s="19"/>
      <c r="L1113" s="20">
        <v>44383</v>
      </c>
      <c r="M1113" s="20">
        <v>44404</v>
      </c>
      <c r="N1113" s="21">
        <v>120000</v>
      </c>
      <c r="O1113" s="20">
        <v>44317</v>
      </c>
      <c r="P1113" s="20">
        <v>44681</v>
      </c>
      <c r="Q1113" s="19">
        <f t="shared" si="51"/>
        <v>27</v>
      </c>
      <c r="R1113" s="19">
        <f t="shared" si="52"/>
        <v>27</v>
      </c>
      <c r="S1113" s="19">
        <f t="shared" si="53"/>
        <v>0</v>
      </c>
      <c r="T1113" s="19"/>
      <c r="U1113" s="20">
        <v>43287</v>
      </c>
      <c r="V1113" s="20">
        <v>43308</v>
      </c>
      <c r="W1113" s="21">
        <v>120000</v>
      </c>
      <c r="X1113" s="20">
        <v>43221</v>
      </c>
      <c r="Y1113" s="20">
        <v>43585</v>
      </c>
    </row>
    <row r="1114" spans="1:25" ht="15.75" x14ac:dyDescent="0.25">
      <c r="A1114" s="17" t="s">
        <v>314</v>
      </c>
      <c r="B1114" s="17" t="s">
        <v>288</v>
      </c>
      <c r="C1114" s="17" t="s">
        <v>283</v>
      </c>
      <c r="D1114" s="20">
        <v>44409</v>
      </c>
      <c r="E1114" s="20">
        <v>44449</v>
      </c>
      <c r="F1114" s="21">
        <v>22500</v>
      </c>
      <c r="G1114" s="20">
        <v>44409</v>
      </c>
      <c r="H1114" s="20">
        <v>44681</v>
      </c>
      <c r="I1114" s="17">
        <f>IF((YEAR(H1114)-YEAR(G1114))=1, ((MONTH(H1114)-MONTH(G1114))+1)+12, (IF((YEAR(H1114)-YEAR(G1114))=2, ((MONTH(H1114)-MONTH(G1114))+1)+24, (IF((YEAR(H1114)-YEAR(G1114))=3, ((MONTH(H1114)-MONTH(G1114))+1)+36, (MONTH(H1114)-MONTH(G1114))+1)))))</f>
        <v>9</v>
      </c>
      <c r="J1114" s="18">
        <f>F1114/I1114</f>
        <v>2500</v>
      </c>
      <c r="K1114" s="19"/>
      <c r="L1114" s="20">
        <v>44409</v>
      </c>
      <c r="M1114" s="20">
        <v>44449</v>
      </c>
      <c r="N1114" s="21">
        <v>22500</v>
      </c>
      <c r="O1114" s="20">
        <v>44409</v>
      </c>
      <c r="P1114" s="20">
        <v>44681</v>
      </c>
      <c r="Q1114" s="19">
        <f t="shared" si="51"/>
        <v>10</v>
      </c>
      <c r="R1114" s="19">
        <f t="shared" si="52"/>
        <v>10</v>
      </c>
      <c r="S1114" s="19">
        <f t="shared" si="53"/>
        <v>0</v>
      </c>
      <c r="T1114" s="19"/>
      <c r="U1114" s="20">
        <v>43313</v>
      </c>
      <c r="V1114" s="20">
        <v>43353</v>
      </c>
      <c r="W1114" s="21">
        <v>22500</v>
      </c>
      <c r="X1114" s="20">
        <v>43313</v>
      </c>
      <c r="Y1114" s="20">
        <v>43585</v>
      </c>
    </row>
    <row r="1115" spans="1:25" ht="15.75" x14ac:dyDescent="0.25">
      <c r="A1115" s="17" t="s">
        <v>324</v>
      </c>
      <c r="B1115" s="17" t="s">
        <v>296</v>
      </c>
      <c r="C1115" s="17" t="s">
        <v>283</v>
      </c>
      <c r="D1115" s="20">
        <v>44612</v>
      </c>
      <c r="E1115" s="20">
        <v>44625</v>
      </c>
      <c r="F1115" s="21">
        <v>5788.19</v>
      </c>
      <c r="G1115" s="20">
        <v>44593</v>
      </c>
      <c r="H1115" s="20">
        <v>44681</v>
      </c>
      <c r="I1115" s="17">
        <f>IF((YEAR(H1115)-YEAR(G1115))=1, ((MONTH(H1115)-MONTH(G1115))+1)+12, (IF((YEAR(H1115)-YEAR(G1115))=2, ((MONTH(H1115)-MONTH(G1115))+1)+24, (IF((YEAR(H1115)-YEAR(G1115))=3, ((MONTH(H1115)-MONTH(G1115))+1)+36, (MONTH(H1115)-MONTH(G1115))+1)))))</f>
        <v>3</v>
      </c>
      <c r="J1115" s="18">
        <f>F1115/I1115</f>
        <v>1929.3966666666665</v>
      </c>
      <c r="K1115" s="19"/>
      <c r="L1115" s="20">
        <v>44612</v>
      </c>
      <c r="M1115" s="20">
        <v>44625</v>
      </c>
      <c r="N1115" s="21">
        <v>5788.19</v>
      </c>
      <c r="O1115" s="20">
        <v>44593</v>
      </c>
      <c r="P1115" s="20">
        <v>44681</v>
      </c>
      <c r="Q1115" s="19">
        <f t="shared" si="51"/>
        <v>5</v>
      </c>
      <c r="R1115" s="19">
        <f t="shared" si="52"/>
        <v>5</v>
      </c>
      <c r="S1115" s="19">
        <f t="shared" si="53"/>
        <v>0</v>
      </c>
      <c r="T1115" s="19"/>
      <c r="U1115" s="20">
        <v>43516</v>
      </c>
      <c r="V1115" s="20">
        <v>43529</v>
      </c>
      <c r="W1115" s="21">
        <v>5788.19</v>
      </c>
      <c r="X1115" s="20">
        <v>43497</v>
      </c>
      <c r="Y1115" s="20">
        <v>43585</v>
      </c>
    </row>
    <row r="1116" spans="1:25" ht="15.75" x14ac:dyDescent="0.25">
      <c r="A1116" s="17" t="s">
        <v>455</v>
      </c>
      <c r="B1116" s="17" t="s">
        <v>285</v>
      </c>
      <c r="C1116" s="17" t="s">
        <v>283</v>
      </c>
      <c r="D1116" s="20">
        <v>44562</v>
      </c>
      <c r="E1116" s="20">
        <v>44624</v>
      </c>
      <c r="F1116" s="21">
        <v>60000</v>
      </c>
      <c r="G1116" s="20">
        <v>44593</v>
      </c>
      <c r="H1116" s="20">
        <v>44681</v>
      </c>
      <c r="I1116" s="17">
        <f>IF((YEAR(H1116)-YEAR(G1116))=1, ((MONTH(H1116)-MONTH(G1116))+1)+12, (IF((YEAR(H1116)-YEAR(G1116))=2, ((MONTH(H1116)-MONTH(G1116))+1)+24, (IF((YEAR(H1116)-YEAR(G1116))=3, ((MONTH(H1116)-MONTH(G1116))+1)+36, (MONTH(H1116)-MONTH(G1116))+1)))))</f>
        <v>3</v>
      </c>
      <c r="J1116" s="18">
        <f>F1116/I1116</f>
        <v>20000</v>
      </c>
      <c r="K1116" s="19"/>
      <c r="L1116" s="20">
        <v>44562</v>
      </c>
      <c r="M1116" s="20">
        <v>44624</v>
      </c>
      <c r="N1116" s="21">
        <v>60000</v>
      </c>
      <c r="O1116" s="20">
        <v>44593</v>
      </c>
      <c r="P1116" s="20">
        <v>44681</v>
      </c>
      <c r="Q1116" s="19">
        <f t="shared" si="51"/>
        <v>4</v>
      </c>
      <c r="R1116" s="19">
        <f t="shared" si="52"/>
        <v>4</v>
      </c>
      <c r="S1116" s="19">
        <f t="shared" si="53"/>
        <v>0</v>
      </c>
      <c r="T1116" s="19"/>
      <c r="U1116" s="20">
        <v>43466</v>
      </c>
      <c r="V1116" s="20">
        <v>43528</v>
      </c>
      <c r="W1116" s="21">
        <v>60000</v>
      </c>
      <c r="X1116" s="20">
        <v>43497</v>
      </c>
      <c r="Y1116" s="20">
        <v>43585</v>
      </c>
    </row>
    <row r="1117" spans="1:25" ht="15.75" x14ac:dyDescent="0.25">
      <c r="A1117" s="17" t="s">
        <v>551</v>
      </c>
      <c r="B1117" s="17" t="s">
        <v>285</v>
      </c>
      <c r="C1117" s="17" t="s">
        <v>283</v>
      </c>
      <c r="D1117" s="20">
        <v>44593</v>
      </c>
      <c r="E1117" s="20">
        <v>44625</v>
      </c>
      <c r="F1117" s="21">
        <v>1304.33</v>
      </c>
      <c r="G1117" s="20">
        <v>44593</v>
      </c>
      <c r="H1117" s="20">
        <v>44681</v>
      </c>
      <c r="I1117" s="17">
        <f>IF((YEAR(H1117)-YEAR(G1117))=1, ((MONTH(H1117)-MONTH(G1117))+1)+12, (IF((YEAR(H1117)-YEAR(G1117))=2, ((MONTH(H1117)-MONTH(G1117))+1)+24, (IF((YEAR(H1117)-YEAR(G1117))=3, ((MONTH(H1117)-MONTH(G1117))+1)+36, (MONTH(H1117)-MONTH(G1117))+1)))))</f>
        <v>3</v>
      </c>
      <c r="J1117" s="18">
        <f>F1117/I1117</f>
        <v>434.77666666666664</v>
      </c>
      <c r="K1117" s="19"/>
      <c r="L1117" s="20">
        <v>44593</v>
      </c>
      <c r="M1117" s="20">
        <v>44625</v>
      </c>
      <c r="N1117" s="21">
        <v>1304.33</v>
      </c>
      <c r="O1117" s="20">
        <v>44593</v>
      </c>
      <c r="P1117" s="20">
        <v>44681</v>
      </c>
      <c r="Q1117" s="19">
        <f t="shared" si="51"/>
        <v>5</v>
      </c>
      <c r="R1117" s="19">
        <f t="shared" si="52"/>
        <v>5</v>
      </c>
      <c r="S1117" s="19">
        <f t="shared" si="53"/>
        <v>0</v>
      </c>
      <c r="T1117" s="19"/>
      <c r="U1117" s="20">
        <v>43497</v>
      </c>
      <c r="V1117" s="20">
        <v>43529</v>
      </c>
      <c r="W1117" s="21">
        <v>1304.33</v>
      </c>
      <c r="X1117" s="20">
        <v>43497</v>
      </c>
      <c r="Y1117" s="20">
        <v>43585</v>
      </c>
    </row>
    <row r="1118" spans="1:25" ht="15.75" x14ac:dyDescent="0.25">
      <c r="A1118" s="17" t="s">
        <v>557</v>
      </c>
      <c r="B1118" s="17" t="s">
        <v>288</v>
      </c>
      <c r="C1118" s="17" t="s">
        <v>283</v>
      </c>
      <c r="D1118" s="20">
        <v>44593</v>
      </c>
      <c r="E1118" s="20">
        <v>44621</v>
      </c>
      <c r="F1118" s="21">
        <v>17962.75</v>
      </c>
      <c r="G1118" s="20">
        <v>44593</v>
      </c>
      <c r="H1118" s="20">
        <v>44681</v>
      </c>
      <c r="I1118" s="17">
        <f>IF((YEAR(H1118)-YEAR(G1118))=1, ((MONTH(H1118)-MONTH(G1118))+1)+12, (IF((YEAR(H1118)-YEAR(G1118))=2, ((MONTH(H1118)-MONTH(G1118))+1)+24, (IF((YEAR(H1118)-YEAR(G1118))=3, ((MONTH(H1118)-MONTH(G1118))+1)+36, (MONTH(H1118)-MONTH(G1118))+1)))))</f>
        <v>3</v>
      </c>
      <c r="J1118" s="18">
        <f>F1118/I1118</f>
        <v>5987.583333333333</v>
      </c>
      <c r="K1118" s="19"/>
      <c r="L1118" s="20">
        <v>44593</v>
      </c>
      <c r="M1118" s="20">
        <v>44621</v>
      </c>
      <c r="N1118" s="21">
        <v>17962.75</v>
      </c>
      <c r="O1118" s="20">
        <v>44593</v>
      </c>
      <c r="P1118" s="20">
        <v>44681</v>
      </c>
      <c r="Q1118" s="19">
        <f t="shared" si="51"/>
        <v>1</v>
      </c>
      <c r="R1118" s="19">
        <f t="shared" si="52"/>
        <v>1</v>
      </c>
      <c r="S1118" s="19">
        <f t="shared" si="53"/>
        <v>0</v>
      </c>
      <c r="T1118" s="19"/>
      <c r="U1118" s="20">
        <v>43497</v>
      </c>
      <c r="V1118" s="20">
        <v>43525</v>
      </c>
      <c r="W1118" s="21">
        <v>17962.75</v>
      </c>
      <c r="X1118" s="20">
        <v>43497</v>
      </c>
      <c r="Y1118" s="20">
        <v>43585</v>
      </c>
    </row>
    <row r="1119" spans="1:25" ht="15.75" x14ac:dyDescent="0.25">
      <c r="A1119" s="17" t="s">
        <v>307</v>
      </c>
      <c r="B1119" s="17" t="s">
        <v>288</v>
      </c>
      <c r="C1119" s="17" t="s">
        <v>283</v>
      </c>
      <c r="D1119" s="20">
        <v>44670</v>
      </c>
      <c r="E1119" s="20">
        <v>44680</v>
      </c>
      <c r="F1119" s="21">
        <v>4181.82</v>
      </c>
      <c r="G1119" s="20">
        <v>44652</v>
      </c>
      <c r="H1119" s="20">
        <v>44681</v>
      </c>
      <c r="I1119" s="17">
        <f>IF((YEAR(H1119)-YEAR(G1119))=1, ((MONTH(H1119)-MONTH(G1119))+1)+12, (IF((YEAR(H1119)-YEAR(G1119))=2, ((MONTH(H1119)-MONTH(G1119))+1)+24, (IF((YEAR(H1119)-YEAR(G1119))=3, ((MONTH(H1119)-MONTH(G1119))+1)+36, (MONTH(H1119)-MONTH(G1119))+1)))))</f>
        <v>1</v>
      </c>
      <c r="J1119" s="18">
        <f>F1119/I1119</f>
        <v>4181.82</v>
      </c>
      <c r="K1119" s="19"/>
      <c r="L1119" s="20">
        <v>44670</v>
      </c>
      <c r="M1119" s="20">
        <v>44680</v>
      </c>
      <c r="N1119" s="21">
        <v>4181.82</v>
      </c>
      <c r="O1119" s="20">
        <v>44652</v>
      </c>
      <c r="P1119" s="20">
        <v>44681</v>
      </c>
      <c r="Q1119" s="19">
        <f t="shared" si="51"/>
        <v>29</v>
      </c>
      <c r="R1119" s="19">
        <f t="shared" si="52"/>
        <v>29</v>
      </c>
      <c r="S1119" s="19">
        <f t="shared" si="53"/>
        <v>0</v>
      </c>
      <c r="T1119" s="19"/>
      <c r="U1119" s="20">
        <v>43574</v>
      </c>
      <c r="V1119" s="20">
        <v>43584</v>
      </c>
      <c r="W1119" s="21">
        <v>4181.82</v>
      </c>
      <c r="X1119" s="20">
        <v>43556</v>
      </c>
      <c r="Y1119" s="20">
        <v>43585</v>
      </c>
    </row>
    <row r="1120" spans="1:25" ht="15.75" x14ac:dyDescent="0.25">
      <c r="A1120" s="17" t="s">
        <v>373</v>
      </c>
      <c r="B1120" s="17" t="s">
        <v>285</v>
      </c>
      <c r="C1120" s="17" t="s">
        <v>283</v>
      </c>
      <c r="D1120" s="20">
        <v>44652</v>
      </c>
      <c r="E1120" s="20">
        <v>44684</v>
      </c>
      <c r="F1120" s="21">
        <v>1000</v>
      </c>
      <c r="G1120" s="20">
        <v>44652</v>
      </c>
      <c r="H1120" s="20">
        <v>44681</v>
      </c>
      <c r="I1120" s="17">
        <f>IF((YEAR(H1120)-YEAR(G1120))=1, ((MONTH(H1120)-MONTH(G1120))+1)+12, (IF((YEAR(H1120)-YEAR(G1120))=2, ((MONTH(H1120)-MONTH(G1120))+1)+24, (IF((YEAR(H1120)-YEAR(G1120))=3, ((MONTH(H1120)-MONTH(G1120))+1)+36, (MONTH(H1120)-MONTH(G1120))+1)))))</f>
        <v>1</v>
      </c>
      <c r="J1120" s="18">
        <f>F1120/I1120</f>
        <v>1000</v>
      </c>
      <c r="K1120" s="19"/>
      <c r="L1120" s="20">
        <v>44652</v>
      </c>
      <c r="M1120" s="20">
        <v>44684</v>
      </c>
      <c r="N1120" s="21">
        <v>1000</v>
      </c>
      <c r="O1120" s="20">
        <v>44652</v>
      </c>
      <c r="P1120" s="20">
        <v>44681</v>
      </c>
      <c r="Q1120" s="19">
        <f t="shared" si="51"/>
        <v>3</v>
      </c>
      <c r="R1120" s="19">
        <f t="shared" si="52"/>
        <v>3</v>
      </c>
      <c r="S1120" s="19">
        <f t="shared" si="53"/>
        <v>0</v>
      </c>
      <c r="T1120" s="19"/>
      <c r="U1120" s="20">
        <v>43556</v>
      </c>
      <c r="V1120" s="20">
        <v>43588</v>
      </c>
      <c r="W1120" s="21">
        <v>1000</v>
      </c>
      <c r="X1120" s="20">
        <v>43556</v>
      </c>
      <c r="Y1120" s="20">
        <v>43585</v>
      </c>
    </row>
    <row r="1121" spans="1:25" ht="15.75" x14ac:dyDescent="0.25">
      <c r="A1121" s="17" t="s">
        <v>401</v>
      </c>
      <c r="B1121" s="17" t="s">
        <v>285</v>
      </c>
      <c r="C1121" s="17" t="s">
        <v>283</v>
      </c>
      <c r="D1121" s="20">
        <v>44652</v>
      </c>
      <c r="E1121" s="20">
        <v>44667</v>
      </c>
      <c r="F1121" s="21">
        <v>2000</v>
      </c>
      <c r="G1121" s="20">
        <v>44652</v>
      </c>
      <c r="H1121" s="20">
        <v>44681</v>
      </c>
      <c r="I1121" s="17">
        <f>IF((YEAR(H1121)-YEAR(G1121))=1, ((MONTH(H1121)-MONTH(G1121))+1)+12, (IF((YEAR(H1121)-YEAR(G1121))=2, ((MONTH(H1121)-MONTH(G1121))+1)+24, (IF((YEAR(H1121)-YEAR(G1121))=3, ((MONTH(H1121)-MONTH(G1121))+1)+36, (MONTH(H1121)-MONTH(G1121))+1)))))</f>
        <v>1</v>
      </c>
      <c r="J1121" s="18">
        <f>F1121/I1121</f>
        <v>2000</v>
      </c>
      <c r="K1121" s="19"/>
      <c r="L1121" s="20">
        <v>44652</v>
      </c>
      <c r="M1121" s="20">
        <v>44667</v>
      </c>
      <c r="N1121" s="21">
        <v>2000</v>
      </c>
      <c r="O1121" s="20">
        <v>44652</v>
      </c>
      <c r="P1121" s="20">
        <v>44681</v>
      </c>
      <c r="Q1121" s="19">
        <f t="shared" si="51"/>
        <v>16</v>
      </c>
      <c r="R1121" s="19">
        <f t="shared" si="52"/>
        <v>16</v>
      </c>
      <c r="S1121" s="19">
        <f t="shared" si="53"/>
        <v>0</v>
      </c>
      <c r="T1121" s="19"/>
      <c r="U1121" s="20">
        <v>43556</v>
      </c>
      <c r="V1121" s="20">
        <v>43571</v>
      </c>
      <c r="W1121" s="21">
        <v>2000</v>
      </c>
      <c r="X1121" s="20">
        <v>43556</v>
      </c>
      <c r="Y1121" s="20">
        <v>43585</v>
      </c>
    </row>
    <row r="1122" spans="1:25" ht="15.75" x14ac:dyDescent="0.25">
      <c r="A1122" s="17" t="s">
        <v>426</v>
      </c>
      <c r="B1122" s="17" t="s">
        <v>282</v>
      </c>
      <c r="C1122" s="17" t="s">
        <v>283</v>
      </c>
      <c r="D1122" s="20">
        <v>44652</v>
      </c>
      <c r="E1122" s="20">
        <v>44701</v>
      </c>
      <c r="F1122" s="21">
        <v>700</v>
      </c>
      <c r="G1122" s="20">
        <v>44652</v>
      </c>
      <c r="H1122" s="20">
        <v>44681</v>
      </c>
      <c r="I1122" s="17">
        <f>IF((YEAR(H1122)-YEAR(G1122))=1, ((MONTH(H1122)-MONTH(G1122))+1)+12, (IF((YEAR(H1122)-YEAR(G1122))=2, ((MONTH(H1122)-MONTH(G1122))+1)+24, (IF((YEAR(H1122)-YEAR(G1122))=3, ((MONTH(H1122)-MONTH(G1122))+1)+36, (MONTH(H1122)-MONTH(G1122))+1)))))</f>
        <v>1</v>
      </c>
      <c r="J1122" s="18">
        <f>F1122/I1122</f>
        <v>700</v>
      </c>
      <c r="K1122" s="19"/>
      <c r="L1122" s="20">
        <v>44652</v>
      </c>
      <c r="M1122" s="20">
        <v>44701</v>
      </c>
      <c r="N1122" s="21">
        <v>700</v>
      </c>
      <c r="O1122" s="20">
        <v>44652</v>
      </c>
      <c r="P1122" s="20">
        <v>44681</v>
      </c>
      <c r="Q1122" s="19">
        <f t="shared" si="51"/>
        <v>20</v>
      </c>
      <c r="R1122" s="19">
        <f t="shared" si="52"/>
        <v>20</v>
      </c>
      <c r="S1122" s="19">
        <f t="shared" si="53"/>
        <v>0</v>
      </c>
      <c r="T1122" s="19"/>
      <c r="U1122" s="20">
        <v>43556</v>
      </c>
      <c r="V1122" s="20">
        <v>43605</v>
      </c>
      <c r="W1122" s="21">
        <v>700</v>
      </c>
      <c r="X1122" s="20">
        <v>43556</v>
      </c>
      <c r="Y1122" s="20">
        <v>43585</v>
      </c>
    </row>
    <row r="1123" spans="1:25" ht="15.75" x14ac:dyDescent="0.25">
      <c r="A1123" s="17" t="s">
        <v>453</v>
      </c>
      <c r="B1123" s="17" t="s">
        <v>282</v>
      </c>
      <c r="C1123" s="17" t="s">
        <v>283</v>
      </c>
      <c r="D1123" s="20">
        <v>44667</v>
      </c>
      <c r="E1123" s="20">
        <v>44729</v>
      </c>
      <c r="F1123" s="21">
        <v>1375</v>
      </c>
      <c r="G1123" s="20">
        <v>44652</v>
      </c>
      <c r="H1123" s="20">
        <v>44681</v>
      </c>
      <c r="I1123" s="17">
        <f>IF((YEAR(H1123)-YEAR(G1123))=1, ((MONTH(H1123)-MONTH(G1123))+1)+12, (IF((YEAR(H1123)-YEAR(G1123))=2, ((MONTH(H1123)-MONTH(G1123))+1)+24, (IF((YEAR(H1123)-YEAR(G1123))=3, ((MONTH(H1123)-MONTH(G1123))+1)+36, (MONTH(H1123)-MONTH(G1123))+1)))))</f>
        <v>1</v>
      </c>
      <c r="J1123" s="18">
        <f>F1123/I1123</f>
        <v>1375</v>
      </c>
      <c r="K1123" s="19"/>
      <c r="L1123" s="20">
        <v>44667</v>
      </c>
      <c r="M1123" s="20">
        <v>44729</v>
      </c>
      <c r="N1123" s="21">
        <v>1375</v>
      </c>
      <c r="O1123" s="20">
        <v>44652</v>
      </c>
      <c r="P1123" s="20">
        <v>44681</v>
      </c>
      <c r="Q1123" s="19">
        <f t="shared" si="51"/>
        <v>17</v>
      </c>
      <c r="R1123" s="19">
        <f t="shared" si="52"/>
        <v>17</v>
      </c>
      <c r="S1123" s="19">
        <f t="shared" si="53"/>
        <v>0</v>
      </c>
      <c r="T1123" s="19"/>
      <c r="U1123" s="20">
        <v>43571</v>
      </c>
      <c r="V1123" s="20">
        <v>43633</v>
      </c>
      <c r="W1123" s="21">
        <v>1375</v>
      </c>
      <c r="X1123" s="20">
        <v>43556</v>
      </c>
      <c r="Y1123" s="20">
        <v>43585</v>
      </c>
    </row>
    <row r="1124" spans="1:25" ht="15.75" x14ac:dyDescent="0.25">
      <c r="A1124" s="17" t="s">
        <v>460</v>
      </c>
      <c r="B1124" s="17" t="s">
        <v>296</v>
      </c>
      <c r="C1124" s="17" t="s">
        <v>283</v>
      </c>
      <c r="D1124" s="20">
        <v>44652</v>
      </c>
      <c r="E1124" s="20">
        <v>44683</v>
      </c>
      <c r="F1124" s="21">
        <v>2500</v>
      </c>
      <c r="G1124" s="20">
        <v>44652</v>
      </c>
      <c r="H1124" s="20">
        <v>44681</v>
      </c>
      <c r="I1124" s="17">
        <f>IF((YEAR(H1124)-YEAR(G1124))=1, ((MONTH(H1124)-MONTH(G1124))+1)+12, (IF((YEAR(H1124)-YEAR(G1124))=2, ((MONTH(H1124)-MONTH(G1124))+1)+24, (IF((YEAR(H1124)-YEAR(G1124))=3, ((MONTH(H1124)-MONTH(G1124))+1)+36, (MONTH(H1124)-MONTH(G1124))+1)))))</f>
        <v>1</v>
      </c>
      <c r="J1124" s="18">
        <f>F1124/I1124</f>
        <v>2500</v>
      </c>
      <c r="K1124" s="19"/>
      <c r="L1124" s="20">
        <v>44652</v>
      </c>
      <c r="M1124" s="20">
        <v>44683</v>
      </c>
      <c r="N1124" s="21">
        <v>2500</v>
      </c>
      <c r="O1124" s="20">
        <v>44652</v>
      </c>
      <c r="P1124" s="20">
        <v>44681</v>
      </c>
      <c r="Q1124" s="19">
        <f t="shared" si="51"/>
        <v>2</v>
      </c>
      <c r="R1124" s="19">
        <f t="shared" si="52"/>
        <v>2</v>
      </c>
      <c r="S1124" s="19">
        <f t="shared" si="53"/>
        <v>0</v>
      </c>
      <c r="T1124" s="19"/>
      <c r="U1124" s="20">
        <v>43556</v>
      </c>
      <c r="V1124" s="20">
        <v>43587</v>
      </c>
      <c r="W1124" s="21">
        <v>2500</v>
      </c>
      <c r="X1124" s="20">
        <v>43556</v>
      </c>
      <c r="Y1124" s="20">
        <v>43585</v>
      </c>
    </row>
    <row r="1125" spans="1:25" ht="15.75" x14ac:dyDescent="0.25">
      <c r="A1125" s="17" t="s">
        <v>479</v>
      </c>
      <c r="B1125" s="17" t="s">
        <v>288</v>
      </c>
      <c r="C1125" s="17" t="s">
        <v>283</v>
      </c>
      <c r="D1125" s="20">
        <v>44652</v>
      </c>
      <c r="E1125" s="20">
        <v>44668</v>
      </c>
      <c r="F1125" s="21">
        <v>1500</v>
      </c>
      <c r="G1125" s="20">
        <v>44652</v>
      </c>
      <c r="H1125" s="20">
        <v>44681</v>
      </c>
      <c r="I1125" s="17">
        <f>IF((YEAR(H1125)-YEAR(G1125))=1, ((MONTH(H1125)-MONTH(G1125))+1)+12, (IF((YEAR(H1125)-YEAR(G1125))=2, ((MONTH(H1125)-MONTH(G1125))+1)+24, (IF((YEAR(H1125)-YEAR(G1125))=3, ((MONTH(H1125)-MONTH(G1125))+1)+36, (MONTH(H1125)-MONTH(G1125))+1)))))</f>
        <v>1</v>
      </c>
      <c r="J1125" s="18">
        <f>F1125/I1125</f>
        <v>1500</v>
      </c>
      <c r="K1125" s="19"/>
      <c r="L1125" s="20">
        <v>44652</v>
      </c>
      <c r="M1125" s="20">
        <v>44668</v>
      </c>
      <c r="N1125" s="21">
        <v>1500</v>
      </c>
      <c r="O1125" s="20">
        <v>44652</v>
      </c>
      <c r="P1125" s="20">
        <v>44681</v>
      </c>
      <c r="Q1125" s="19">
        <f t="shared" si="51"/>
        <v>17</v>
      </c>
      <c r="R1125" s="19">
        <f t="shared" si="52"/>
        <v>17</v>
      </c>
      <c r="S1125" s="19">
        <f t="shared" si="53"/>
        <v>0</v>
      </c>
      <c r="T1125" s="19"/>
      <c r="U1125" s="20">
        <v>43556</v>
      </c>
      <c r="V1125" s="20">
        <v>43572</v>
      </c>
      <c r="W1125" s="21">
        <v>1500</v>
      </c>
      <c r="X1125" s="20">
        <v>43556</v>
      </c>
      <c r="Y1125" s="20">
        <v>43585</v>
      </c>
    </row>
    <row r="1126" spans="1:25" ht="15.75" x14ac:dyDescent="0.25">
      <c r="A1126" s="17" t="s">
        <v>485</v>
      </c>
      <c r="B1126" s="17" t="s">
        <v>282</v>
      </c>
      <c r="C1126" s="17" t="s">
        <v>283</v>
      </c>
      <c r="D1126" s="20">
        <v>44676</v>
      </c>
      <c r="E1126" s="20">
        <v>44689</v>
      </c>
      <c r="F1126" s="21">
        <v>600</v>
      </c>
      <c r="G1126" s="20">
        <v>44652</v>
      </c>
      <c r="H1126" s="20">
        <v>44681</v>
      </c>
      <c r="I1126" s="17">
        <f>IF((YEAR(H1126)-YEAR(G1126))=1, ((MONTH(H1126)-MONTH(G1126))+1)+12, (IF((YEAR(H1126)-YEAR(G1126))=2, ((MONTH(H1126)-MONTH(G1126))+1)+24, (IF((YEAR(H1126)-YEAR(G1126))=3, ((MONTH(H1126)-MONTH(G1126))+1)+36, (MONTH(H1126)-MONTH(G1126))+1)))))</f>
        <v>1</v>
      </c>
      <c r="J1126" s="18">
        <f>F1126/I1126</f>
        <v>600</v>
      </c>
      <c r="K1126" s="19"/>
      <c r="L1126" s="20">
        <v>44676</v>
      </c>
      <c r="M1126" s="20">
        <v>44689</v>
      </c>
      <c r="N1126" s="21">
        <v>600</v>
      </c>
      <c r="O1126" s="20">
        <v>44652</v>
      </c>
      <c r="P1126" s="20">
        <v>44681</v>
      </c>
      <c r="Q1126" s="19">
        <f t="shared" si="51"/>
        <v>8</v>
      </c>
      <c r="R1126" s="19">
        <f t="shared" si="52"/>
        <v>8</v>
      </c>
      <c r="S1126" s="19">
        <f t="shared" si="53"/>
        <v>0</v>
      </c>
      <c r="T1126" s="19"/>
      <c r="U1126" s="20">
        <v>43580</v>
      </c>
      <c r="V1126" s="20">
        <v>43593</v>
      </c>
      <c r="W1126" s="21">
        <v>600</v>
      </c>
      <c r="X1126" s="20">
        <v>43556</v>
      </c>
      <c r="Y1126" s="20">
        <v>43585</v>
      </c>
    </row>
    <row r="1127" spans="1:25" ht="15.75" x14ac:dyDescent="0.25">
      <c r="A1127" s="17" t="s">
        <v>507</v>
      </c>
      <c r="B1127" s="17" t="s">
        <v>285</v>
      </c>
      <c r="C1127" s="17" t="s">
        <v>283</v>
      </c>
      <c r="D1127" s="20">
        <v>44652</v>
      </c>
      <c r="E1127" s="20">
        <v>44682</v>
      </c>
      <c r="F1127" s="21">
        <v>1750</v>
      </c>
      <c r="G1127" s="20">
        <v>44652</v>
      </c>
      <c r="H1127" s="20">
        <v>44681</v>
      </c>
      <c r="I1127" s="17">
        <f>IF((YEAR(H1127)-YEAR(G1127))=1, ((MONTH(H1127)-MONTH(G1127))+1)+12, (IF((YEAR(H1127)-YEAR(G1127))=2, ((MONTH(H1127)-MONTH(G1127))+1)+24, (IF((YEAR(H1127)-YEAR(G1127))=3, ((MONTH(H1127)-MONTH(G1127))+1)+36, (MONTH(H1127)-MONTH(G1127))+1)))))</f>
        <v>1</v>
      </c>
      <c r="J1127" s="18">
        <f>F1127/I1127</f>
        <v>1750</v>
      </c>
      <c r="K1127" s="19"/>
      <c r="L1127" s="20">
        <v>44652</v>
      </c>
      <c r="M1127" s="20">
        <v>44682</v>
      </c>
      <c r="N1127" s="21">
        <v>1750</v>
      </c>
      <c r="O1127" s="20">
        <v>44652</v>
      </c>
      <c r="P1127" s="20">
        <v>44681</v>
      </c>
      <c r="Q1127" s="19">
        <f t="shared" si="51"/>
        <v>1</v>
      </c>
      <c r="R1127" s="19">
        <f t="shared" si="52"/>
        <v>1</v>
      </c>
      <c r="S1127" s="19">
        <f t="shared" si="53"/>
        <v>0</v>
      </c>
      <c r="T1127" s="19"/>
      <c r="U1127" s="20">
        <v>43556</v>
      </c>
      <c r="V1127" s="20">
        <v>43586</v>
      </c>
      <c r="W1127" s="21">
        <v>1750</v>
      </c>
      <c r="X1127" s="20">
        <v>43556</v>
      </c>
      <c r="Y1127" s="20">
        <v>43585</v>
      </c>
    </row>
    <row r="1128" spans="1:25" ht="15.75" x14ac:dyDescent="0.25">
      <c r="A1128" s="17" t="s">
        <v>510</v>
      </c>
      <c r="B1128" s="17" t="s">
        <v>285</v>
      </c>
      <c r="C1128" s="17" t="s">
        <v>283</v>
      </c>
      <c r="D1128" s="20">
        <v>44666</v>
      </c>
      <c r="E1128" s="20">
        <v>44865</v>
      </c>
      <c r="F1128" s="21">
        <v>2050.5300000000002</v>
      </c>
      <c r="G1128" s="20">
        <v>44652</v>
      </c>
      <c r="H1128" s="20">
        <v>44681</v>
      </c>
      <c r="I1128" s="17">
        <f>IF((YEAR(H1128)-YEAR(G1128))=1, ((MONTH(H1128)-MONTH(G1128))+1)+12, (IF((YEAR(H1128)-YEAR(G1128))=2, ((MONTH(H1128)-MONTH(G1128))+1)+24, (IF((YEAR(H1128)-YEAR(G1128))=3, ((MONTH(H1128)-MONTH(G1128))+1)+36, (MONTH(H1128)-MONTH(G1128))+1)))))</f>
        <v>1</v>
      </c>
      <c r="J1128" s="18">
        <f>F1128/I1128</f>
        <v>2050.5300000000002</v>
      </c>
      <c r="K1128" s="19"/>
      <c r="L1128" s="20">
        <v>44666</v>
      </c>
      <c r="M1128" s="20">
        <v>44865</v>
      </c>
      <c r="N1128" s="21">
        <v>2050.5300000000002</v>
      </c>
      <c r="O1128" s="20">
        <v>44652</v>
      </c>
      <c r="P1128" s="20">
        <v>44681</v>
      </c>
      <c r="Q1128" s="19">
        <f t="shared" si="51"/>
        <v>31</v>
      </c>
      <c r="R1128" s="19">
        <f t="shared" si="52"/>
        <v>31</v>
      </c>
      <c r="S1128" s="19">
        <f t="shared" si="53"/>
        <v>0</v>
      </c>
      <c r="T1128" s="19"/>
      <c r="U1128" s="20">
        <v>43570</v>
      </c>
      <c r="V1128" s="20">
        <v>43769</v>
      </c>
      <c r="W1128" s="21">
        <v>2050.5300000000002</v>
      </c>
      <c r="X1128" s="20">
        <v>43556</v>
      </c>
      <c r="Y1128" s="20">
        <v>43585</v>
      </c>
    </row>
    <row r="1129" spans="1:25" ht="15.75" x14ac:dyDescent="0.25">
      <c r="A1129" s="17" t="s">
        <v>510</v>
      </c>
      <c r="B1129" s="17" t="s">
        <v>296</v>
      </c>
      <c r="C1129" s="17" t="s">
        <v>283</v>
      </c>
      <c r="D1129" s="20">
        <v>44681</v>
      </c>
      <c r="E1129" s="20">
        <v>44705</v>
      </c>
      <c r="F1129" s="21">
        <v>1500</v>
      </c>
      <c r="G1129" s="20">
        <v>44652</v>
      </c>
      <c r="H1129" s="20">
        <v>44681</v>
      </c>
      <c r="I1129" s="17">
        <f>IF((YEAR(H1129)-YEAR(G1129))=1, ((MONTH(H1129)-MONTH(G1129))+1)+12, (IF((YEAR(H1129)-YEAR(G1129))=2, ((MONTH(H1129)-MONTH(G1129))+1)+24, (IF((YEAR(H1129)-YEAR(G1129))=3, ((MONTH(H1129)-MONTH(G1129))+1)+36, (MONTH(H1129)-MONTH(G1129))+1)))))</f>
        <v>1</v>
      </c>
      <c r="J1129" s="18">
        <f>F1129/I1129</f>
        <v>1500</v>
      </c>
      <c r="K1129" s="19"/>
      <c r="L1129" s="20">
        <v>44681</v>
      </c>
      <c r="M1129" s="20">
        <v>44705</v>
      </c>
      <c r="N1129" s="21">
        <v>1500</v>
      </c>
      <c r="O1129" s="20">
        <v>44652</v>
      </c>
      <c r="P1129" s="20">
        <v>44681</v>
      </c>
      <c r="Q1129" s="19">
        <f t="shared" si="51"/>
        <v>24</v>
      </c>
      <c r="R1129" s="19">
        <f t="shared" si="52"/>
        <v>24</v>
      </c>
      <c r="S1129" s="19">
        <f t="shared" si="53"/>
        <v>0</v>
      </c>
      <c r="T1129" s="19"/>
      <c r="U1129" s="20">
        <v>43585</v>
      </c>
      <c r="V1129" s="20">
        <v>43609</v>
      </c>
      <c r="W1129" s="21">
        <v>1500</v>
      </c>
      <c r="X1129" s="20">
        <v>43556</v>
      </c>
      <c r="Y1129" s="20">
        <v>43585</v>
      </c>
    </row>
    <row r="1130" spans="1:25" ht="15.75" x14ac:dyDescent="0.25">
      <c r="A1130" s="17" t="s">
        <v>534</v>
      </c>
      <c r="B1130" s="17" t="s">
        <v>292</v>
      </c>
      <c r="C1130" s="17" t="s">
        <v>283</v>
      </c>
      <c r="D1130" s="20">
        <v>44652</v>
      </c>
      <c r="E1130" s="20">
        <v>44957</v>
      </c>
      <c r="F1130" s="21">
        <v>1650</v>
      </c>
      <c r="G1130" s="20">
        <v>44652</v>
      </c>
      <c r="H1130" s="20">
        <v>44681</v>
      </c>
      <c r="I1130" s="17">
        <f>IF((YEAR(H1130)-YEAR(G1130))=1, ((MONTH(H1130)-MONTH(G1130))+1)+12, (IF((YEAR(H1130)-YEAR(G1130))=2, ((MONTH(H1130)-MONTH(G1130))+1)+24, (IF((YEAR(H1130)-YEAR(G1130))=3, ((MONTH(H1130)-MONTH(G1130))+1)+36, (MONTH(H1130)-MONTH(G1130))+1)))))</f>
        <v>1</v>
      </c>
      <c r="J1130" s="18">
        <f>F1130/I1130</f>
        <v>1650</v>
      </c>
      <c r="K1130" s="19"/>
      <c r="L1130" s="20">
        <v>44652</v>
      </c>
      <c r="M1130" s="20">
        <v>44957</v>
      </c>
      <c r="N1130" s="21">
        <v>1650</v>
      </c>
      <c r="O1130" s="20">
        <v>44652</v>
      </c>
      <c r="P1130" s="20">
        <v>44681</v>
      </c>
      <c r="Q1130" s="19">
        <f t="shared" si="51"/>
        <v>31</v>
      </c>
      <c r="R1130" s="19">
        <f t="shared" si="52"/>
        <v>31</v>
      </c>
      <c r="S1130" s="19">
        <f t="shared" si="53"/>
        <v>0</v>
      </c>
      <c r="T1130" s="19"/>
      <c r="U1130" s="20">
        <v>43556</v>
      </c>
      <c r="V1130" s="20">
        <v>43861</v>
      </c>
      <c r="W1130" s="21">
        <v>1650</v>
      </c>
      <c r="X1130" s="20">
        <v>43556</v>
      </c>
      <c r="Y1130" s="20">
        <v>43585</v>
      </c>
    </row>
    <row r="1131" spans="1:25" ht="15.75" x14ac:dyDescent="0.25">
      <c r="A1131" s="17" t="s">
        <v>291</v>
      </c>
      <c r="B1131" s="17" t="s">
        <v>282</v>
      </c>
      <c r="C1131" s="17" t="s">
        <v>283</v>
      </c>
      <c r="D1131" s="20">
        <v>44355</v>
      </c>
      <c r="E1131" s="20">
        <v>44470</v>
      </c>
      <c r="F1131" s="21">
        <v>89250</v>
      </c>
      <c r="G1131" s="20">
        <v>44348</v>
      </c>
      <c r="H1131" s="20">
        <v>44712</v>
      </c>
      <c r="I1131" s="17">
        <f>IF((YEAR(H1131)-YEAR(G1131))=1, ((MONTH(H1131)-MONTH(G1131))+1)+12, (IF((YEAR(H1131)-YEAR(G1131))=2, ((MONTH(H1131)-MONTH(G1131))+1)+24, (IF((YEAR(H1131)-YEAR(G1131))=3, ((MONTH(H1131)-MONTH(G1131))+1)+36, (MONTH(H1131)-MONTH(G1131))+1)))))</f>
        <v>12</v>
      </c>
      <c r="J1131" s="18">
        <f>F1131/I1131</f>
        <v>7437.5</v>
      </c>
      <c r="K1131" s="19"/>
      <c r="L1131" s="20">
        <v>44355</v>
      </c>
      <c r="M1131" s="20">
        <v>44470</v>
      </c>
      <c r="N1131" s="21">
        <v>89250</v>
      </c>
      <c r="O1131" s="20">
        <v>44348</v>
      </c>
      <c r="P1131" s="20">
        <v>44712</v>
      </c>
      <c r="Q1131" s="19">
        <f t="shared" si="51"/>
        <v>1</v>
      </c>
      <c r="R1131" s="19">
        <f t="shared" si="52"/>
        <v>1</v>
      </c>
      <c r="S1131" s="19">
        <f t="shared" si="53"/>
        <v>0</v>
      </c>
      <c r="T1131" s="19"/>
      <c r="U1131" s="20">
        <v>43259</v>
      </c>
      <c r="V1131" s="20">
        <v>43374</v>
      </c>
      <c r="W1131" s="21">
        <v>89250</v>
      </c>
      <c r="X1131" s="20">
        <v>43252</v>
      </c>
      <c r="Y1131" s="20">
        <v>43616</v>
      </c>
    </row>
    <row r="1132" spans="1:25" ht="15.75" x14ac:dyDescent="0.25">
      <c r="A1132" s="17" t="s">
        <v>332</v>
      </c>
      <c r="B1132" s="17" t="s">
        <v>288</v>
      </c>
      <c r="C1132" s="17" t="s">
        <v>283</v>
      </c>
      <c r="D1132" s="20">
        <v>44418</v>
      </c>
      <c r="E1132" s="20">
        <v>44443</v>
      </c>
      <c r="F1132" s="21">
        <v>48000</v>
      </c>
      <c r="G1132" s="20">
        <v>44348</v>
      </c>
      <c r="H1132" s="20">
        <v>44712</v>
      </c>
      <c r="I1132" s="17">
        <f>IF((YEAR(H1132)-YEAR(G1132))=1, ((MONTH(H1132)-MONTH(G1132))+1)+12, (IF((YEAR(H1132)-YEAR(G1132))=2, ((MONTH(H1132)-MONTH(G1132))+1)+24, (IF((YEAR(H1132)-YEAR(G1132))=3, ((MONTH(H1132)-MONTH(G1132))+1)+36, (MONTH(H1132)-MONTH(G1132))+1)))))</f>
        <v>12</v>
      </c>
      <c r="J1132" s="18">
        <f>F1132/I1132</f>
        <v>4000</v>
      </c>
      <c r="K1132" s="19"/>
      <c r="L1132" s="20">
        <v>44418</v>
      </c>
      <c r="M1132" s="20">
        <v>44443</v>
      </c>
      <c r="N1132" s="21">
        <v>48000</v>
      </c>
      <c r="O1132" s="20">
        <v>44348</v>
      </c>
      <c r="P1132" s="20">
        <v>44712</v>
      </c>
      <c r="Q1132" s="19">
        <f t="shared" si="51"/>
        <v>4</v>
      </c>
      <c r="R1132" s="19">
        <f t="shared" si="52"/>
        <v>4</v>
      </c>
      <c r="S1132" s="19">
        <f t="shared" si="53"/>
        <v>0</v>
      </c>
      <c r="T1132" s="19"/>
      <c r="U1132" s="20">
        <v>43322</v>
      </c>
      <c r="V1132" s="20">
        <v>43347</v>
      </c>
      <c r="W1132" s="21">
        <v>48000</v>
      </c>
      <c r="X1132" s="20">
        <v>43252</v>
      </c>
      <c r="Y1132" s="20">
        <v>43616</v>
      </c>
    </row>
    <row r="1133" spans="1:25" ht="15.75" x14ac:dyDescent="0.25">
      <c r="A1133" s="17" t="s">
        <v>336</v>
      </c>
      <c r="B1133" s="17" t="s">
        <v>285</v>
      </c>
      <c r="C1133" s="17" t="s">
        <v>283</v>
      </c>
      <c r="D1133" s="20">
        <v>44411</v>
      </c>
      <c r="E1133" s="20">
        <v>44486</v>
      </c>
      <c r="F1133" s="21">
        <v>27961.29</v>
      </c>
      <c r="G1133" s="20">
        <v>44348</v>
      </c>
      <c r="H1133" s="20">
        <v>44712</v>
      </c>
      <c r="I1133" s="17">
        <f>IF((YEAR(H1133)-YEAR(G1133))=1, ((MONTH(H1133)-MONTH(G1133))+1)+12, (IF((YEAR(H1133)-YEAR(G1133))=2, ((MONTH(H1133)-MONTH(G1133))+1)+24, (IF((YEAR(H1133)-YEAR(G1133))=3, ((MONTH(H1133)-MONTH(G1133))+1)+36, (MONTH(H1133)-MONTH(G1133))+1)))))</f>
        <v>12</v>
      </c>
      <c r="J1133" s="18">
        <f>F1133/I1133</f>
        <v>2330.1075000000001</v>
      </c>
      <c r="K1133" s="19"/>
      <c r="L1133" s="20">
        <v>44411</v>
      </c>
      <c r="M1133" s="20">
        <v>44486</v>
      </c>
      <c r="N1133" s="21">
        <v>27961.29</v>
      </c>
      <c r="O1133" s="20">
        <v>44348</v>
      </c>
      <c r="P1133" s="20">
        <v>44712</v>
      </c>
      <c r="Q1133" s="19">
        <f t="shared" si="51"/>
        <v>17</v>
      </c>
      <c r="R1133" s="19">
        <f t="shared" si="52"/>
        <v>17</v>
      </c>
      <c r="S1133" s="19">
        <f t="shared" si="53"/>
        <v>0</v>
      </c>
      <c r="T1133" s="19"/>
      <c r="U1133" s="20">
        <v>43315</v>
      </c>
      <c r="V1133" s="20">
        <v>43390</v>
      </c>
      <c r="W1133" s="21">
        <v>27961.29</v>
      </c>
      <c r="X1133" s="20">
        <v>43252</v>
      </c>
      <c r="Y1133" s="20">
        <v>43616</v>
      </c>
    </row>
    <row r="1134" spans="1:25" ht="15.75" x14ac:dyDescent="0.25">
      <c r="A1134" s="17" t="s">
        <v>428</v>
      </c>
      <c r="B1134" s="17" t="s">
        <v>282</v>
      </c>
      <c r="C1134" s="17" t="s">
        <v>283</v>
      </c>
      <c r="D1134" s="20">
        <v>44387</v>
      </c>
      <c r="E1134" s="20">
        <v>44415</v>
      </c>
      <c r="F1134" s="21">
        <v>40170</v>
      </c>
      <c r="G1134" s="20">
        <v>44348</v>
      </c>
      <c r="H1134" s="20">
        <v>44712</v>
      </c>
      <c r="I1134" s="17">
        <f>IF((YEAR(H1134)-YEAR(G1134))=1, ((MONTH(H1134)-MONTH(G1134))+1)+12, (IF((YEAR(H1134)-YEAR(G1134))=2, ((MONTH(H1134)-MONTH(G1134))+1)+24, (IF((YEAR(H1134)-YEAR(G1134))=3, ((MONTH(H1134)-MONTH(G1134))+1)+36, (MONTH(H1134)-MONTH(G1134))+1)))))</f>
        <v>12</v>
      </c>
      <c r="J1134" s="18">
        <f>F1134/I1134</f>
        <v>3347.5</v>
      </c>
      <c r="K1134" s="19"/>
      <c r="L1134" s="20">
        <v>44387</v>
      </c>
      <c r="M1134" s="20">
        <v>44415</v>
      </c>
      <c r="N1134" s="21">
        <v>40170</v>
      </c>
      <c r="O1134" s="20">
        <v>44348</v>
      </c>
      <c r="P1134" s="20">
        <v>44712</v>
      </c>
      <c r="Q1134" s="19">
        <f t="shared" si="51"/>
        <v>7</v>
      </c>
      <c r="R1134" s="19">
        <f t="shared" si="52"/>
        <v>7</v>
      </c>
      <c r="S1134" s="19">
        <f t="shared" si="53"/>
        <v>0</v>
      </c>
      <c r="T1134" s="19"/>
      <c r="U1134" s="20">
        <v>43291</v>
      </c>
      <c r="V1134" s="20">
        <v>43319</v>
      </c>
      <c r="W1134" s="21">
        <v>40170</v>
      </c>
      <c r="X1134" s="20">
        <v>43252</v>
      </c>
      <c r="Y1134" s="20">
        <v>43616</v>
      </c>
    </row>
    <row r="1135" spans="1:25" ht="15.75" x14ac:dyDescent="0.25">
      <c r="A1135" s="17" t="s">
        <v>439</v>
      </c>
      <c r="B1135" s="17" t="s">
        <v>288</v>
      </c>
      <c r="C1135" s="17" t="s">
        <v>283</v>
      </c>
      <c r="D1135" s="20">
        <v>44390</v>
      </c>
      <c r="E1135" s="20">
        <v>44404</v>
      </c>
      <c r="F1135" s="21">
        <v>39000</v>
      </c>
      <c r="G1135" s="20">
        <v>44348</v>
      </c>
      <c r="H1135" s="20">
        <v>44712</v>
      </c>
      <c r="I1135" s="17">
        <f>IF((YEAR(H1135)-YEAR(G1135))=1, ((MONTH(H1135)-MONTH(G1135))+1)+12, (IF((YEAR(H1135)-YEAR(G1135))=2, ((MONTH(H1135)-MONTH(G1135))+1)+24, (IF((YEAR(H1135)-YEAR(G1135))=3, ((MONTH(H1135)-MONTH(G1135))+1)+36, (MONTH(H1135)-MONTH(G1135))+1)))))</f>
        <v>12</v>
      </c>
      <c r="J1135" s="18">
        <f>F1135/I1135</f>
        <v>3250</v>
      </c>
      <c r="K1135" s="19"/>
      <c r="L1135" s="20">
        <v>44390</v>
      </c>
      <c r="M1135" s="20">
        <v>44404</v>
      </c>
      <c r="N1135" s="21">
        <v>39000</v>
      </c>
      <c r="O1135" s="20">
        <v>44348</v>
      </c>
      <c r="P1135" s="20">
        <v>44712</v>
      </c>
      <c r="Q1135" s="19">
        <f t="shared" si="51"/>
        <v>27</v>
      </c>
      <c r="R1135" s="19">
        <f t="shared" si="52"/>
        <v>27</v>
      </c>
      <c r="S1135" s="19">
        <f t="shared" si="53"/>
        <v>0</v>
      </c>
      <c r="T1135" s="19"/>
      <c r="U1135" s="20">
        <v>43294</v>
      </c>
      <c r="V1135" s="20">
        <v>43308</v>
      </c>
      <c r="W1135" s="21">
        <v>39000</v>
      </c>
      <c r="X1135" s="20">
        <v>43252</v>
      </c>
      <c r="Y1135" s="20">
        <v>43616</v>
      </c>
    </row>
    <row r="1136" spans="1:25" ht="15.75" x14ac:dyDescent="0.25">
      <c r="A1136" s="17" t="s">
        <v>476</v>
      </c>
      <c r="B1136" s="17" t="s">
        <v>296</v>
      </c>
      <c r="C1136" s="17" t="s">
        <v>283</v>
      </c>
      <c r="D1136" s="20">
        <v>44362</v>
      </c>
      <c r="E1136" s="20">
        <v>44422</v>
      </c>
      <c r="F1136" s="21">
        <v>23934.26</v>
      </c>
      <c r="G1136" s="20">
        <v>44348</v>
      </c>
      <c r="H1136" s="20">
        <v>44712</v>
      </c>
      <c r="I1136" s="17">
        <f>IF((YEAR(H1136)-YEAR(G1136))=1, ((MONTH(H1136)-MONTH(G1136))+1)+12, (IF((YEAR(H1136)-YEAR(G1136))=2, ((MONTH(H1136)-MONTH(G1136))+1)+24, (IF((YEAR(H1136)-YEAR(G1136))=3, ((MONTH(H1136)-MONTH(G1136))+1)+36, (MONTH(H1136)-MONTH(G1136))+1)))))</f>
        <v>12</v>
      </c>
      <c r="J1136" s="18">
        <f>F1136/I1136</f>
        <v>1994.5216666666665</v>
      </c>
      <c r="K1136" s="19"/>
      <c r="L1136" s="20">
        <v>44362</v>
      </c>
      <c r="M1136" s="20">
        <v>44422</v>
      </c>
      <c r="N1136" s="21">
        <v>23934.26</v>
      </c>
      <c r="O1136" s="20">
        <v>44348</v>
      </c>
      <c r="P1136" s="20">
        <v>44712</v>
      </c>
      <c r="Q1136" s="19">
        <f t="shared" si="51"/>
        <v>14</v>
      </c>
      <c r="R1136" s="19">
        <f t="shared" si="52"/>
        <v>14</v>
      </c>
      <c r="S1136" s="19">
        <f t="shared" si="53"/>
        <v>0</v>
      </c>
      <c r="T1136" s="19"/>
      <c r="U1136" s="20">
        <v>43266</v>
      </c>
      <c r="V1136" s="20">
        <v>43326</v>
      </c>
      <c r="W1136" s="21">
        <v>23934.26</v>
      </c>
      <c r="X1136" s="20">
        <v>43252</v>
      </c>
      <c r="Y1136" s="20">
        <v>43616</v>
      </c>
    </row>
    <row r="1137" spans="1:25" ht="15.75" x14ac:dyDescent="0.25">
      <c r="A1137" s="17" t="s">
        <v>492</v>
      </c>
      <c r="B1137" s="17" t="s">
        <v>285</v>
      </c>
      <c r="C1137" s="17" t="s">
        <v>283</v>
      </c>
      <c r="D1137" s="20">
        <v>44365</v>
      </c>
      <c r="E1137" s="20">
        <v>44423</v>
      </c>
      <c r="F1137" s="21">
        <v>60000</v>
      </c>
      <c r="G1137" s="20">
        <v>44348</v>
      </c>
      <c r="H1137" s="20">
        <v>44712</v>
      </c>
      <c r="I1137" s="17">
        <f>IF((YEAR(H1137)-YEAR(G1137))=1, ((MONTH(H1137)-MONTH(G1137))+1)+12, (IF((YEAR(H1137)-YEAR(G1137))=2, ((MONTH(H1137)-MONTH(G1137))+1)+24, (IF((YEAR(H1137)-YEAR(G1137))=3, ((MONTH(H1137)-MONTH(G1137))+1)+36, (MONTH(H1137)-MONTH(G1137))+1)))))</f>
        <v>12</v>
      </c>
      <c r="J1137" s="18">
        <f>F1137/I1137</f>
        <v>5000</v>
      </c>
      <c r="K1137" s="19"/>
      <c r="L1137" s="20">
        <v>44365</v>
      </c>
      <c r="M1137" s="20">
        <v>44423</v>
      </c>
      <c r="N1137" s="21">
        <v>60000</v>
      </c>
      <c r="O1137" s="20">
        <v>44348</v>
      </c>
      <c r="P1137" s="20">
        <v>44712</v>
      </c>
      <c r="Q1137" s="19">
        <f t="shared" si="51"/>
        <v>15</v>
      </c>
      <c r="R1137" s="19">
        <f t="shared" si="52"/>
        <v>15</v>
      </c>
      <c r="S1137" s="19">
        <f t="shared" si="53"/>
        <v>0</v>
      </c>
      <c r="T1137" s="19"/>
      <c r="U1137" s="20">
        <v>43269</v>
      </c>
      <c r="V1137" s="20">
        <v>43327</v>
      </c>
      <c r="W1137" s="21">
        <v>60000</v>
      </c>
      <c r="X1137" s="20">
        <v>43252</v>
      </c>
      <c r="Y1137" s="20">
        <v>43616</v>
      </c>
    </row>
    <row r="1138" spans="1:25" ht="15.75" x14ac:dyDescent="0.25">
      <c r="A1138" s="17" t="s">
        <v>538</v>
      </c>
      <c r="B1138" s="17" t="s">
        <v>285</v>
      </c>
      <c r="C1138" s="17" t="s">
        <v>283</v>
      </c>
      <c r="D1138" s="20">
        <v>44430</v>
      </c>
      <c r="E1138" s="20">
        <v>44446</v>
      </c>
      <c r="F1138" s="21">
        <v>30900</v>
      </c>
      <c r="G1138" s="20">
        <v>44348</v>
      </c>
      <c r="H1138" s="20">
        <v>44712</v>
      </c>
      <c r="I1138" s="17">
        <f>IF((YEAR(H1138)-YEAR(G1138))=1, ((MONTH(H1138)-MONTH(G1138))+1)+12, (IF((YEAR(H1138)-YEAR(G1138))=2, ((MONTH(H1138)-MONTH(G1138))+1)+24, (IF((YEAR(H1138)-YEAR(G1138))=3, ((MONTH(H1138)-MONTH(G1138))+1)+36, (MONTH(H1138)-MONTH(G1138))+1)))))</f>
        <v>12</v>
      </c>
      <c r="J1138" s="18">
        <f>F1138/I1138</f>
        <v>2575</v>
      </c>
      <c r="K1138" s="19"/>
      <c r="L1138" s="20">
        <v>44430</v>
      </c>
      <c r="M1138" s="20">
        <v>44446</v>
      </c>
      <c r="N1138" s="21">
        <v>30900</v>
      </c>
      <c r="O1138" s="20">
        <v>44348</v>
      </c>
      <c r="P1138" s="20">
        <v>44712</v>
      </c>
      <c r="Q1138" s="19">
        <f t="shared" si="51"/>
        <v>7</v>
      </c>
      <c r="R1138" s="19">
        <f t="shared" si="52"/>
        <v>7</v>
      </c>
      <c r="S1138" s="19">
        <f t="shared" si="53"/>
        <v>0</v>
      </c>
      <c r="T1138" s="19"/>
      <c r="U1138" s="20">
        <v>43334</v>
      </c>
      <c r="V1138" s="20">
        <v>43350</v>
      </c>
      <c r="W1138" s="21">
        <v>30900</v>
      </c>
      <c r="X1138" s="20">
        <v>43252</v>
      </c>
      <c r="Y1138" s="20">
        <v>43616</v>
      </c>
    </row>
    <row r="1139" spans="1:25" ht="15.75" x14ac:dyDescent="0.25">
      <c r="A1139" s="17" t="s">
        <v>540</v>
      </c>
      <c r="B1139" s="17" t="s">
        <v>285</v>
      </c>
      <c r="C1139" s="17" t="s">
        <v>283</v>
      </c>
      <c r="D1139" s="20">
        <v>44347</v>
      </c>
      <c r="E1139" s="20">
        <v>44376</v>
      </c>
      <c r="F1139" s="21">
        <v>15933.72</v>
      </c>
      <c r="G1139" s="20">
        <v>44348</v>
      </c>
      <c r="H1139" s="20">
        <v>44712</v>
      </c>
      <c r="I1139" s="17">
        <f>IF((YEAR(H1139)-YEAR(G1139))=1, ((MONTH(H1139)-MONTH(G1139))+1)+12, (IF((YEAR(H1139)-YEAR(G1139))=2, ((MONTH(H1139)-MONTH(G1139))+1)+24, (IF((YEAR(H1139)-YEAR(G1139))=3, ((MONTH(H1139)-MONTH(G1139))+1)+36, (MONTH(H1139)-MONTH(G1139))+1)))))</f>
        <v>12</v>
      </c>
      <c r="J1139" s="18">
        <f>F1139/I1139</f>
        <v>1327.81</v>
      </c>
      <c r="K1139" s="19"/>
      <c r="L1139" s="20">
        <v>44347</v>
      </c>
      <c r="M1139" s="20">
        <v>44376</v>
      </c>
      <c r="N1139" s="21">
        <v>15933.72</v>
      </c>
      <c r="O1139" s="20">
        <v>44348</v>
      </c>
      <c r="P1139" s="20">
        <v>44712</v>
      </c>
      <c r="Q1139" s="19">
        <f t="shared" si="51"/>
        <v>29</v>
      </c>
      <c r="R1139" s="19">
        <f t="shared" si="52"/>
        <v>29</v>
      </c>
      <c r="S1139" s="19">
        <f t="shared" si="53"/>
        <v>0</v>
      </c>
      <c r="T1139" s="19"/>
      <c r="U1139" s="20">
        <v>43251</v>
      </c>
      <c r="V1139" s="20">
        <v>43280</v>
      </c>
      <c r="W1139" s="21">
        <v>15933.72</v>
      </c>
      <c r="X1139" s="20">
        <v>43252</v>
      </c>
      <c r="Y1139" s="20">
        <v>43616</v>
      </c>
    </row>
    <row r="1140" spans="1:25" ht="15.75" x14ac:dyDescent="0.25">
      <c r="A1140" s="17" t="s">
        <v>552</v>
      </c>
      <c r="B1140" s="17" t="s">
        <v>292</v>
      </c>
      <c r="C1140" s="17" t="s">
        <v>283</v>
      </c>
      <c r="D1140" s="20">
        <v>44480</v>
      </c>
      <c r="E1140" s="20">
        <v>44527</v>
      </c>
      <c r="F1140" s="21">
        <v>32500</v>
      </c>
      <c r="G1140" s="20">
        <v>44348</v>
      </c>
      <c r="H1140" s="20">
        <v>44712</v>
      </c>
      <c r="I1140" s="17">
        <f>IF((YEAR(H1140)-YEAR(G1140))=1, ((MONTH(H1140)-MONTH(G1140))+1)+12, (IF((YEAR(H1140)-YEAR(G1140))=2, ((MONTH(H1140)-MONTH(G1140))+1)+24, (IF((YEAR(H1140)-YEAR(G1140))=3, ((MONTH(H1140)-MONTH(G1140))+1)+36, (MONTH(H1140)-MONTH(G1140))+1)))))</f>
        <v>12</v>
      </c>
      <c r="J1140" s="18">
        <f>F1140/I1140</f>
        <v>2708.3333333333335</v>
      </c>
      <c r="K1140" s="19"/>
      <c r="L1140" s="20">
        <v>44480</v>
      </c>
      <c r="M1140" s="20">
        <v>44527</v>
      </c>
      <c r="N1140" s="21">
        <v>32500</v>
      </c>
      <c r="O1140" s="20">
        <v>44348</v>
      </c>
      <c r="P1140" s="20">
        <v>44712</v>
      </c>
      <c r="Q1140" s="19">
        <f t="shared" si="51"/>
        <v>27</v>
      </c>
      <c r="R1140" s="19">
        <f t="shared" si="52"/>
        <v>27</v>
      </c>
      <c r="S1140" s="19">
        <f t="shared" si="53"/>
        <v>0</v>
      </c>
      <c r="T1140" s="19"/>
      <c r="U1140" s="20">
        <v>43384</v>
      </c>
      <c r="V1140" s="20">
        <v>43431</v>
      </c>
      <c r="W1140" s="21">
        <v>32500</v>
      </c>
      <c r="X1140" s="20">
        <v>43252</v>
      </c>
      <c r="Y1140" s="20">
        <v>43616</v>
      </c>
    </row>
    <row r="1141" spans="1:25" ht="15.75" x14ac:dyDescent="0.25">
      <c r="A1141" s="17" t="s">
        <v>553</v>
      </c>
      <c r="B1141" s="17" t="s">
        <v>292</v>
      </c>
      <c r="C1141" s="17" t="s">
        <v>283</v>
      </c>
      <c r="D1141" s="20">
        <v>44409</v>
      </c>
      <c r="E1141" s="20">
        <v>44450</v>
      </c>
      <c r="F1141" s="21">
        <v>20000</v>
      </c>
      <c r="G1141" s="20">
        <v>44348</v>
      </c>
      <c r="H1141" s="20">
        <v>44712</v>
      </c>
      <c r="I1141" s="17">
        <f>IF((YEAR(H1141)-YEAR(G1141))=1, ((MONTH(H1141)-MONTH(G1141))+1)+12, (IF((YEAR(H1141)-YEAR(G1141))=2, ((MONTH(H1141)-MONTH(G1141))+1)+24, (IF((YEAR(H1141)-YEAR(G1141))=3, ((MONTH(H1141)-MONTH(G1141))+1)+36, (MONTH(H1141)-MONTH(G1141))+1)))))</f>
        <v>12</v>
      </c>
      <c r="J1141" s="18">
        <f>F1141/I1141</f>
        <v>1666.6666666666667</v>
      </c>
      <c r="K1141" s="19"/>
      <c r="L1141" s="20">
        <v>44409</v>
      </c>
      <c r="M1141" s="20">
        <v>44450</v>
      </c>
      <c r="N1141" s="21">
        <v>20000</v>
      </c>
      <c r="O1141" s="20">
        <v>44348</v>
      </c>
      <c r="P1141" s="20">
        <v>44712</v>
      </c>
      <c r="Q1141" s="19">
        <f t="shared" si="51"/>
        <v>11</v>
      </c>
      <c r="R1141" s="19">
        <f t="shared" si="52"/>
        <v>11</v>
      </c>
      <c r="S1141" s="19">
        <f t="shared" si="53"/>
        <v>0</v>
      </c>
      <c r="T1141" s="19"/>
      <c r="U1141" s="20">
        <v>43313</v>
      </c>
      <c r="V1141" s="20">
        <v>43354</v>
      </c>
      <c r="W1141" s="21">
        <v>20000</v>
      </c>
      <c r="X1141" s="20">
        <v>43252</v>
      </c>
      <c r="Y1141" s="20">
        <v>43616</v>
      </c>
    </row>
    <row r="1142" spans="1:25" ht="15.75" x14ac:dyDescent="0.25">
      <c r="A1142" s="17" t="s">
        <v>439</v>
      </c>
      <c r="B1142" s="17" t="s">
        <v>296</v>
      </c>
      <c r="C1142" s="17" t="s">
        <v>283</v>
      </c>
      <c r="D1142" s="20">
        <v>44451</v>
      </c>
      <c r="E1142" s="20">
        <v>44465</v>
      </c>
      <c r="F1142" s="21">
        <v>16666</v>
      </c>
      <c r="G1142" s="20">
        <v>44440</v>
      </c>
      <c r="H1142" s="20">
        <v>44712</v>
      </c>
      <c r="I1142" s="17">
        <f>IF((YEAR(H1142)-YEAR(G1142))=1, ((MONTH(H1142)-MONTH(G1142))+1)+12, (IF((YEAR(H1142)-YEAR(G1142))=2, ((MONTH(H1142)-MONTH(G1142))+1)+24, (IF((YEAR(H1142)-YEAR(G1142))=3, ((MONTH(H1142)-MONTH(G1142))+1)+36, (MONTH(H1142)-MONTH(G1142))+1)))))</f>
        <v>9</v>
      </c>
      <c r="J1142" s="18">
        <f>F1142/I1142</f>
        <v>1851.7777777777778</v>
      </c>
      <c r="K1142" s="19"/>
      <c r="L1142" s="20">
        <v>44451</v>
      </c>
      <c r="M1142" s="20">
        <v>44465</v>
      </c>
      <c r="N1142" s="21">
        <v>16666</v>
      </c>
      <c r="O1142" s="20">
        <v>44440</v>
      </c>
      <c r="P1142" s="20">
        <v>44712</v>
      </c>
      <c r="Q1142" s="19">
        <f t="shared" si="51"/>
        <v>26</v>
      </c>
      <c r="R1142" s="19">
        <f t="shared" si="52"/>
        <v>26</v>
      </c>
      <c r="S1142" s="19">
        <f t="shared" si="53"/>
        <v>0</v>
      </c>
      <c r="T1142" s="19"/>
      <c r="U1142" s="20">
        <v>43355</v>
      </c>
      <c r="V1142" s="20">
        <v>43369</v>
      </c>
      <c r="W1142" s="21">
        <v>16666</v>
      </c>
      <c r="X1142" s="20">
        <v>43344</v>
      </c>
      <c r="Y1142" s="20">
        <v>43616</v>
      </c>
    </row>
    <row r="1143" spans="1:25" ht="15.75" x14ac:dyDescent="0.25">
      <c r="A1143" s="17" t="s">
        <v>391</v>
      </c>
      <c r="B1143" s="17" t="s">
        <v>285</v>
      </c>
      <c r="C1143" s="17" t="s">
        <v>283</v>
      </c>
      <c r="D1143" s="20">
        <v>44958</v>
      </c>
      <c r="E1143" s="20">
        <v>45036</v>
      </c>
      <c r="F1143" s="21">
        <v>19969.740000000002</v>
      </c>
      <c r="G1143" s="20">
        <v>44531</v>
      </c>
      <c r="H1143" s="20">
        <v>44712</v>
      </c>
      <c r="I1143" s="17">
        <f>IF((YEAR(H1143)-YEAR(G1143))=1, ((MONTH(H1143)-MONTH(G1143))+1)+12, (IF((YEAR(H1143)-YEAR(G1143))=2, ((MONTH(H1143)-MONTH(G1143))+1)+24, (IF((YEAR(H1143)-YEAR(G1143))=3, ((MONTH(H1143)-MONTH(G1143))+1)+36, (MONTH(H1143)-MONTH(G1143))+1)))))</f>
        <v>6</v>
      </c>
      <c r="J1143" s="18">
        <f>F1143/I1143</f>
        <v>3328.2900000000004</v>
      </c>
      <c r="K1143" s="19"/>
      <c r="L1143" s="20">
        <v>44958</v>
      </c>
      <c r="M1143" s="20">
        <v>45036</v>
      </c>
      <c r="N1143" s="21">
        <v>19969.740000000002</v>
      </c>
      <c r="O1143" s="20">
        <v>44531</v>
      </c>
      <c r="P1143" s="20">
        <v>44712</v>
      </c>
      <c r="Q1143" s="19">
        <f t="shared" si="51"/>
        <v>20</v>
      </c>
      <c r="R1143" s="19">
        <f t="shared" si="52"/>
        <v>20</v>
      </c>
      <c r="S1143" s="19">
        <f t="shared" si="53"/>
        <v>0</v>
      </c>
      <c r="T1143" s="19"/>
      <c r="U1143" s="20">
        <v>43862</v>
      </c>
      <c r="V1143" s="20">
        <v>43941</v>
      </c>
      <c r="W1143" s="21">
        <v>19969.740000000002</v>
      </c>
      <c r="X1143" s="20">
        <v>43435</v>
      </c>
      <c r="Y1143" s="20">
        <v>43616</v>
      </c>
    </row>
    <row r="1144" spans="1:25" ht="15.75" x14ac:dyDescent="0.25">
      <c r="A1144" s="17" t="s">
        <v>391</v>
      </c>
      <c r="B1144" s="17" t="s">
        <v>282</v>
      </c>
      <c r="C1144" s="17" t="s">
        <v>283</v>
      </c>
      <c r="D1144" s="20">
        <v>44943</v>
      </c>
      <c r="E1144" s="20">
        <v>45003</v>
      </c>
      <c r="F1144" s="21">
        <v>6867</v>
      </c>
      <c r="G1144" s="20">
        <v>44531</v>
      </c>
      <c r="H1144" s="20">
        <v>44712</v>
      </c>
      <c r="I1144" s="17">
        <f>IF((YEAR(H1144)-YEAR(G1144))=1, ((MONTH(H1144)-MONTH(G1144))+1)+12, (IF((YEAR(H1144)-YEAR(G1144))=2, ((MONTH(H1144)-MONTH(G1144))+1)+24, (IF((YEAR(H1144)-YEAR(G1144))=3, ((MONTH(H1144)-MONTH(G1144))+1)+36, (MONTH(H1144)-MONTH(G1144))+1)))))</f>
        <v>6</v>
      </c>
      <c r="J1144" s="18">
        <f>F1144/I1144</f>
        <v>1144.5</v>
      </c>
      <c r="K1144" s="19"/>
      <c r="L1144" s="20">
        <v>44943</v>
      </c>
      <c r="M1144" s="20">
        <v>45003</v>
      </c>
      <c r="N1144" s="21">
        <v>6867</v>
      </c>
      <c r="O1144" s="20">
        <v>44531</v>
      </c>
      <c r="P1144" s="20">
        <v>44712</v>
      </c>
      <c r="Q1144" s="19">
        <f t="shared" si="51"/>
        <v>18</v>
      </c>
      <c r="R1144" s="19">
        <f t="shared" si="52"/>
        <v>18</v>
      </c>
      <c r="S1144" s="19">
        <f t="shared" si="53"/>
        <v>0</v>
      </c>
      <c r="T1144" s="19"/>
      <c r="U1144" s="20">
        <v>43847</v>
      </c>
      <c r="V1144" s="20">
        <v>43908</v>
      </c>
      <c r="W1144" s="21">
        <v>6867</v>
      </c>
      <c r="X1144" s="20">
        <v>43435</v>
      </c>
      <c r="Y1144" s="20">
        <v>43616</v>
      </c>
    </row>
    <row r="1145" spans="1:25" ht="15.75" x14ac:dyDescent="0.25">
      <c r="A1145" s="17" t="s">
        <v>370</v>
      </c>
      <c r="B1145" s="17" t="s">
        <v>288</v>
      </c>
      <c r="C1145" s="17" t="s">
        <v>283</v>
      </c>
      <c r="D1145" s="20">
        <v>44743</v>
      </c>
      <c r="E1145" s="20">
        <v>44760</v>
      </c>
      <c r="F1145" s="21">
        <v>3000</v>
      </c>
      <c r="G1145" s="20">
        <v>44621</v>
      </c>
      <c r="H1145" s="20">
        <v>44712</v>
      </c>
      <c r="I1145" s="17">
        <f>IF((YEAR(H1145)-YEAR(G1145))=1, ((MONTH(H1145)-MONTH(G1145))+1)+12, (IF((YEAR(H1145)-YEAR(G1145))=2, ((MONTH(H1145)-MONTH(G1145))+1)+24, (IF((YEAR(H1145)-YEAR(G1145))=3, ((MONTH(H1145)-MONTH(G1145))+1)+36, (MONTH(H1145)-MONTH(G1145))+1)))))</f>
        <v>3</v>
      </c>
      <c r="J1145" s="18">
        <f>F1145/I1145</f>
        <v>1000</v>
      </c>
      <c r="K1145" s="19"/>
      <c r="L1145" s="20">
        <v>44743</v>
      </c>
      <c r="M1145" s="20">
        <v>44760</v>
      </c>
      <c r="N1145" s="21">
        <v>3000</v>
      </c>
      <c r="O1145" s="20">
        <v>44621</v>
      </c>
      <c r="P1145" s="20">
        <v>44712</v>
      </c>
      <c r="Q1145" s="19">
        <f t="shared" si="51"/>
        <v>18</v>
      </c>
      <c r="R1145" s="19">
        <f t="shared" si="52"/>
        <v>18</v>
      </c>
      <c r="S1145" s="19">
        <f t="shared" si="53"/>
        <v>0</v>
      </c>
      <c r="T1145" s="19"/>
      <c r="U1145" s="20">
        <v>43647</v>
      </c>
      <c r="V1145" s="20">
        <v>43664</v>
      </c>
      <c r="W1145" s="21">
        <v>3000</v>
      </c>
      <c r="X1145" s="20">
        <v>43525</v>
      </c>
      <c r="Y1145" s="20">
        <v>43616</v>
      </c>
    </row>
    <row r="1146" spans="1:25" ht="15.75" x14ac:dyDescent="0.25">
      <c r="A1146" s="17" t="s">
        <v>370</v>
      </c>
      <c r="B1146" s="17" t="s">
        <v>282</v>
      </c>
      <c r="C1146" s="17" t="s">
        <v>283</v>
      </c>
      <c r="D1146" s="20">
        <v>44621</v>
      </c>
      <c r="E1146" s="20">
        <v>44638</v>
      </c>
      <c r="F1146" s="21">
        <v>12500</v>
      </c>
      <c r="G1146" s="20">
        <v>44621</v>
      </c>
      <c r="H1146" s="20">
        <v>44712</v>
      </c>
      <c r="I1146" s="17">
        <f>IF((YEAR(H1146)-YEAR(G1146))=1, ((MONTH(H1146)-MONTH(G1146))+1)+12, (IF((YEAR(H1146)-YEAR(G1146))=2, ((MONTH(H1146)-MONTH(G1146))+1)+24, (IF((YEAR(H1146)-YEAR(G1146))=3, ((MONTH(H1146)-MONTH(G1146))+1)+36, (MONTH(H1146)-MONTH(G1146))+1)))))</f>
        <v>3</v>
      </c>
      <c r="J1146" s="18">
        <f>F1146/I1146</f>
        <v>4166.666666666667</v>
      </c>
      <c r="K1146" s="19"/>
      <c r="L1146" s="20">
        <v>44621</v>
      </c>
      <c r="M1146" s="20">
        <v>44638</v>
      </c>
      <c r="N1146" s="21">
        <v>12500</v>
      </c>
      <c r="O1146" s="20">
        <v>44621</v>
      </c>
      <c r="P1146" s="20">
        <v>44712</v>
      </c>
      <c r="Q1146" s="19">
        <f t="shared" si="51"/>
        <v>18</v>
      </c>
      <c r="R1146" s="19">
        <f t="shared" si="52"/>
        <v>18</v>
      </c>
      <c r="S1146" s="19">
        <f t="shared" si="53"/>
        <v>0</v>
      </c>
      <c r="T1146" s="19"/>
      <c r="U1146" s="20">
        <v>43525</v>
      </c>
      <c r="V1146" s="20">
        <v>43542</v>
      </c>
      <c r="W1146" s="21">
        <v>12500</v>
      </c>
      <c r="X1146" s="20">
        <v>43525</v>
      </c>
      <c r="Y1146" s="20">
        <v>43616</v>
      </c>
    </row>
    <row r="1147" spans="1:25" ht="15.75" x14ac:dyDescent="0.25">
      <c r="A1147" s="17" t="s">
        <v>377</v>
      </c>
      <c r="B1147" s="17" t="s">
        <v>288</v>
      </c>
      <c r="C1147" s="17" t="s">
        <v>283</v>
      </c>
      <c r="D1147" s="20">
        <v>44621</v>
      </c>
      <c r="E1147" s="20">
        <v>44647</v>
      </c>
      <c r="F1147" s="21">
        <v>8285.2800000000007</v>
      </c>
      <c r="G1147" s="20">
        <v>44621</v>
      </c>
      <c r="H1147" s="20">
        <v>44712</v>
      </c>
      <c r="I1147" s="17">
        <f>IF((YEAR(H1147)-YEAR(G1147))=1, ((MONTH(H1147)-MONTH(G1147))+1)+12, (IF((YEAR(H1147)-YEAR(G1147))=2, ((MONTH(H1147)-MONTH(G1147))+1)+24, (IF((YEAR(H1147)-YEAR(G1147))=3, ((MONTH(H1147)-MONTH(G1147))+1)+36, (MONTH(H1147)-MONTH(G1147))+1)))))</f>
        <v>3</v>
      </c>
      <c r="J1147" s="18">
        <f>F1147/I1147</f>
        <v>2761.76</v>
      </c>
      <c r="K1147" s="19"/>
      <c r="L1147" s="20">
        <v>44621</v>
      </c>
      <c r="M1147" s="20">
        <v>44647</v>
      </c>
      <c r="N1147" s="21">
        <v>8285.2800000000007</v>
      </c>
      <c r="O1147" s="20">
        <v>44621</v>
      </c>
      <c r="P1147" s="20">
        <v>44712</v>
      </c>
      <c r="Q1147" s="19">
        <f t="shared" si="51"/>
        <v>27</v>
      </c>
      <c r="R1147" s="19">
        <f t="shared" si="52"/>
        <v>27</v>
      </c>
      <c r="S1147" s="19">
        <f t="shared" si="53"/>
        <v>0</v>
      </c>
      <c r="T1147" s="19"/>
      <c r="U1147" s="20">
        <v>43525</v>
      </c>
      <c r="V1147" s="20">
        <v>43551</v>
      </c>
      <c r="W1147" s="21">
        <v>8285.2800000000007</v>
      </c>
      <c r="X1147" s="20">
        <v>43525</v>
      </c>
      <c r="Y1147" s="20">
        <v>43616</v>
      </c>
    </row>
    <row r="1148" spans="1:25" ht="15.75" x14ac:dyDescent="0.25">
      <c r="A1148" s="17" t="s">
        <v>434</v>
      </c>
      <c r="B1148" s="17" t="s">
        <v>288</v>
      </c>
      <c r="C1148" s="17" t="s">
        <v>283</v>
      </c>
      <c r="D1148" s="20">
        <v>44638</v>
      </c>
      <c r="E1148" s="20">
        <v>44717</v>
      </c>
      <c r="F1148" s="21">
        <v>3000</v>
      </c>
      <c r="G1148" s="20">
        <v>44621</v>
      </c>
      <c r="H1148" s="20">
        <v>44712</v>
      </c>
      <c r="I1148" s="17">
        <f>IF((YEAR(H1148)-YEAR(G1148))=1, ((MONTH(H1148)-MONTH(G1148))+1)+12, (IF((YEAR(H1148)-YEAR(G1148))=2, ((MONTH(H1148)-MONTH(G1148))+1)+24, (IF((YEAR(H1148)-YEAR(G1148))=3, ((MONTH(H1148)-MONTH(G1148))+1)+36, (MONTH(H1148)-MONTH(G1148))+1)))))</f>
        <v>3</v>
      </c>
      <c r="J1148" s="18">
        <f>F1148/I1148</f>
        <v>1000</v>
      </c>
      <c r="K1148" s="19"/>
      <c r="L1148" s="20">
        <v>44638</v>
      </c>
      <c r="M1148" s="20">
        <v>44717</v>
      </c>
      <c r="N1148" s="21">
        <v>3000</v>
      </c>
      <c r="O1148" s="20">
        <v>44621</v>
      </c>
      <c r="P1148" s="20">
        <v>44712</v>
      </c>
      <c r="Q1148" s="19">
        <f t="shared" si="51"/>
        <v>5</v>
      </c>
      <c r="R1148" s="19">
        <f t="shared" si="52"/>
        <v>5</v>
      </c>
      <c r="S1148" s="19">
        <f t="shared" si="53"/>
        <v>0</v>
      </c>
      <c r="T1148" s="19"/>
      <c r="U1148" s="20">
        <v>43542</v>
      </c>
      <c r="V1148" s="20">
        <v>43621</v>
      </c>
      <c r="W1148" s="21">
        <v>3000</v>
      </c>
      <c r="X1148" s="20">
        <v>43525</v>
      </c>
      <c r="Y1148" s="20">
        <v>43616</v>
      </c>
    </row>
    <row r="1149" spans="1:25" ht="15.75" x14ac:dyDescent="0.25">
      <c r="A1149" s="17" t="s">
        <v>482</v>
      </c>
      <c r="B1149" s="17" t="s">
        <v>282</v>
      </c>
      <c r="C1149" s="17" t="s">
        <v>283</v>
      </c>
      <c r="D1149" s="20">
        <v>44641</v>
      </c>
      <c r="E1149" s="20">
        <v>44695</v>
      </c>
      <c r="F1149" s="21">
        <v>8000</v>
      </c>
      <c r="G1149" s="20">
        <v>44621</v>
      </c>
      <c r="H1149" s="20">
        <v>44712</v>
      </c>
      <c r="I1149" s="17">
        <f>IF((YEAR(H1149)-YEAR(G1149))=1, ((MONTH(H1149)-MONTH(G1149))+1)+12, (IF((YEAR(H1149)-YEAR(G1149))=2, ((MONTH(H1149)-MONTH(G1149))+1)+24, (IF((YEAR(H1149)-YEAR(G1149))=3, ((MONTH(H1149)-MONTH(G1149))+1)+36, (MONTH(H1149)-MONTH(G1149))+1)))))</f>
        <v>3</v>
      </c>
      <c r="J1149" s="18">
        <f>F1149/I1149</f>
        <v>2666.6666666666665</v>
      </c>
      <c r="K1149" s="19"/>
      <c r="L1149" s="20">
        <v>44641</v>
      </c>
      <c r="M1149" s="20">
        <v>44695</v>
      </c>
      <c r="N1149" s="21">
        <v>8000</v>
      </c>
      <c r="O1149" s="20">
        <v>44621</v>
      </c>
      <c r="P1149" s="20">
        <v>44712</v>
      </c>
      <c r="Q1149" s="19">
        <f t="shared" si="51"/>
        <v>14</v>
      </c>
      <c r="R1149" s="19">
        <f t="shared" si="52"/>
        <v>14</v>
      </c>
      <c r="S1149" s="19">
        <f t="shared" si="53"/>
        <v>0</v>
      </c>
      <c r="T1149" s="19"/>
      <c r="U1149" s="20">
        <v>43545</v>
      </c>
      <c r="V1149" s="20">
        <v>43599</v>
      </c>
      <c r="W1149" s="21">
        <v>8000</v>
      </c>
      <c r="X1149" s="20">
        <v>43525</v>
      </c>
      <c r="Y1149" s="20">
        <v>43616</v>
      </c>
    </row>
    <row r="1150" spans="1:25" ht="15.75" x14ac:dyDescent="0.25">
      <c r="A1150" s="17" t="s">
        <v>484</v>
      </c>
      <c r="B1150" s="17" t="s">
        <v>288</v>
      </c>
      <c r="C1150" s="17" t="s">
        <v>283</v>
      </c>
      <c r="D1150" s="20">
        <v>44637</v>
      </c>
      <c r="E1150" s="20">
        <v>44653</v>
      </c>
      <c r="F1150" s="21">
        <v>3963.01</v>
      </c>
      <c r="G1150" s="20">
        <v>44621</v>
      </c>
      <c r="H1150" s="20">
        <v>44712</v>
      </c>
      <c r="I1150" s="17">
        <f>IF((YEAR(H1150)-YEAR(G1150))=1, ((MONTH(H1150)-MONTH(G1150))+1)+12, (IF((YEAR(H1150)-YEAR(G1150))=2, ((MONTH(H1150)-MONTH(G1150))+1)+24, (IF((YEAR(H1150)-YEAR(G1150))=3, ((MONTH(H1150)-MONTH(G1150))+1)+36, (MONTH(H1150)-MONTH(G1150))+1)))))</f>
        <v>3</v>
      </c>
      <c r="J1150" s="18">
        <f>F1150/I1150</f>
        <v>1321.0033333333333</v>
      </c>
      <c r="K1150" s="19"/>
      <c r="L1150" s="20">
        <v>44637</v>
      </c>
      <c r="M1150" s="20">
        <v>44653</v>
      </c>
      <c r="N1150" s="21">
        <v>3963.01</v>
      </c>
      <c r="O1150" s="20">
        <v>44621</v>
      </c>
      <c r="P1150" s="20">
        <v>44712</v>
      </c>
      <c r="Q1150" s="19">
        <f t="shared" si="51"/>
        <v>2</v>
      </c>
      <c r="R1150" s="19">
        <f t="shared" si="52"/>
        <v>2</v>
      </c>
      <c r="S1150" s="19">
        <f t="shared" si="53"/>
        <v>0</v>
      </c>
      <c r="T1150" s="19"/>
      <c r="U1150" s="20">
        <v>43541</v>
      </c>
      <c r="V1150" s="20">
        <v>43557</v>
      </c>
      <c r="W1150" s="21">
        <v>3963.01</v>
      </c>
      <c r="X1150" s="20">
        <v>43525</v>
      </c>
      <c r="Y1150" s="20">
        <v>43616</v>
      </c>
    </row>
    <row r="1151" spans="1:25" ht="15.75" x14ac:dyDescent="0.25">
      <c r="A1151" s="17" t="s">
        <v>482</v>
      </c>
      <c r="B1151" s="17" t="s">
        <v>288</v>
      </c>
      <c r="C1151" s="17" t="s">
        <v>283</v>
      </c>
      <c r="D1151" s="20">
        <v>44683</v>
      </c>
      <c r="E1151" s="20">
        <v>44740</v>
      </c>
      <c r="F1151" s="21">
        <v>2000</v>
      </c>
      <c r="G1151" s="20">
        <v>44652</v>
      </c>
      <c r="H1151" s="20">
        <v>44712</v>
      </c>
      <c r="I1151" s="17">
        <f>IF((YEAR(H1151)-YEAR(G1151))=1, ((MONTH(H1151)-MONTH(G1151))+1)+12, (IF((YEAR(H1151)-YEAR(G1151))=2, ((MONTH(H1151)-MONTH(G1151))+1)+24, (IF((YEAR(H1151)-YEAR(G1151))=3, ((MONTH(H1151)-MONTH(G1151))+1)+36, (MONTH(H1151)-MONTH(G1151))+1)))))</f>
        <v>2</v>
      </c>
      <c r="J1151" s="18">
        <f>F1151/I1151</f>
        <v>1000</v>
      </c>
      <c r="K1151" s="19"/>
      <c r="L1151" s="20">
        <v>44683</v>
      </c>
      <c r="M1151" s="20">
        <v>44740</v>
      </c>
      <c r="N1151" s="21">
        <v>2000</v>
      </c>
      <c r="O1151" s="20">
        <v>44652</v>
      </c>
      <c r="P1151" s="20">
        <v>44712</v>
      </c>
      <c r="Q1151" s="19">
        <f t="shared" si="51"/>
        <v>28</v>
      </c>
      <c r="R1151" s="19">
        <f t="shared" si="52"/>
        <v>28</v>
      </c>
      <c r="S1151" s="19">
        <f t="shared" si="53"/>
        <v>0</v>
      </c>
      <c r="T1151" s="19"/>
      <c r="U1151" s="20">
        <v>43587</v>
      </c>
      <c r="V1151" s="20">
        <v>43644</v>
      </c>
      <c r="W1151" s="21">
        <v>2000</v>
      </c>
      <c r="X1151" s="20">
        <v>43556</v>
      </c>
      <c r="Y1151" s="20">
        <v>43616</v>
      </c>
    </row>
    <row r="1152" spans="1:25" ht="15.75" x14ac:dyDescent="0.25">
      <c r="A1152" s="17" t="s">
        <v>373</v>
      </c>
      <c r="B1152" s="17" t="s">
        <v>285</v>
      </c>
      <c r="C1152" s="17" t="s">
        <v>283</v>
      </c>
      <c r="D1152" s="20">
        <v>44682</v>
      </c>
      <c r="E1152" s="20">
        <v>44722</v>
      </c>
      <c r="F1152" s="21">
        <v>1000</v>
      </c>
      <c r="G1152" s="20">
        <v>44682</v>
      </c>
      <c r="H1152" s="20">
        <v>44712</v>
      </c>
      <c r="I1152" s="17">
        <f>IF((YEAR(H1152)-YEAR(G1152))=1, ((MONTH(H1152)-MONTH(G1152))+1)+12, (IF((YEAR(H1152)-YEAR(G1152))=2, ((MONTH(H1152)-MONTH(G1152))+1)+24, (IF((YEAR(H1152)-YEAR(G1152))=3, ((MONTH(H1152)-MONTH(G1152))+1)+36, (MONTH(H1152)-MONTH(G1152))+1)))))</f>
        <v>1</v>
      </c>
      <c r="J1152" s="18">
        <f>F1152/I1152</f>
        <v>1000</v>
      </c>
      <c r="K1152" s="19"/>
      <c r="L1152" s="20">
        <v>44682</v>
      </c>
      <c r="M1152" s="20">
        <v>44722</v>
      </c>
      <c r="N1152" s="21">
        <v>1000</v>
      </c>
      <c r="O1152" s="20">
        <v>44682</v>
      </c>
      <c r="P1152" s="20">
        <v>44712</v>
      </c>
      <c r="Q1152" s="19">
        <f t="shared" si="51"/>
        <v>10</v>
      </c>
      <c r="R1152" s="19">
        <f t="shared" si="52"/>
        <v>10</v>
      </c>
      <c r="S1152" s="19">
        <f t="shared" si="53"/>
        <v>0</v>
      </c>
      <c r="T1152" s="19"/>
      <c r="U1152" s="20">
        <v>43586</v>
      </c>
      <c r="V1152" s="20">
        <v>43626</v>
      </c>
      <c r="W1152" s="21">
        <v>1000</v>
      </c>
      <c r="X1152" s="20">
        <v>43586</v>
      </c>
      <c r="Y1152" s="20">
        <v>43616</v>
      </c>
    </row>
    <row r="1153" spans="1:25" ht="15.75" x14ac:dyDescent="0.25">
      <c r="A1153" s="17" t="s">
        <v>401</v>
      </c>
      <c r="B1153" s="17" t="s">
        <v>285</v>
      </c>
      <c r="C1153" s="17" t="s">
        <v>283</v>
      </c>
      <c r="D1153" s="20">
        <v>44682</v>
      </c>
      <c r="E1153" s="20">
        <v>44711</v>
      </c>
      <c r="F1153" s="21">
        <v>2000</v>
      </c>
      <c r="G1153" s="20">
        <v>44682</v>
      </c>
      <c r="H1153" s="20">
        <v>44712</v>
      </c>
      <c r="I1153" s="17">
        <f>IF((YEAR(H1153)-YEAR(G1153))=1, ((MONTH(H1153)-MONTH(G1153))+1)+12, (IF((YEAR(H1153)-YEAR(G1153))=2, ((MONTH(H1153)-MONTH(G1153))+1)+24, (IF((YEAR(H1153)-YEAR(G1153))=3, ((MONTH(H1153)-MONTH(G1153))+1)+36, (MONTH(H1153)-MONTH(G1153))+1)))))</f>
        <v>1</v>
      </c>
      <c r="J1153" s="18">
        <f>F1153/I1153</f>
        <v>2000</v>
      </c>
      <c r="K1153" s="19"/>
      <c r="L1153" s="20">
        <v>44682</v>
      </c>
      <c r="M1153" s="20">
        <v>44711</v>
      </c>
      <c r="N1153" s="21">
        <v>2000</v>
      </c>
      <c r="O1153" s="20">
        <v>44682</v>
      </c>
      <c r="P1153" s="20">
        <v>44712</v>
      </c>
      <c r="Q1153" s="19">
        <f t="shared" si="51"/>
        <v>30</v>
      </c>
      <c r="R1153" s="19">
        <f t="shared" si="52"/>
        <v>30</v>
      </c>
      <c r="S1153" s="19">
        <f t="shared" si="53"/>
        <v>0</v>
      </c>
      <c r="T1153" s="19"/>
      <c r="U1153" s="20">
        <v>43586</v>
      </c>
      <c r="V1153" s="20">
        <v>43615</v>
      </c>
      <c r="W1153" s="21">
        <v>2000</v>
      </c>
      <c r="X1153" s="20">
        <v>43586</v>
      </c>
      <c r="Y1153" s="20">
        <v>43616</v>
      </c>
    </row>
    <row r="1154" spans="1:25" ht="15.75" x14ac:dyDescent="0.25">
      <c r="A1154" s="17" t="s">
        <v>426</v>
      </c>
      <c r="B1154" s="17" t="s">
        <v>282</v>
      </c>
      <c r="C1154" s="17" t="s">
        <v>283</v>
      </c>
      <c r="D1154" s="20">
        <v>44682</v>
      </c>
      <c r="E1154" s="20">
        <v>44743</v>
      </c>
      <c r="F1154" s="21">
        <v>700</v>
      </c>
      <c r="G1154" s="20">
        <v>44682</v>
      </c>
      <c r="H1154" s="20">
        <v>44712</v>
      </c>
      <c r="I1154" s="17">
        <f>IF((YEAR(H1154)-YEAR(G1154))=1, ((MONTH(H1154)-MONTH(G1154))+1)+12, (IF((YEAR(H1154)-YEAR(G1154))=2, ((MONTH(H1154)-MONTH(G1154))+1)+24, (IF((YEAR(H1154)-YEAR(G1154))=3, ((MONTH(H1154)-MONTH(G1154))+1)+36, (MONTH(H1154)-MONTH(G1154))+1)))))</f>
        <v>1</v>
      </c>
      <c r="J1154" s="18">
        <f>F1154/I1154</f>
        <v>700</v>
      </c>
      <c r="K1154" s="19"/>
      <c r="L1154" s="20">
        <v>44682</v>
      </c>
      <c r="M1154" s="20">
        <v>44743</v>
      </c>
      <c r="N1154" s="21">
        <v>700</v>
      </c>
      <c r="O1154" s="20">
        <v>44682</v>
      </c>
      <c r="P1154" s="20">
        <v>44712</v>
      </c>
      <c r="Q1154" s="19">
        <f t="shared" si="51"/>
        <v>1</v>
      </c>
      <c r="R1154" s="19">
        <f t="shared" si="52"/>
        <v>1</v>
      </c>
      <c r="S1154" s="19">
        <f t="shared" si="53"/>
        <v>0</v>
      </c>
      <c r="T1154" s="19"/>
      <c r="U1154" s="20">
        <v>43586</v>
      </c>
      <c r="V1154" s="20">
        <v>43647</v>
      </c>
      <c r="W1154" s="21">
        <v>700</v>
      </c>
      <c r="X1154" s="20">
        <v>43586</v>
      </c>
      <c r="Y1154" s="20">
        <v>43616</v>
      </c>
    </row>
    <row r="1155" spans="1:25" ht="15.75" x14ac:dyDescent="0.25">
      <c r="A1155" s="17" t="s">
        <v>453</v>
      </c>
      <c r="B1155" s="17" t="s">
        <v>282</v>
      </c>
      <c r="C1155" s="17" t="s">
        <v>283</v>
      </c>
      <c r="D1155" s="20">
        <v>44697</v>
      </c>
      <c r="E1155" s="20">
        <v>44757</v>
      </c>
      <c r="F1155" s="21">
        <v>1375</v>
      </c>
      <c r="G1155" s="20">
        <v>44682</v>
      </c>
      <c r="H1155" s="20">
        <v>44712</v>
      </c>
      <c r="I1155" s="17">
        <f>IF((YEAR(H1155)-YEAR(G1155))=1, ((MONTH(H1155)-MONTH(G1155))+1)+12, (IF((YEAR(H1155)-YEAR(G1155))=2, ((MONTH(H1155)-MONTH(G1155))+1)+24, (IF((YEAR(H1155)-YEAR(G1155))=3, ((MONTH(H1155)-MONTH(G1155))+1)+36, (MONTH(H1155)-MONTH(G1155))+1)))))</f>
        <v>1</v>
      </c>
      <c r="J1155" s="18">
        <f>F1155/I1155</f>
        <v>1375</v>
      </c>
      <c r="K1155" s="19"/>
      <c r="L1155" s="20">
        <v>44697</v>
      </c>
      <c r="M1155" s="20">
        <v>44757</v>
      </c>
      <c r="N1155" s="21">
        <v>1375</v>
      </c>
      <c r="O1155" s="20">
        <v>44682</v>
      </c>
      <c r="P1155" s="20">
        <v>44712</v>
      </c>
      <c r="Q1155" s="19">
        <f t="shared" si="51"/>
        <v>15</v>
      </c>
      <c r="R1155" s="19">
        <f t="shared" si="52"/>
        <v>15</v>
      </c>
      <c r="S1155" s="19">
        <f t="shared" si="53"/>
        <v>0</v>
      </c>
      <c r="T1155" s="19"/>
      <c r="U1155" s="20">
        <v>43601</v>
      </c>
      <c r="V1155" s="20">
        <v>43661</v>
      </c>
      <c r="W1155" s="21">
        <v>1375</v>
      </c>
      <c r="X1155" s="20">
        <v>43586</v>
      </c>
      <c r="Y1155" s="20">
        <v>43616</v>
      </c>
    </row>
    <row r="1156" spans="1:25" ht="15.75" x14ac:dyDescent="0.25">
      <c r="A1156" s="17" t="s">
        <v>460</v>
      </c>
      <c r="B1156" s="17" t="s">
        <v>296</v>
      </c>
      <c r="C1156" s="17" t="s">
        <v>283</v>
      </c>
      <c r="D1156" s="20">
        <v>44682</v>
      </c>
      <c r="E1156" s="20">
        <v>44729</v>
      </c>
      <c r="F1156" s="21">
        <v>2500</v>
      </c>
      <c r="G1156" s="20">
        <v>44682</v>
      </c>
      <c r="H1156" s="20">
        <v>44712</v>
      </c>
      <c r="I1156" s="17">
        <f>IF((YEAR(H1156)-YEAR(G1156))=1, ((MONTH(H1156)-MONTH(G1156))+1)+12, (IF((YEAR(H1156)-YEAR(G1156))=2, ((MONTH(H1156)-MONTH(G1156))+1)+24, (IF((YEAR(H1156)-YEAR(G1156))=3, ((MONTH(H1156)-MONTH(G1156))+1)+36, (MONTH(H1156)-MONTH(G1156))+1)))))</f>
        <v>1</v>
      </c>
      <c r="J1156" s="18">
        <f>F1156/I1156</f>
        <v>2500</v>
      </c>
      <c r="K1156" s="19"/>
      <c r="L1156" s="20">
        <v>44682</v>
      </c>
      <c r="M1156" s="20">
        <v>44729</v>
      </c>
      <c r="N1156" s="21">
        <v>2500</v>
      </c>
      <c r="O1156" s="20">
        <v>44682</v>
      </c>
      <c r="P1156" s="20">
        <v>44712</v>
      </c>
      <c r="Q1156" s="19">
        <f t="shared" ref="Q1156:Q1219" si="54">DAY(E1156)</f>
        <v>17</v>
      </c>
      <c r="R1156" s="19">
        <f t="shared" ref="R1156:R1219" si="55">DAY(M1156)</f>
        <v>17</v>
      </c>
      <c r="S1156" s="19">
        <f t="shared" ref="S1156:S1219" si="56">Q1156-R1156</f>
        <v>0</v>
      </c>
      <c r="T1156" s="19"/>
      <c r="U1156" s="20">
        <v>43586</v>
      </c>
      <c r="V1156" s="20">
        <v>43633</v>
      </c>
      <c r="W1156" s="21">
        <v>2500</v>
      </c>
      <c r="X1156" s="20">
        <v>43586</v>
      </c>
      <c r="Y1156" s="20">
        <v>43616</v>
      </c>
    </row>
    <row r="1157" spans="1:25" ht="15.75" x14ac:dyDescent="0.25">
      <c r="A1157" s="17" t="s">
        <v>479</v>
      </c>
      <c r="B1157" s="17" t="s">
        <v>288</v>
      </c>
      <c r="C1157" s="17" t="s">
        <v>283</v>
      </c>
      <c r="D1157" s="20">
        <v>44682</v>
      </c>
      <c r="E1157" s="20">
        <v>44696</v>
      </c>
      <c r="F1157" s="21">
        <v>1500</v>
      </c>
      <c r="G1157" s="20">
        <v>44682</v>
      </c>
      <c r="H1157" s="20">
        <v>44712</v>
      </c>
      <c r="I1157" s="17">
        <f>IF((YEAR(H1157)-YEAR(G1157))=1, ((MONTH(H1157)-MONTH(G1157))+1)+12, (IF((YEAR(H1157)-YEAR(G1157))=2, ((MONTH(H1157)-MONTH(G1157))+1)+24, (IF((YEAR(H1157)-YEAR(G1157))=3, ((MONTH(H1157)-MONTH(G1157))+1)+36, (MONTH(H1157)-MONTH(G1157))+1)))))</f>
        <v>1</v>
      </c>
      <c r="J1157" s="18">
        <f>F1157/I1157</f>
        <v>1500</v>
      </c>
      <c r="K1157" s="19"/>
      <c r="L1157" s="20">
        <v>44682</v>
      </c>
      <c r="M1157" s="20">
        <v>44696</v>
      </c>
      <c r="N1157" s="21">
        <v>1500</v>
      </c>
      <c r="O1157" s="20">
        <v>44682</v>
      </c>
      <c r="P1157" s="20">
        <v>44712</v>
      </c>
      <c r="Q1157" s="19">
        <f t="shared" si="54"/>
        <v>15</v>
      </c>
      <c r="R1157" s="19">
        <f t="shared" si="55"/>
        <v>15</v>
      </c>
      <c r="S1157" s="19">
        <f t="shared" si="56"/>
        <v>0</v>
      </c>
      <c r="T1157" s="19"/>
      <c r="U1157" s="20">
        <v>43586</v>
      </c>
      <c r="V1157" s="20">
        <v>43600</v>
      </c>
      <c r="W1157" s="21">
        <v>1500</v>
      </c>
      <c r="X1157" s="20">
        <v>43586</v>
      </c>
      <c r="Y1157" s="20">
        <v>43616</v>
      </c>
    </row>
    <row r="1158" spans="1:25" ht="15.75" x14ac:dyDescent="0.25">
      <c r="A1158" s="17" t="s">
        <v>485</v>
      </c>
      <c r="B1158" s="17" t="s">
        <v>282</v>
      </c>
      <c r="C1158" s="17" t="s">
        <v>283</v>
      </c>
      <c r="D1158" s="20">
        <v>44706</v>
      </c>
      <c r="E1158" s="20">
        <v>44719</v>
      </c>
      <c r="F1158" s="21">
        <v>600</v>
      </c>
      <c r="G1158" s="20">
        <v>44682</v>
      </c>
      <c r="H1158" s="20">
        <v>44712</v>
      </c>
      <c r="I1158" s="17">
        <f>IF((YEAR(H1158)-YEAR(G1158))=1, ((MONTH(H1158)-MONTH(G1158))+1)+12, (IF((YEAR(H1158)-YEAR(G1158))=2, ((MONTH(H1158)-MONTH(G1158))+1)+24, (IF((YEAR(H1158)-YEAR(G1158))=3, ((MONTH(H1158)-MONTH(G1158))+1)+36, (MONTH(H1158)-MONTH(G1158))+1)))))</f>
        <v>1</v>
      </c>
      <c r="J1158" s="18">
        <f>F1158/I1158</f>
        <v>600</v>
      </c>
      <c r="K1158" s="19"/>
      <c r="L1158" s="20">
        <v>44706</v>
      </c>
      <c r="M1158" s="20">
        <v>44719</v>
      </c>
      <c r="N1158" s="21">
        <v>600</v>
      </c>
      <c r="O1158" s="20">
        <v>44682</v>
      </c>
      <c r="P1158" s="20">
        <v>44712</v>
      </c>
      <c r="Q1158" s="19">
        <f t="shared" si="54"/>
        <v>7</v>
      </c>
      <c r="R1158" s="19">
        <f t="shared" si="55"/>
        <v>7</v>
      </c>
      <c r="S1158" s="19">
        <f t="shared" si="56"/>
        <v>0</v>
      </c>
      <c r="T1158" s="19"/>
      <c r="U1158" s="20">
        <v>43610</v>
      </c>
      <c r="V1158" s="20">
        <v>43623</v>
      </c>
      <c r="W1158" s="21">
        <v>600</v>
      </c>
      <c r="X1158" s="20">
        <v>43586</v>
      </c>
      <c r="Y1158" s="20">
        <v>43616</v>
      </c>
    </row>
    <row r="1159" spans="1:25" ht="15.75" x14ac:dyDescent="0.25">
      <c r="A1159" s="17" t="s">
        <v>507</v>
      </c>
      <c r="B1159" s="17" t="s">
        <v>285</v>
      </c>
      <c r="C1159" s="17" t="s">
        <v>283</v>
      </c>
      <c r="D1159" s="20">
        <v>44682</v>
      </c>
      <c r="E1159" s="20">
        <v>44712</v>
      </c>
      <c r="F1159" s="21">
        <v>1750</v>
      </c>
      <c r="G1159" s="20">
        <v>44682</v>
      </c>
      <c r="H1159" s="20">
        <v>44712</v>
      </c>
      <c r="I1159" s="17">
        <f>IF((YEAR(H1159)-YEAR(G1159))=1, ((MONTH(H1159)-MONTH(G1159))+1)+12, (IF((YEAR(H1159)-YEAR(G1159))=2, ((MONTH(H1159)-MONTH(G1159))+1)+24, (IF((YEAR(H1159)-YEAR(G1159))=3, ((MONTH(H1159)-MONTH(G1159))+1)+36, (MONTH(H1159)-MONTH(G1159))+1)))))</f>
        <v>1</v>
      </c>
      <c r="J1159" s="18">
        <f>F1159/I1159</f>
        <v>1750</v>
      </c>
      <c r="K1159" s="19"/>
      <c r="L1159" s="20">
        <v>44682</v>
      </c>
      <c r="M1159" s="20">
        <v>44712</v>
      </c>
      <c r="N1159" s="21">
        <v>1750</v>
      </c>
      <c r="O1159" s="20">
        <v>44682</v>
      </c>
      <c r="P1159" s="20">
        <v>44712</v>
      </c>
      <c r="Q1159" s="19">
        <f t="shared" si="54"/>
        <v>31</v>
      </c>
      <c r="R1159" s="19">
        <f t="shared" si="55"/>
        <v>31</v>
      </c>
      <c r="S1159" s="19">
        <f t="shared" si="56"/>
        <v>0</v>
      </c>
      <c r="T1159" s="19"/>
      <c r="U1159" s="20">
        <v>43586</v>
      </c>
      <c r="V1159" s="20">
        <v>43616</v>
      </c>
      <c r="W1159" s="21">
        <v>1750</v>
      </c>
      <c r="X1159" s="20">
        <v>43586</v>
      </c>
      <c r="Y1159" s="20">
        <v>43616</v>
      </c>
    </row>
    <row r="1160" spans="1:25" ht="15.75" x14ac:dyDescent="0.25">
      <c r="A1160" s="17" t="s">
        <v>510</v>
      </c>
      <c r="B1160" s="17" t="s">
        <v>285</v>
      </c>
      <c r="C1160" s="17" t="s">
        <v>283</v>
      </c>
      <c r="D1160" s="20">
        <v>44696</v>
      </c>
      <c r="E1160" s="20">
        <v>44865</v>
      </c>
      <c r="F1160" s="21">
        <v>2050.5300000000002</v>
      </c>
      <c r="G1160" s="20">
        <v>44682</v>
      </c>
      <c r="H1160" s="20">
        <v>44712</v>
      </c>
      <c r="I1160" s="17">
        <f>IF((YEAR(H1160)-YEAR(G1160))=1, ((MONTH(H1160)-MONTH(G1160))+1)+12, (IF((YEAR(H1160)-YEAR(G1160))=2, ((MONTH(H1160)-MONTH(G1160))+1)+24, (IF((YEAR(H1160)-YEAR(G1160))=3, ((MONTH(H1160)-MONTH(G1160))+1)+36, (MONTH(H1160)-MONTH(G1160))+1)))))</f>
        <v>1</v>
      </c>
      <c r="J1160" s="18">
        <f>F1160/I1160</f>
        <v>2050.5300000000002</v>
      </c>
      <c r="K1160" s="19"/>
      <c r="L1160" s="20">
        <v>44696</v>
      </c>
      <c r="M1160" s="20">
        <v>44865</v>
      </c>
      <c r="N1160" s="21">
        <v>2050.5300000000002</v>
      </c>
      <c r="O1160" s="20">
        <v>44682</v>
      </c>
      <c r="P1160" s="20">
        <v>44712</v>
      </c>
      <c r="Q1160" s="19">
        <f t="shared" si="54"/>
        <v>31</v>
      </c>
      <c r="R1160" s="19">
        <f t="shared" si="55"/>
        <v>31</v>
      </c>
      <c r="S1160" s="19">
        <f t="shared" si="56"/>
        <v>0</v>
      </c>
      <c r="T1160" s="19"/>
      <c r="U1160" s="20">
        <v>43600</v>
      </c>
      <c r="V1160" s="20">
        <v>43769</v>
      </c>
      <c r="W1160" s="21">
        <v>2050.5300000000002</v>
      </c>
      <c r="X1160" s="20">
        <v>43586</v>
      </c>
      <c r="Y1160" s="20">
        <v>43616</v>
      </c>
    </row>
    <row r="1161" spans="1:25" ht="15.75" x14ac:dyDescent="0.25">
      <c r="A1161" s="17" t="s">
        <v>510</v>
      </c>
      <c r="B1161" s="17" t="s">
        <v>296</v>
      </c>
      <c r="C1161" s="17" t="s">
        <v>283</v>
      </c>
      <c r="D1161" s="20">
        <v>44712</v>
      </c>
      <c r="E1161" s="20">
        <v>44743</v>
      </c>
      <c r="F1161" s="21">
        <v>1500</v>
      </c>
      <c r="G1161" s="20">
        <v>44682</v>
      </c>
      <c r="H1161" s="20">
        <v>44712</v>
      </c>
      <c r="I1161" s="17">
        <f>IF((YEAR(H1161)-YEAR(G1161))=1, ((MONTH(H1161)-MONTH(G1161))+1)+12, (IF((YEAR(H1161)-YEAR(G1161))=2, ((MONTH(H1161)-MONTH(G1161))+1)+24, (IF((YEAR(H1161)-YEAR(G1161))=3, ((MONTH(H1161)-MONTH(G1161))+1)+36, (MONTH(H1161)-MONTH(G1161))+1)))))</f>
        <v>1</v>
      </c>
      <c r="J1161" s="18">
        <f>F1161/I1161</f>
        <v>1500</v>
      </c>
      <c r="K1161" s="19"/>
      <c r="L1161" s="20">
        <v>44712</v>
      </c>
      <c r="M1161" s="20">
        <v>44743</v>
      </c>
      <c r="N1161" s="21">
        <v>1500</v>
      </c>
      <c r="O1161" s="20">
        <v>44682</v>
      </c>
      <c r="P1161" s="20">
        <v>44712</v>
      </c>
      <c r="Q1161" s="19">
        <f t="shared" si="54"/>
        <v>1</v>
      </c>
      <c r="R1161" s="19">
        <f t="shared" si="55"/>
        <v>1</v>
      </c>
      <c r="S1161" s="19">
        <f t="shared" si="56"/>
        <v>0</v>
      </c>
      <c r="T1161" s="19"/>
      <c r="U1161" s="20">
        <v>43616</v>
      </c>
      <c r="V1161" s="20">
        <v>43647</v>
      </c>
      <c r="W1161" s="21">
        <v>1500</v>
      </c>
      <c r="X1161" s="20">
        <v>43586</v>
      </c>
      <c r="Y1161" s="20">
        <v>43616</v>
      </c>
    </row>
    <row r="1162" spans="1:25" ht="15.75" x14ac:dyDescent="0.25">
      <c r="A1162" s="17" t="s">
        <v>376</v>
      </c>
      <c r="B1162" s="17" t="s">
        <v>292</v>
      </c>
      <c r="C1162" s="17" t="s">
        <v>283</v>
      </c>
      <c r="D1162" s="20">
        <v>44430</v>
      </c>
      <c r="E1162" s="20">
        <v>44470</v>
      </c>
      <c r="F1162" s="21">
        <v>27000</v>
      </c>
      <c r="G1162" s="20">
        <v>44378</v>
      </c>
      <c r="H1162" s="20">
        <v>44742</v>
      </c>
      <c r="I1162" s="17">
        <f>IF((YEAR(H1162)-YEAR(G1162))=1, ((MONTH(H1162)-MONTH(G1162))+1)+12, (IF((YEAR(H1162)-YEAR(G1162))=2, ((MONTH(H1162)-MONTH(G1162))+1)+24, (IF((YEAR(H1162)-YEAR(G1162))=3, ((MONTH(H1162)-MONTH(G1162))+1)+36, (MONTH(H1162)-MONTH(G1162))+1)))))</f>
        <v>12</v>
      </c>
      <c r="J1162" s="18">
        <f>F1162/I1162</f>
        <v>2250</v>
      </c>
      <c r="K1162" s="19"/>
      <c r="L1162" s="20">
        <v>44430</v>
      </c>
      <c r="M1162" s="20">
        <v>44470</v>
      </c>
      <c r="N1162" s="21">
        <v>27000</v>
      </c>
      <c r="O1162" s="20">
        <v>44378</v>
      </c>
      <c r="P1162" s="20">
        <v>44742</v>
      </c>
      <c r="Q1162" s="19">
        <f t="shared" si="54"/>
        <v>1</v>
      </c>
      <c r="R1162" s="19">
        <f t="shared" si="55"/>
        <v>1</v>
      </c>
      <c r="S1162" s="19">
        <f t="shared" si="56"/>
        <v>0</v>
      </c>
      <c r="T1162" s="19"/>
      <c r="U1162" s="20">
        <v>43334</v>
      </c>
      <c r="V1162" s="20">
        <v>43374</v>
      </c>
      <c r="W1162" s="21">
        <v>27000</v>
      </c>
      <c r="X1162" s="20">
        <v>43282</v>
      </c>
      <c r="Y1162" s="20">
        <v>43646</v>
      </c>
    </row>
    <row r="1163" spans="1:25" ht="15.75" x14ac:dyDescent="0.25">
      <c r="A1163" s="17" t="s">
        <v>419</v>
      </c>
      <c r="B1163" s="17" t="s">
        <v>296</v>
      </c>
      <c r="C1163" s="17" t="s">
        <v>283</v>
      </c>
      <c r="D1163" s="20">
        <v>44470</v>
      </c>
      <c r="E1163" s="20">
        <v>44624</v>
      </c>
      <c r="F1163" s="21">
        <v>15645.58</v>
      </c>
      <c r="G1163" s="20">
        <v>44378</v>
      </c>
      <c r="H1163" s="20">
        <v>44742</v>
      </c>
      <c r="I1163" s="17">
        <f>IF((YEAR(H1163)-YEAR(G1163))=1, ((MONTH(H1163)-MONTH(G1163))+1)+12, (IF((YEAR(H1163)-YEAR(G1163))=2, ((MONTH(H1163)-MONTH(G1163))+1)+24, (IF((YEAR(H1163)-YEAR(G1163))=3, ((MONTH(H1163)-MONTH(G1163))+1)+36, (MONTH(H1163)-MONTH(G1163))+1)))))</f>
        <v>12</v>
      </c>
      <c r="J1163" s="18">
        <f>F1163/I1163</f>
        <v>1303.7983333333334</v>
      </c>
      <c r="K1163" s="19"/>
      <c r="L1163" s="20">
        <v>44470</v>
      </c>
      <c r="M1163" s="20">
        <v>44624</v>
      </c>
      <c r="N1163" s="21">
        <v>15645.58</v>
      </c>
      <c r="O1163" s="20">
        <v>44378</v>
      </c>
      <c r="P1163" s="20">
        <v>44742</v>
      </c>
      <c r="Q1163" s="19">
        <f t="shared" si="54"/>
        <v>4</v>
      </c>
      <c r="R1163" s="19">
        <f t="shared" si="55"/>
        <v>4</v>
      </c>
      <c r="S1163" s="19">
        <f t="shared" si="56"/>
        <v>0</v>
      </c>
      <c r="T1163" s="19"/>
      <c r="U1163" s="20">
        <v>43374</v>
      </c>
      <c r="V1163" s="20">
        <v>43528</v>
      </c>
      <c r="W1163" s="21">
        <v>15645.58</v>
      </c>
      <c r="X1163" s="20">
        <v>43282</v>
      </c>
      <c r="Y1163" s="20">
        <v>43646</v>
      </c>
    </row>
    <row r="1164" spans="1:25" ht="15.75" x14ac:dyDescent="0.25">
      <c r="A1164" s="17" t="s">
        <v>430</v>
      </c>
      <c r="B1164" s="17" t="s">
        <v>285</v>
      </c>
      <c r="C1164" s="17" t="s">
        <v>283</v>
      </c>
      <c r="D1164" s="20">
        <v>44443</v>
      </c>
      <c r="E1164" s="20">
        <v>44484</v>
      </c>
      <c r="F1164" s="21">
        <v>3000</v>
      </c>
      <c r="G1164" s="20">
        <v>44378</v>
      </c>
      <c r="H1164" s="20">
        <v>44742</v>
      </c>
      <c r="I1164" s="17">
        <f>IF((YEAR(H1164)-YEAR(G1164))=1, ((MONTH(H1164)-MONTH(G1164))+1)+12, (IF((YEAR(H1164)-YEAR(G1164))=2, ((MONTH(H1164)-MONTH(G1164))+1)+24, (IF((YEAR(H1164)-YEAR(G1164))=3, ((MONTH(H1164)-MONTH(G1164))+1)+36, (MONTH(H1164)-MONTH(G1164))+1)))))</f>
        <v>12</v>
      </c>
      <c r="J1164" s="18">
        <f>F1164/I1164</f>
        <v>250</v>
      </c>
      <c r="K1164" s="19"/>
      <c r="L1164" s="20">
        <v>44443</v>
      </c>
      <c r="M1164" s="20">
        <v>44484</v>
      </c>
      <c r="N1164" s="21">
        <v>3000</v>
      </c>
      <c r="O1164" s="20">
        <v>44378</v>
      </c>
      <c r="P1164" s="20">
        <v>44742</v>
      </c>
      <c r="Q1164" s="19">
        <f t="shared" si="54"/>
        <v>15</v>
      </c>
      <c r="R1164" s="19">
        <f t="shared" si="55"/>
        <v>15</v>
      </c>
      <c r="S1164" s="19">
        <f t="shared" si="56"/>
        <v>0</v>
      </c>
      <c r="T1164" s="19"/>
      <c r="U1164" s="20">
        <v>43347</v>
      </c>
      <c r="V1164" s="20">
        <v>43388</v>
      </c>
      <c r="W1164" s="21">
        <v>3000</v>
      </c>
      <c r="X1164" s="20">
        <v>43282</v>
      </c>
      <c r="Y1164" s="20">
        <v>43646</v>
      </c>
    </row>
    <row r="1165" spans="1:25" ht="15.75" x14ac:dyDescent="0.25">
      <c r="A1165" s="17" t="s">
        <v>430</v>
      </c>
      <c r="B1165" s="17" t="s">
        <v>288</v>
      </c>
      <c r="C1165" s="17" t="s">
        <v>283</v>
      </c>
      <c r="D1165" s="20">
        <v>44396</v>
      </c>
      <c r="E1165" s="20">
        <v>44484</v>
      </c>
      <c r="F1165" s="21">
        <v>9000</v>
      </c>
      <c r="G1165" s="20">
        <v>44378</v>
      </c>
      <c r="H1165" s="20">
        <v>44742</v>
      </c>
      <c r="I1165" s="17">
        <f>IF((YEAR(H1165)-YEAR(G1165))=1, ((MONTH(H1165)-MONTH(G1165))+1)+12, (IF((YEAR(H1165)-YEAR(G1165))=2, ((MONTH(H1165)-MONTH(G1165))+1)+24, (IF((YEAR(H1165)-YEAR(G1165))=3, ((MONTH(H1165)-MONTH(G1165))+1)+36, (MONTH(H1165)-MONTH(G1165))+1)))))</f>
        <v>12</v>
      </c>
      <c r="J1165" s="18">
        <f>F1165/I1165</f>
        <v>750</v>
      </c>
      <c r="K1165" s="19"/>
      <c r="L1165" s="20">
        <v>44396</v>
      </c>
      <c r="M1165" s="20">
        <v>44484</v>
      </c>
      <c r="N1165" s="21">
        <v>9000</v>
      </c>
      <c r="O1165" s="20">
        <v>44378</v>
      </c>
      <c r="P1165" s="20">
        <v>44742</v>
      </c>
      <c r="Q1165" s="19">
        <f t="shared" si="54"/>
        <v>15</v>
      </c>
      <c r="R1165" s="19">
        <f t="shared" si="55"/>
        <v>15</v>
      </c>
      <c r="S1165" s="19">
        <f t="shared" si="56"/>
        <v>0</v>
      </c>
      <c r="T1165" s="19"/>
      <c r="U1165" s="20">
        <v>43300</v>
      </c>
      <c r="V1165" s="20">
        <v>43388</v>
      </c>
      <c r="W1165" s="21">
        <v>9000</v>
      </c>
      <c r="X1165" s="20">
        <v>43282</v>
      </c>
      <c r="Y1165" s="20">
        <v>43646</v>
      </c>
    </row>
    <row r="1166" spans="1:25" ht="15.75" x14ac:dyDescent="0.25">
      <c r="A1166" s="17" t="s">
        <v>430</v>
      </c>
      <c r="B1166" s="17" t="s">
        <v>296</v>
      </c>
      <c r="C1166" s="17" t="s">
        <v>283</v>
      </c>
      <c r="D1166" s="20">
        <v>44409</v>
      </c>
      <c r="E1166" s="20">
        <v>44456</v>
      </c>
      <c r="F1166" s="21">
        <v>30000</v>
      </c>
      <c r="G1166" s="20">
        <v>44378</v>
      </c>
      <c r="H1166" s="20">
        <v>44742</v>
      </c>
      <c r="I1166" s="17">
        <f>IF((YEAR(H1166)-YEAR(G1166))=1, ((MONTH(H1166)-MONTH(G1166))+1)+12, (IF((YEAR(H1166)-YEAR(G1166))=2, ((MONTH(H1166)-MONTH(G1166))+1)+24, (IF((YEAR(H1166)-YEAR(G1166))=3, ((MONTH(H1166)-MONTH(G1166))+1)+36, (MONTH(H1166)-MONTH(G1166))+1)))))</f>
        <v>12</v>
      </c>
      <c r="J1166" s="18">
        <f>F1166/I1166</f>
        <v>2500</v>
      </c>
      <c r="K1166" s="19"/>
      <c r="L1166" s="20">
        <v>44409</v>
      </c>
      <c r="M1166" s="20">
        <v>44456</v>
      </c>
      <c r="N1166" s="21">
        <v>30000</v>
      </c>
      <c r="O1166" s="20">
        <v>44378</v>
      </c>
      <c r="P1166" s="20">
        <v>44742</v>
      </c>
      <c r="Q1166" s="19">
        <f t="shared" si="54"/>
        <v>17</v>
      </c>
      <c r="R1166" s="19">
        <f t="shared" si="55"/>
        <v>17</v>
      </c>
      <c r="S1166" s="19">
        <f t="shared" si="56"/>
        <v>0</v>
      </c>
      <c r="T1166" s="19"/>
      <c r="U1166" s="20">
        <v>43313</v>
      </c>
      <c r="V1166" s="20">
        <v>43360</v>
      </c>
      <c r="W1166" s="21">
        <v>30000</v>
      </c>
      <c r="X1166" s="20">
        <v>43282</v>
      </c>
      <c r="Y1166" s="20">
        <v>43646</v>
      </c>
    </row>
    <row r="1167" spans="1:25" ht="15.75" x14ac:dyDescent="0.25">
      <c r="A1167" s="17" t="s">
        <v>554</v>
      </c>
      <c r="B1167" s="17" t="s">
        <v>292</v>
      </c>
      <c r="C1167" s="17" t="s">
        <v>283</v>
      </c>
      <c r="D1167" s="20">
        <v>44378</v>
      </c>
      <c r="E1167" s="20">
        <v>44450</v>
      </c>
      <c r="F1167" s="21">
        <v>45068</v>
      </c>
      <c r="G1167" s="20">
        <v>44378</v>
      </c>
      <c r="H1167" s="20">
        <v>44742</v>
      </c>
      <c r="I1167" s="17">
        <f>IF((YEAR(H1167)-YEAR(G1167))=1, ((MONTH(H1167)-MONTH(G1167))+1)+12, (IF((YEAR(H1167)-YEAR(G1167))=2, ((MONTH(H1167)-MONTH(G1167))+1)+24, (IF((YEAR(H1167)-YEAR(G1167))=3, ((MONTH(H1167)-MONTH(G1167))+1)+36, (MONTH(H1167)-MONTH(G1167))+1)))))</f>
        <v>12</v>
      </c>
      <c r="J1167" s="18">
        <f>F1167/I1167</f>
        <v>3755.6666666666665</v>
      </c>
      <c r="K1167" s="19"/>
      <c r="L1167" s="20">
        <v>44378</v>
      </c>
      <c r="M1167" s="20">
        <v>44450</v>
      </c>
      <c r="N1167" s="21">
        <v>45068</v>
      </c>
      <c r="O1167" s="20">
        <v>44378</v>
      </c>
      <c r="P1167" s="20">
        <v>44742</v>
      </c>
      <c r="Q1167" s="19">
        <f t="shared" si="54"/>
        <v>11</v>
      </c>
      <c r="R1167" s="19">
        <f t="shared" si="55"/>
        <v>11</v>
      </c>
      <c r="S1167" s="19">
        <f t="shared" si="56"/>
        <v>0</v>
      </c>
      <c r="T1167" s="19"/>
      <c r="U1167" s="20">
        <v>43282</v>
      </c>
      <c r="V1167" s="20">
        <v>43354</v>
      </c>
      <c r="W1167" s="21">
        <v>45068</v>
      </c>
      <c r="X1167" s="20">
        <v>43282</v>
      </c>
      <c r="Y1167" s="20">
        <v>43646</v>
      </c>
    </row>
    <row r="1168" spans="1:25" ht="15.75" x14ac:dyDescent="0.25">
      <c r="A1168" s="17" t="s">
        <v>381</v>
      </c>
      <c r="B1168" s="17" t="s">
        <v>292</v>
      </c>
      <c r="C1168" s="17" t="s">
        <v>283</v>
      </c>
      <c r="D1168" s="20">
        <v>44652</v>
      </c>
      <c r="E1168" s="20">
        <v>44653</v>
      </c>
      <c r="F1168" s="21">
        <v>5310.71</v>
      </c>
      <c r="G1168" s="20">
        <v>44652</v>
      </c>
      <c r="H1168" s="20">
        <v>44742</v>
      </c>
      <c r="I1168" s="17">
        <f>IF((YEAR(H1168)-YEAR(G1168))=1, ((MONTH(H1168)-MONTH(G1168))+1)+12, (IF((YEAR(H1168)-YEAR(G1168))=2, ((MONTH(H1168)-MONTH(G1168))+1)+24, (IF((YEAR(H1168)-YEAR(G1168))=3, ((MONTH(H1168)-MONTH(G1168))+1)+36, (MONTH(H1168)-MONTH(G1168))+1)))))</f>
        <v>3</v>
      </c>
      <c r="J1168" s="18">
        <f>F1168/I1168</f>
        <v>1770.2366666666667</v>
      </c>
      <c r="K1168" s="19"/>
      <c r="L1168" s="20">
        <v>44652</v>
      </c>
      <c r="M1168" s="20">
        <v>44653</v>
      </c>
      <c r="N1168" s="21">
        <v>5310.71</v>
      </c>
      <c r="O1168" s="20">
        <v>44652</v>
      </c>
      <c r="P1168" s="20">
        <v>44742</v>
      </c>
      <c r="Q1168" s="19">
        <f t="shared" si="54"/>
        <v>2</v>
      </c>
      <c r="R1168" s="19">
        <f t="shared" si="55"/>
        <v>2</v>
      </c>
      <c r="S1168" s="19">
        <f t="shared" si="56"/>
        <v>0</v>
      </c>
      <c r="T1168" s="19"/>
      <c r="U1168" s="20">
        <v>43556</v>
      </c>
      <c r="V1168" s="20">
        <v>43557</v>
      </c>
      <c r="W1168" s="21">
        <v>5310.71</v>
      </c>
      <c r="X1168" s="20">
        <v>43556</v>
      </c>
      <c r="Y1168" s="20">
        <v>43646</v>
      </c>
    </row>
    <row r="1169" spans="1:25" ht="15.75" x14ac:dyDescent="0.25">
      <c r="A1169" s="17" t="s">
        <v>400</v>
      </c>
      <c r="B1169" s="17" t="s">
        <v>282</v>
      </c>
      <c r="C1169" s="17" t="s">
        <v>283</v>
      </c>
      <c r="D1169" s="20">
        <v>44649</v>
      </c>
      <c r="E1169" s="20">
        <v>44666</v>
      </c>
      <c r="F1169" s="21">
        <v>1500</v>
      </c>
      <c r="G1169" s="20">
        <v>44652</v>
      </c>
      <c r="H1169" s="20">
        <v>44742</v>
      </c>
      <c r="I1169" s="17">
        <f>IF((YEAR(H1169)-YEAR(G1169))=1, ((MONTH(H1169)-MONTH(G1169))+1)+12, (IF((YEAR(H1169)-YEAR(G1169))=2, ((MONTH(H1169)-MONTH(G1169))+1)+24, (IF((YEAR(H1169)-YEAR(G1169))=3, ((MONTH(H1169)-MONTH(G1169))+1)+36, (MONTH(H1169)-MONTH(G1169))+1)))))</f>
        <v>3</v>
      </c>
      <c r="J1169" s="18">
        <f>F1169/I1169</f>
        <v>500</v>
      </c>
      <c r="K1169" s="19"/>
      <c r="L1169" s="20">
        <v>44649</v>
      </c>
      <c r="M1169" s="20">
        <v>44666</v>
      </c>
      <c r="N1169" s="21">
        <v>1500</v>
      </c>
      <c r="O1169" s="20">
        <v>44652</v>
      </c>
      <c r="P1169" s="20">
        <v>44742</v>
      </c>
      <c r="Q1169" s="19">
        <f t="shared" si="54"/>
        <v>15</v>
      </c>
      <c r="R1169" s="19">
        <f t="shared" si="55"/>
        <v>15</v>
      </c>
      <c r="S1169" s="19">
        <f t="shared" si="56"/>
        <v>0</v>
      </c>
      <c r="T1169" s="19"/>
      <c r="U1169" s="20">
        <v>43553</v>
      </c>
      <c r="V1169" s="20">
        <v>43570</v>
      </c>
      <c r="W1169" s="21">
        <v>1500</v>
      </c>
      <c r="X1169" s="20">
        <v>43556</v>
      </c>
      <c r="Y1169" s="20">
        <v>43646</v>
      </c>
    </row>
    <row r="1170" spans="1:25" ht="15.75" x14ac:dyDescent="0.25">
      <c r="A1170" s="17" t="s">
        <v>466</v>
      </c>
      <c r="B1170" s="17" t="s">
        <v>285</v>
      </c>
      <c r="C1170" s="17" t="s">
        <v>283</v>
      </c>
      <c r="D1170" s="20">
        <v>44652</v>
      </c>
      <c r="E1170" s="20">
        <v>44670</v>
      </c>
      <c r="F1170" s="21">
        <v>9000</v>
      </c>
      <c r="G1170" s="20">
        <v>44652</v>
      </c>
      <c r="H1170" s="20">
        <v>44742</v>
      </c>
      <c r="I1170" s="17">
        <f>IF((YEAR(H1170)-YEAR(G1170))=1, ((MONTH(H1170)-MONTH(G1170))+1)+12, (IF((YEAR(H1170)-YEAR(G1170))=2, ((MONTH(H1170)-MONTH(G1170))+1)+24, (IF((YEAR(H1170)-YEAR(G1170))=3, ((MONTH(H1170)-MONTH(G1170))+1)+36, (MONTH(H1170)-MONTH(G1170))+1)))))</f>
        <v>3</v>
      </c>
      <c r="J1170" s="18">
        <f>F1170/I1170</f>
        <v>3000</v>
      </c>
      <c r="K1170" s="19"/>
      <c r="L1170" s="20">
        <v>44652</v>
      </c>
      <c r="M1170" s="20">
        <v>44670</v>
      </c>
      <c r="N1170" s="21">
        <v>9000</v>
      </c>
      <c r="O1170" s="20">
        <v>44652</v>
      </c>
      <c r="P1170" s="20">
        <v>44742</v>
      </c>
      <c r="Q1170" s="19">
        <f t="shared" si="54"/>
        <v>19</v>
      </c>
      <c r="R1170" s="19">
        <f t="shared" si="55"/>
        <v>19</v>
      </c>
      <c r="S1170" s="19">
        <f t="shared" si="56"/>
        <v>0</v>
      </c>
      <c r="T1170" s="19"/>
      <c r="U1170" s="20">
        <v>43556</v>
      </c>
      <c r="V1170" s="20">
        <v>43574</v>
      </c>
      <c r="W1170" s="21">
        <v>9000</v>
      </c>
      <c r="X1170" s="20">
        <v>43556</v>
      </c>
      <c r="Y1170" s="20">
        <v>43646</v>
      </c>
    </row>
    <row r="1171" spans="1:25" ht="15.75" x14ac:dyDescent="0.25">
      <c r="A1171" s="17" t="s">
        <v>478</v>
      </c>
      <c r="B1171" s="17" t="s">
        <v>285</v>
      </c>
      <c r="C1171" s="17" t="s">
        <v>283</v>
      </c>
      <c r="D1171" s="20">
        <v>44652</v>
      </c>
      <c r="E1171" s="20">
        <v>44694</v>
      </c>
      <c r="F1171" s="21">
        <v>2700</v>
      </c>
      <c r="G1171" s="20">
        <v>44652</v>
      </c>
      <c r="H1171" s="20">
        <v>44742</v>
      </c>
      <c r="I1171" s="17">
        <f>IF((YEAR(H1171)-YEAR(G1171))=1, ((MONTH(H1171)-MONTH(G1171))+1)+12, (IF((YEAR(H1171)-YEAR(G1171))=2, ((MONTH(H1171)-MONTH(G1171))+1)+24, (IF((YEAR(H1171)-YEAR(G1171))=3, ((MONTH(H1171)-MONTH(G1171))+1)+36, (MONTH(H1171)-MONTH(G1171))+1)))))</f>
        <v>3</v>
      </c>
      <c r="J1171" s="18">
        <f>F1171/I1171</f>
        <v>900</v>
      </c>
      <c r="K1171" s="19"/>
      <c r="L1171" s="20">
        <v>44652</v>
      </c>
      <c r="M1171" s="20">
        <v>44694</v>
      </c>
      <c r="N1171" s="21">
        <v>2700</v>
      </c>
      <c r="O1171" s="20">
        <v>44652</v>
      </c>
      <c r="P1171" s="20">
        <v>44742</v>
      </c>
      <c r="Q1171" s="19">
        <f t="shared" si="54"/>
        <v>13</v>
      </c>
      <c r="R1171" s="19">
        <f t="shared" si="55"/>
        <v>13</v>
      </c>
      <c r="S1171" s="19">
        <f t="shared" si="56"/>
        <v>0</v>
      </c>
      <c r="T1171" s="19"/>
      <c r="U1171" s="20">
        <v>43556</v>
      </c>
      <c r="V1171" s="20">
        <v>43598</v>
      </c>
      <c r="W1171" s="21">
        <v>2700</v>
      </c>
      <c r="X1171" s="20">
        <v>43556</v>
      </c>
      <c r="Y1171" s="20">
        <v>43646</v>
      </c>
    </row>
    <row r="1172" spans="1:25" ht="15.75" x14ac:dyDescent="0.25">
      <c r="A1172" s="17" t="s">
        <v>502</v>
      </c>
      <c r="B1172" s="17" t="s">
        <v>282</v>
      </c>
      <c r="C1172" s="17" t="s">
        <v>283</v>
      </c>
      <c r="D1172" s="20">
        <v>44669</v>
      </c>
      <c r="E1172" s="20">
        <v>44752</v>
      </c>
      <c r="F1172" s="21">
        <v>7468.26</v>
      </c>
      <c r="G1172" s="20">
        <v>44652</v>
      </c>
      <c r="H1172" s="20">
        <v>44742</v>
      </c>
      <c r="I1172" s="17">
        <f>IF((YEAR(H1172)-YEAR(G1172))=1, ((MONTH(H1172)-MONTH(G1172))+1)+12, (IF((YEAR(H1172)-YEAR(G1172))=2, ((MONTH(H1172)-MONTH(G1172))+1)+24, (IF((YEAR(H1172)-YEAR(G1172))=3, ((MONTH(H1172)-MONTH(G1172))+1)+36, (MONTH(H1172)-MONTH(G1172))+1)))))</f>
        <v>3</v>
      </c>
      <c r="J1172" s="18">
        <f>F1172/I1172</f>
        <v>2489.42</v>
      </c>
      <c r="K1172" s="19"/>
      <c r="L1172" s="20">
        <v>44669</v>
      </c>
      <c r="M1172" s="20">
        <v>44752</v>
      </c>
      <c r="N1172" s="21">
        <v>7468.26</v>
      </c>
      <c r="O1172" s="20">
        <v>44652</v>
      </c>
      <c r="P1172" s="20">
        <v>44742</v>
      </c>
      <c r="Q1172" s="19">
        <f t="shared" si="54"/>
        <v>10</v>
      </c>
      <c r="R1172" s="19">
        <f t="shared" si="55"/>
        <v>10</v>
      </c>
      <c r="S1172" s="19">
        <f t="shared" si="56"/>
        <v>0</v>
      </c>
      <c r="T1172" s="19"/>
      <c r="U1172" s="20">
        <v>43573</v>
      </c>
      <c r="V1172" s="20">
        <v>43656</v>
      </c>
      <c r="W1172" s="21">
        <v>7468.26</v>
      </c>
      <c r="X1172" s="20">
        <v>43556</v>
      </c>
      <c r="Y1172" s="20">
        <v>43646</v>
      </c>
    </row>
    <row r="1173" spans="1:25" ht="15.75" x14ac:dyDescent="0.25">
      <c r="A1173" s="17" t="s">
        <v>373</v>
      </c>
      <c r="B1173" s="17" t="s">
        <v>285</v>
      </c>
      <c r="C1173" s="17" t="s">
        <v>283</v>
      </c>
      <c r="D1173" s="20">
        <v>44726</v>
      </c>
      <c r="E1173" s="20">
        <v>44918</v>
      </c>
      <c r="F1173" s="21">
        <v>10233.16</v>
      </c>
      <c r="G1173" s="20">
        <v>44713</v>
      </c>
      <c r="H1173" s="20">
        <v>44742</v>
      </c>
      <c r="I1173" s="17">
        <f>IF((YEAR(H1173)-YEAR(G1173))=1, ((MONTH(H1173)-MONTH(G1173))+1)+12, (IF((YEAR(H1173)-YEAR(G1173))=2, ((MONTH(H1173)-MONTH(G1173))+1)+24, (IF((YEAR(H1173)-YEAR(G1173))=3, ((MONTH(H1173)-MONTH(G1173))+1)+36, (MONTH(H1173)-MONTH(G1173))+1)))))</f>
        <v>1</v>
      </c>
      <c r="J1173" s="18">
        <f>F1173/I1173</f>
        <v>10233.16</v>
      </c>
      <c r="K1173" s="19"/>
      <c r="L1173" s="20">
        <v>44726</v>
      </c>
      <c r="M1173" s="20">
        <v>44918</v>
      </c>
      <c r="N1173" s="21">
        <v>10233.16</v>
      </c>
      <c r="O1173" s="20">
        <v>44713</v>
      </c>
      <c r="P1173" s="20">
        <v>44742</v>
      </c>
      <c r="Q1173" s="19">
        <f t="shared" si="54"/>
        <v>23</v>
      </c>
      <c r="R1173" s="19">
        <f t="shared" si="55"/>
        <v>23</v>
      </c>
      <c r="S1173" s="19">
        <f t="shared" si="56"/>
        <v>0</v>
      </c>
      <c r="T1173" s="19"/>
      <c r="U1173" s="20">
        <v>43630</v>
      </c>
      <c r="V1173" s="20">
        <v>43822</v>
      </c>
      <c r="W1173" s="21">
        <v>10233.16</v>
      </c>
      <c r="X1173" s="20">
        <v>43617</v>
      </c>
      <c r="Y1173" s="20">
        <v>43646</v>
      </c>
    </row>
    <row r="1174" spans="1:25" ht="15.75" x14ac:dyDescent="0.25">
      <c r="A1174" s="17" t="s">
        <v>373</v>
      </c>
      <c r="B1174" s="17" t="s">
        <v>288</v>
      </c>
      <c r="C1174" s="17" t="s">
        <v>283</v>
      </c>
      <c r="D1174" s="20">
        <v>44742</v>
      </c>
      <c r="E1174" s="20">
        <v>44918</v>
      </c>
      <c r="F1174" s="21">
        <v>2362.3000000000002</v>
      </c>
      <c r="G1174" s="20">
        <v>44713</v>
      </c>
      <c r="H1174" s="20">
        <v>44742</v>
      </c>
      <c r="I1174" s="17">
        <f>IF((YEAR(H1174)-YEAR(G1174))=1, ((MONTH(H1174)-MONTH(G1174))+1)+12, (IF((YEAR(H1174)-YEAR(G1174))=2, ((MONTH(H1174)-MONTH(G1174))+1)+24, (IF((YEAR(H1174)-YEAR(G1174))=3, ((MONTH(H1174)-MONTH(G1174))+1)+36, (MONTH(H1174)-MONTH(G1174))+1)))))</f>
        <v>1</v>
      </c>
      <c r="J1174" s="18">
        <f>F1174/I1174</f>
        <v>2362.3000000000002</v>
      </c>
      <c r="K1174" s="19"/>
      <c r="L1174" s="20">
        <v>44742</v>
      </c>
      <c r="M1174" s="20">
        <v>44918</v>
      </c>
      <c r="N1174" s="21">
        <v>2362.3000000000002</v>
      </c>
      <c r="O1174" s="20">
        <v>44713</v>
      </c>
      <c r="P1174" s="20">
        <v>44742</v>
      </c>
      <c r="Q1174" s="19">
        <f t="shared" si="54"/>
        <v>23</v>
      </c>
      <c r="R1174" s="19">
        <f t="shared" si="55"/>
        <v>23</v>
      </c>
      <c r="S1174" s="19">
        <f t="shared" si="56"/>
        <v>0</v>
      </c>
      <c r="T1174" s="19"/>
      <c r="U1174" s="20">
        <v>43646</v>
      </c>
      <c r="V1174" s="20">
        <v>43822</v>
      </c>
      <c r="W1174" s="21">
        <v>2362.3000000000002</v>
      </c>
      <c r="X1174" s="20">
        <v>43617</v>
      </c>
      <c r="Y1174" s="20">
        <v>43646</v>
      </c>
    </row>
    <row r="1175" spans="1:25" ht="15.75" x14ac:dyDescent="0.25">
      <c r="A1175" s="17" t="s">
        <v>401</v>
      </c>
      <c r="B1175" s="17" t="s">
        <v>285</v>
      </c>
      <c r="C1175" s="17" t="s">
        <v>283</v>
      </c>
      <c r="D1175" s="20">
        <v>44713</v>
      </c>
      <c r="E1175" s="20">
        <v>44759</v>
      </c>
      <c r="F1175" s="21">
        <v>2000</v>
      </c>
      <c r="G1175" s="20">
        <v>44713</v>
      </c>
      <c r="H1175" s="20">
        <v>44742</v>
      </c>
      <c r="I1175" s="17">
        <f>IF((YEAR(H1175)-YEAR(G1175))=1, ((MONTH(H1175)-MONTH(G1175))+1)+12, (IF((YEAR(H1175)-YEAR(G1175))=2, ((MONTH(H1175)-MONTH(G1175))+1)+24, (IF((YEAR(H1175)-YEAR(G1175))=3, ((MONTH(H1175)-MONTH(G1175))+1)+36, (MONTH(H1175)-MONTH(G1175))+1)))))</f>
        <v>1</v>
      </c>
      <c r="J1175" s="18">
        <f>F1175/I1175</f>
        <v>2000</v>
      </c>
      <c r="K1175" s="19"/>
      <c r="L1175" s="20">
        <v>44713</v>
      </c>
      <c r="M1175" s="20">
        <v>44759</v>
      </c>
      <c r="N1175" s="21">
        <v>2000</v>
      </c>
      <c r="O1175" s="20">
        <v>44713</v>
      </c>
      <c r="P1175" s="20">
        <v>44742</v>
      </c>
      <c r="Q1175" s="19">
        <f t="shared" si="54"/>
        <v>17</v>
      </c>
      <c r="R1175" s="19">
        <f t="shared" si="55"/>
        <v>17</v>
      </c>
      <c r="S1175" s="19">
        <f t="shared" si="56"/>
        <v>0</v>
      </c>
      <c r="T1175" s="19"/>
      <c r="U1175" s="20">
        <v>43617</v>
      </c>
      <c r="V1175" s="20">
        <v>43663</v>
      </c>
      <c r="W1175" s="21">
        <v>2000</v>
      </c>
      <c r="X1175" s="20">
        <v>43617</v>
      </c>
      <c r="Y1175" s="20">
        <v>43646</v>
      </c>
    </row>
    <row r="1176" spans="1:25" ht="15.75" x14ac:dyDescent="0.25">
      <c r="A1176" s="17" t="s">
        <v>426</v>
      </c>
      <c r="B1176" s="17" t="s">
        <v>282</v>
      </c>
      <c r="C1176" s="17" t="s">
        <v>283</v>
      </c>
      <c r="D1176" s="20">
        <v>44713</v>
      </c>
      <c r="E1176" s="20">
        <v>44716</v>
      </c>
      <c r="F1176" s="21">
        <v>700</v>
      </c>
      <c r="G1176" s="20">
        <v>44713</v>
      </c>
      <c r="H1176" s="20">
        <v>44742</v>
      </c>
      <c r="I1176" s="17">
        <f>IF((YEAR(H1176)-YEAR(G1176))=1, ((MONTH(H1176)-MONTH(G1176))+1)+12, (IF((YEAR(H1176)-YEAR(G1176))=2, ((MONTH(H1176)-MONTH(G1176))+1)+24, (IF((YEAR(H1176)-YEAR(G1176))=3, ((MONTH(H1176)-MONTH(G1176))+1)+36, (MONTH(H1176)-MONTH(G1176))+1)))))</f>
        <v>1</v>
      </c>
      <c r="J1176" s="18">
        <f>F1176/I1176</f>
        <v>700</v>
      </c>
      <c r="K1176" s="19"/>
      <c r="L1176" s="20">
        <v>44713</v>
      </c>
      <c r="M1176" s="20">
        <v>44716</v>
      </c>
      <c r="N1176" s="21">
        <v>700</v>
      </c>
      <c r="O1176" s="20">
        <v>44713</v>
      </c>
      <c r="P1176" s="20">
        <v>44742</v>
      </c>
      <c r="Q1176" s="19">
        <f t="shared" si="54"/>
        <v>4</v>
      </c>
      <c r="R1176" s="19">
        <f t="shared" si="55"/>
        <v>4</v>
      </c>
      <c r="S1176" s="19">
        <f t="shared" si="56"/>
        <v>0</v>
      </c>
      <c r="T1176" s="19"/>
      <c r="U1176" s="20">
        <v>43617</v>
      </c>
      <c r="V1176" s="20">
        <v>43620</v>
      </c>
      <c r="W1176" s="21">
        <v>700</v>
      </c>
      <c r="X1176" s="20">
        <v>43617</v>
      </c>
      <c r="Y1176" s="20">
        <v>43646</v>
      </c>
    </row>
    <row r="1177" spans="1:25" ht="15.75" x14ac:dyDescent="0.25">
      <c r="A1177" s="17" t="s">
        <v>453</v>
      </c>
      <c r="B1177" s="17" t="s">
        <v>282</v>
      </c>
      <c r="C1177" s="17" t="s">
        <v>283</v>
      </c>
      <c r="D1177" s="20">
        <v>44728</v>
      </c>
      <c r="E1177" s="20">
        <v>44787</v>
      </c>
      <c r="F1177" s="21">
        <v>1375</v>
      </c>
      <c r="G1177" s="20">
        <v>44713</v>
      </c>
      <c r="H1177" s="20">
        <v>44742</v>
      </c>
      <c r="I1177" s="17">
        <f>IF((YEAR(H1177)-YEAR(G1177))=1, ((MONTH(H1177)-MONTH(G1177))+1)+12, (IF((YEAR(H1177)-YEAR(G1177))=2, ((MONTH(H1177)-MONTH(G1177))+1)+24, (IF((YEAR(H1177)-YEAR(G1177))=3, ((MONTH(H1177)-MONTH(G1177))+1)+36, (MONTH(H1177)-MONTH(G1177))+1)))))</f>
        <v>1</v>
      </c>
      <c r="J1177" s="18">
        <f>F1177/I1177</f>
        <v>1375</v>
      </c>
      <c r="K1177" s="19"/>
      <c r="L1177" s="20">
        <v>44728</v>
      </c>
      <c r="M1177" s="20">
        <v>44787</v>
      </c>
      <c r="N1177" s="21">
        <v>1375</v>
      </c>
      <c r="O1177" s="20">
        <v>44713</v>
      </c>
      <c r="P1177" s="20">
        <v>44742</v>
      </c>
      <c r="Q1177" s="19">
        <f t="shared" si="54"/>
        <v>14</v>
      </c>
      <c r="R1177" s="19">
        <f t="shared" si="55"/>
        <v>14</v>
      </c>
      <c r="S1177" s="19">
        <f t="shared" si="56"/>
        <v>0</v>
      </c>
      <c r="T1177" s="19"/>
      <c r="U1177" s="20">
        <v>43632</v>
      </c>
      <c r="V1177" s="20">
        <v>43691</v>
      </c>
      <c r="W1177" s="21">
        <v>1375</v>
      </c>
      <c r="X1177" s="20">
        <v>43617</v>
      </c>
      <c r="Y1177" s="20">
        <v>43646</v>
      </c>
    </row>
    <row r="1178" spans="1:25" ht="15.75" x14ac:dyDescent="0.25">
      <c r="A1178" s="17" t="s">
        <v>460</v>
      </c>
      <c r="B1178" s="17" t="s">
        <v>296</v>
      </c>
      <c r="C1178" s="17" t="s">
        <v>283</v>
      </c>
      <c r="D1178" s="20">
        <v>44713</v>
      </c>
      <c r="E1178" s="20">
        <v>44740</v>
      </c>
      <c r="F1178" s="21">
        <v>2500</v>
      </c>
      <c r="G1178" s="20">
        <v>44713</v>
      </c>
      <c r="H1178" s="20">
        <v>44742</v>
      </c>
      <c r="I1178" s="17">
        <f>IF((YEAR(H1178)-YEAR(G1178))=1, ((MONTH(H1178)-MONTH(G1178))+1)+12, (IF((YEAR(H1178)-YEAR(G1178))=2, ((MONTH(H1178)-MONTH(G1178))+1)+24, (IF((YEAR(H1178)-YEAR(G1178))=3, ((MONTH(H1178)-MONTH(G1178))+1)+36, (MONTH(H1178)-MONTH(G1178))+1)))))</f>
        <v>1</v>
      </c>
      <c r="J1178" s="18">
        <f>F1178/I1178</f>
        <v>2500</v>
      </c>
      <c r="K1178" s="19"/>
      <c r="L1178" s="20">
        <v>44713</v>
      </c>
      <c r="M1178" s="20">
        <v>44740</v>
      </c>
      <c r="N1178" s="21">
        <v>2500</v>
      </c>
      <c r="O1178" s="20">
        <v>44713</v>
      </c>
      <c r="P1178" s="20">
        <v>44742</v>
      </c>
      <c r="Q1178" s="19">
        <f t="shared" si="54"/>
        <v>28</v>
      </c>
      <c r="R1178" s="19">
        <f t="shared" si="55"/>
        <v>28</v>
      </c>
      <c r="S1178" s="19">
        <f t="shared" si="56"/>
        <v>0</v>
      </c>
      <c r="T1178" s="19"/>
      <c r="U1178" s="20">
        <v>43617</v>
      </c>
      <c r="V1178" s="20">
        <v>43644</v>
      </c>
      <c r="W1178" s="21">
        <v>2500</v>
      </c>
      <c r="X1178" s="20">
        <v>43617</v>
      </c>
      <c r="Y1178" s="20">
        <v>43646</v>
      </c>
    </row>
    <row r="1179" spans="1:25" ht="15.75" x14ac:dyDescent="0.25">
      <c r="A1179" s="17" t="s">
        <v>479</v>
      </c>
      <c r="B1179" s="17" t="s">
        <v>288</v>
      </c>
      <c r="C1179" s="17" t="s">
        <v>283</v>
      </c>
      <c r="D1179" s="20">
        <v>44713</v>
      </c>
      <c r="E1179" s="20">
        <v>44724</v>
      </c>
      <c r="F1179" s="21">
        <v>1500</v>
      </c>
      <c r="G1179" s="20">
        <v>44713</v>
      </c>
      <c r="H1179" s="20">
        <v>44742</v>
      </c>
      <c r="I1179" s="17">
        <f>IF((YEAR(H1179)-YEAR(G1179))=1, ((MONTH(H1179)-MONTH(G1179))+1)+12, (IF((YEAR(H1179)-YEAR(G1179))=2, ((MONTH(H1179)-MONTH(G1179))+1)+24, (IF((YEAR(H1179)-YEAR(G1179))=3, ((MONTH(H1179)-MONTH(G1179))+1)+36, (MONTH(H1179)-MONTH(G1179))+1)))))</f>
        <v>1</v>
      </c>
      <c r="J1179" s="18">
        <f>F1179/I1179</f>
        <v>1500</v>
      </c>
      <c r="K1179" s="19"/>
      <c r="L1179" s="20">
        <v>44713</v>
      </c>
      <c r="M1179" s="20">
        <v>44724</v>
      </c>
      <c r="N1179" s="21">
        <v>1500</v>
      </c>
      <c r="O1179" s="20">
        <v>44713</v>
      </c>
      <c r="P1179" s="20">
        <v>44742</v>
      </c>
      <c r="Q1179" s="19">
        <f t="shared" si="54"/>
        <v>12</v>
      </c>
      <c r="R1179" s="19">
        <f t="shared" si="55"/>
        <v>12</v>
      </c>
      <c r="S1179" s="19">
        <f t="shared" si="56"/>
        <v>0</v>
      </c>
      <c r="T1179" s="19"/>
      <c r="U1179" s="20">
        <v>43617</v>
      </c>
      <c r="V1179" s="20">
        <v>43628</v>
      </c>
      <c r="W1179" s="21">
        <v>1500</v>
      </c>
      <c r="X1179" s="20">
        <v>43617</v>
      </c>
      <c r="Y1179" s="20">
        <v>43646</v>
      </c>
    </row>
    <row r="1180" spans="1:25" ht="15.75" x14ac:dyDescent="0.25">
      <c r="A1180" s="17" t="s">
        <v>485</v>
      </c>
      <c r="B1180" s="17" t="s">
        <v>282</v>
      </c>
      <c r="C1180" s="17" t="s">
        <v>283</v>
      </c>
      <c r="D1180" s="20">
        <v>44737</v>
      </c>
      <c r="E1180" s="20">
        <v>44751</v>
      </c>
      <c r="F1180" s="21">
        <v>600</v>
      </c>
      <c r="G1180" s="20">
        <v>44713</v>
      </c>
      <c r="H1180" s="20">
        <v>44742</v>
      </c>
      <c r="I1180" s="17">
        <f>IF((YEAR(H1180)-YEAR(G1180))=1, ((MONTH(H1180)-MONTH(G1180))+1)+12, (IF((YEAR(H1180)-YEAR(G1180))=2, ((MONTH(H1180)-MONTH(G1180))+1)+24, (IF((YEAR(H1180)-YEAR(G1180))=3, ((MONTH(H1180)-MONTH(G1180))+1)+36, (MONTH(H1180)-MONTH(G1180))+1)))))</f>
        <v>1</v>
      </c>
      <c r="J1180" s="18">
        <f>F1180/I1180</f>
        <v>600</v>
      </c>
      <c r="K1180" s="19"/>
      <c r="L1180" s="20">
        <v>44737</v>
      </c>
      <c r="M1180" s="20">
        <v>44751</v>
      </c>
      <c r="N1180" s="21">
        <v>600</v>
      </c>
      <c r="O1180" s="20">
        <v>44713</v>
      </c>
      <c r="P1180" s="20">
        <v>44742</v>
      </c>
      <c r="Q1180" s="19">
        <f t="shared" si="54"/>
        <v>9</v>
      </c>
      <c r="R1180" s="19">
        <f t="shared" si="55"/>
        <v>9</v>
      </c>
      <c r="S1180" s="19">
        <f t="shared" si="56"/>
        <v>0</v>
      </c>
      <c r="T1180" s="19"/>
      <c r="U1180" s="20">
        <v>43641</v>
      </c>
      <c r="V1180" s="20">
        <v>43655</v>
      </c>
      <c r="W1180" s="21">
        <v>600</v>
      </c>
      <c r="X1180" s="20">
        <v>43617</v>
      </c>
      <c r="Y1180" s="20">
        <v>43646</v>
      </c>
    </row>
    <row r="1181" spans="1:25" ht="15.75" x14ac:dyDescent="0.25">
      <c r="A1181" s="17" t="s">
        <v>507</v>
      </c>
      <c r="B1181" s="17" t="s">
        <v>285</v>
      </c>
      <c r="C1181" s="17" t="s">
        <v>283</v>
      </c>
      <c r="D1181" s="20">
        <v>44713</v>
      </c>
      <c r="E1181" s="20">
        <v>44743</v>
      </c>
      <c r="F1181" s="21">
        <v>1750</v>
      </c>
      <c r="G1181" s="20">
        <v>44713</v>
      </c>
      <c r="H1181" s="20">
        <v>44742</v>
      </c>
      <c r="I1181" s="17">
        <f>IF((YEAR(H1181)-YEAR(G1181))=1, ((MONTH(H1181)-MONTH(G1181))+1)+12, (IF((YEAR(H1181)-YEAR(G1181))=2, ((MONTH(H1181)-MONTH(G1181))+1)+24, (IF((YEAR(H1181)-YEAR(G1181))=3, ((MONTH(H1181)-MONTH(G1181))+1)+36, (MONTH(H1181)-MONTH(G1181))+1)))))</f>
        <v>1</v>
      </c>
      <c r="J1181" s="18">
        <f>F1181/I1181</f>
        <v>1750</v>
      </c>
      <c r="K1181" s="19"/>
      <c r="L1181" s="20">
        <v>44713</v>
      </c>
      <c r="M1181" s="20">
        <v>44743</v>
      </c>
      <c r="N1181" s="21">
        <v>1750</v>
      </c>
      <c r="O1181" s="20">
        <v>44713</v>
      </c>
      <c r="P1181" s="20">
        <v>44742</v>
      </c>
      <c r="Q1181" s="19">
        <f t="shared" si="54"/>
        <v>1</v>
      </c>
      <c r="R1181" s="19">
        <f t="shared" si="55"/>
        <v>1</v>
      </c>
      <c r="S1181" s="19">
        <f t="shared" si="56"/>
        <v>0</v>
      </c>
      <c r="T1181" s="19"/>
      <c r="U1181" s="20">
        <v>43617</v>
      </c>
      <c r="V1181" s="20">
        <v>43647</v>
      </c>
      <c r="W1181" s="21">
        <v>1750</v>
      </c>
      <c r="X1181" s="20">
        <v>43617</v>
      </c>
      <c r="Y1181" s="20">
        <v>43646</v>
      </c>
    </row>
    <row r="1182" spans="1:25" ht="15.75" x14ac:dyDescent="0.25">
      <c r="A1182" s="17" t="s">
        <v>510</v>
      </c>
      <c r="B1182" s="17" t="s">
        <v>285</v>
      </c>
      <c r="C1182" s="17" t="s">
        <v>283</v>
      </c>
      <c r="D1182" s="20">
        <v>44727</v>
      </c>
      <c r="E1182" s="20">
        <v>44865</v>
      </c>
      <c r="F1182" s="21">
        <v>2050.5300000000002</v>
      </c>
      <c r="G1182" s="20">
        <v>44713</v>
      </c>
      <c r="H1182" s="20">
        <v>44742</v>
      </c>
      <c r="I1182" s="17">
        <f>IF((YEAR(H1182)-YEAR(G1182))=1, ((MONTH(H1182)-MONTH(G1182))+1)+12, (IF((YEAR(H1182)-YEAR(G1182))=2, ((MONTH(H1182)-MONTH(G1182))+1)+24, (IF((YEAR(H1182)-YEAR(G1182))=3, ((MONTH(H1182)-MONTH(G1182))+1)+36, (MONTH(H1182)-MONTH(G1182))+1)))))</f>
        <v>1</v>
      </c>
      <c r="J1182" s="18">
        <f>F1182/I1182</f>
        <v>2050.5300000000002</v>
      </c>
      <c r="K1182" s="19"/>
      <c r="L1182" s="20">
        <v>44727</v>
      </c>
      <c r="M1182" s="20">
        <v>44865</v>
      </c>
      <c r="N1182" s="21">
        <v>2050.5300000000002</v>
      </c>
      <c r="O1182" s="20">
        <v>44713</v>
      </c>
      <c r="P1182" s="20">
        <v>44742</v>
      </c>
      <c r="Q1182" s="19">
        <f t="shared" si="54"/>
        <v>31</v>
      </c>
      <c r="R1182" s="19">
        <f t="shared" si="55"/>
        <v>31</v>
      </c>
      <c r="S1182" s="19">
        <f t="shared" si="56"/>
        <v>0</v>
      </c>
      <c r="T1182" s="19"/>
      <c r="U1182" s="20">
        <v>43631</v>
      </c>
      <c r="V1182" s="20">
        <v>43769</v>
      </c>
      <c r="W1182" s="21">
        <v>2050.5300000000002</v>
      </c>
      <c r="X1182" s="20">
        <v>43617</v>
      </c>
      <c r="Y1182" s="20">
        <v>43646</v>
      </c>
    </row>
    <row r="1183" spans="1:25" ht="15.75" x14ac:dyDescent="0.25">
      <c r="A1183" s="17" t="s">
        <v>510</v>
      </c>
      <c r="B1183" s="17" t="s">
        <v>296</v>
      </c>
      <c r="C1183" s="17" t="s">
        <v>283</v>
      </c>
      <c r="D1183" s="20">
        <v>44742</v>
      </c>
      <c r="E1183" s="20">
        <v>44774</v>
      </c>
      <c r="F1183" s="21">
        <v>1500</v>
      </c>
      <c r="G1183" s="20">
        <v>44713</v>
      </c>
      <c r="H1183" s="20">
        <v>44742</v>
      </c>
      <c r="I1183" s="17">
        <f>IF((YEAR(H1183)-YEAR(G1183))=1, ((MONTH(H1183)-MONTH(G1183))+1)+12, (IF((YEAR(H1183)-YEAR(G1183))=2, ((MONTH(H1183)-MONTH(G1183))+1)+24, (IF((YEAR(H1183)-YEAR(G1183))=3, ((MONTH(H1183)-MONTH(G1183))+1)+36, (MONTH(H1183)-MONTH(G1183))+1)))))</f>
        <v>1</v>
      </c>
      <c r="J1183" s="18">
        <f>F1183/I1183</f>
        <v>1500</v>
      </c>
      <c r="K1183" s="19"/>
      <c r="L1183" s="20">
        <v>44742</v>
      </c>
      <c r="M1183" s="20">
        <v>44774</v>
      </c>
      <c r="N1183" s="21">
        <v>1500</v>
      </c>
      <c r="O1183" s="20">
        <v>44713</v>
      </c>
      <c r="P1183" s="20">
        <v>44742</v>
      </c>
      <c r="Q1183" s="19">
        <f t="shared" si="54"/>
        <v>1</v>
      </c>
      <c r="R1183" s="19">
        <f t="shared" si="55"/>
        <v>1</v>
      </c>
      <c r="S1183" s="19">
        <f t="shared" si="56"/>
        <v>0</v>
      </c>
      <c r="T1183" s="19"/>
      <c r="U1183" s="20">
        <v>43646</v>
      </c>
      <c r="V1183" s="20">
        <v>43678</v>
      </c>
      <c r="W1183" s="21">
        <v>1500</v>
      </c>
      <c r="X1183" s="20">
        <v>43617</v>
      </c>
      <c r="Y1183" s="20">
        <v>43646</v>
      </c>
    </row>
    <row r="1184" spans="1:25" ht="15.75" x14ac:dyDescent="0.25">
      <c r="A1184" s="17" t="s">
        <v>342</v>
      </c>
      <c r="B1184" s="17" t="s">
        <v>282</v>
      </c>
      <c r="C1184" s="17" t="s">
        <v>283</v>
      </c>
      <c r="D1184" s="20">
        <v>44425</v>
      </c>
      <c r="E1184" s="20">
        <v>44500</v>
      </c>
      <c r="F1184" s="21">
        <v>15296.17</v>
      </c>
      <c r="G1184" s="20">
        <v>44409</v>
      </c>
      <c r="H1184" s="20">
        <v>44773</v>
      </c>
      <c r="I1184" s="17">
        <f>IF((YEAR(H1184)-YEAR(G1184))=1, ((MONTH(H1184)-MONTH(G1184))+1)+12, (IF((YEAR(H1184)-YEAR(G1184))=2, ((MONTH(H1184)-MONTH(G1184))+1)+24, (IF((YEAR(H1184)-YEAR(G1184))=3, ((MONTH(H1184)-MONTH(G1184))+1)+36, (MONTH(H1184)-MONTH(G1184))+1)))))</f>
        <v>12</v>
      </c>
      <c r="J1184" s="18">
        <f>F1184/I1184</f>
        <v>1274.6808333333333</v>
      </c>
      <c r="K1184" s="19"/>
      <c r="L1184" s="20">
        <v>44425</v>
      </c>
      <c r="M1184" s="20">
        <v>44500</v>
      </c>
      <c r="N1184" s="21">
        <v>15296.17</v>
      </c>
      <c r="O1184" s="20">
        <v>44409</v>
      </c>
      <c r="P1184" s="20">
        <v>44773</v>
      </c>
      <c r="Q1184" s="19">
        <f t="shared" si="54"/>
        <v>31</v>
      </c>
      <c r="R1184" s="19">
        <f t="shared" si="55"/>
        <v>31</v>
      </c>
      <c r="S1184" s="19">
        <f t="shared" si="56"/>
        <v>0</v>
      </c>
      <c r="T1184" s="19"/>
      <c r="U1184" s="20">
        <v>43329</v>
      </c>
      <c r="V1184" s="20">
        <v>43404</v>
      </c>
      <c r="W1184" s="21">
        <v>15296.17</v>
      </c>
      <c r="X1184" s="20">
        <v>43313</v>
      </c>
      <c r="Y1184" s="20">
        <v>43677</v>
      </c>
    </row>
    <row r="1185" spans="1:25" ht="15.75" x14ac:dyDescent="0.25">
      <c r="A1185" s="17" t="s">
        <v>361</v>
      </c>
      <c r="B1185" s="17" t="s">
        <v>285</v>
      </c>
      <c r="C1185" s="17" t="s">
        <v>283</v>
      </c>
      <c r="D1185" s="20">
        <v>44416</v>
      </c>
      <c r="E1185" s="20">
        <v>44451</v>
      </c>
      <c r="F1185" s="21">
        <v>53000</v>
      </c>
      <c r="G1185" s="20">
        <v>44409</v>
      </c>
      <c r="H1185" s="20">
        <v>44773</v>
      </c>
      <c r="I1185" s="17">
        <f>IF((YEAR(H1185)-YEAR(G1185))=1, ((MONTH(H1185)-MONTH(G1185))+1)+12, (IF((YEAR(H1185)-YEAR(G1185))=2, ((MONTH(H1185)-MONTH(G1185))+1)+24, (IF((YEAR(H1185)-YEAR(G1185))=3, ((MONTH(H1185)-MONTH(G1185))+1)+36, (MONTH(H1185)-MONTH(G1185))+1)))))</f>
        <v>12</v>
      </c>
      <c r="J1185" s="18">
        <f>F1185/I1185</f>
        <v>4416.666666666667</v>
      </c>
      <c r="K1185" s="19"/>
      <c r="L1185" s="20">
        <v>44416</v>
      </c>
      <c r="M1185" s="20">
        <v>44451</v>
      </c>
      <c r="N1185" s="21">
        <v>53000</v>
      </c>
      <c r="O1185" s="20">
        <v>44409</v>
      </c>
      <c r="P1185" s="20">
        <v>44773</v>
      </c>
      <c r="Q1185" s="19">
        <f t="shared" si="54"/>
        <v>12</v>
      </c>
      <c r="R1185" s="19">
        <f t="shared" si="55"/>
        <v>12</v>
      </c>
      <c r="S1185" s="19">
        <f t="shared" si="56"/>
        <v>0</v>
      </c>
      <c r="T1185" s="19"/>
      <c r="U1185" s="20">
        <v>43320</v>
      </c>
      <c r="V1185" s="20">
        <v>43355</v>
      </c>
      <c r="W1185" s="21">
        <v>53000</v>
      </c>
      <c r="X1185" s="20">
        <v>43313</v>
      </c>
      <c r="Y1185" s="20">
        <v>43677</v>
      </c>
    </row>
    <row r="1186" spans="1:25" ht="15.75" x14ac:dyDescent="0.25">
      <c r="A1186" s="17" t="s">
        <v>407</v>
      </c>
      <c r="B1186" s="17" t="s">
        <v>285</v>
      </c>
      <c r="C1186" s="17" t="s">
        <v>283</v>
      </c>
      <c r="D1186" s="20">
        <v>44416</v>
      </c>
      <c r="E1186" s="20">
        <v>44516</v>
      </c>
      <c r="F1186" s="21">
        <v>6000</v>
      </c>
      <c r="G1186" s="20">
        <v>44409</v>
      </c>
      <c r="H1186" s="20">
        <v>44773</v>
      </c>
      <c r="I1186" s="17">
        <f>IF((YEAR(H1186)-YEAR(G1186))=1, ((MONTH(H1186)-MONTH(G1186))+1)+12, (IF((YEAR(H1186)-YEAR(G1186))=2, ((MONTH(H1186)-MONTH(G1186))+1)+24, (IF((YEAR(H1186)-YEAR(G1186))=3, ((MONTH(H1186)-MONTH(G1186))+1)+36, (MONTH(H1186)-MONTH(G1186))+1)))))</f>
        <v>12</v>
      </c>
      <c r="J1186" s="18">
        <f>F1186/I1186</f>
        <v>500</v>
      </c>
      <c r="K1186" s="19"/>
      <c r="L1186" s="20">
        <v>44416</v>
      </c>
      <c r="M1186" s="20">
        <v>44516</v>
      </c>
      <c r="N1186" s="21">
        <v>6000</v>
      </c>
      <c r="O1186" s="20">
        <v>44409</v>
      </c>
      <c r="P1186" s="20">
        <v>44773</v>
      </c>
      <c r="Q1186" s="19">
        <f t="shared" si="54"/>
        <v>16</v>
      </c>
      <c r="R1186" s="19">
        <f t="shared" si="55"/>
        <v>16</v>
      </c>
      <c r="S1186" s="19">
        <f t="shared" si="56"/>
        <v>0</v>
      </c>
      <c r="T1186" s="19"/>
      <c r="U1186" s="20">
        <v>43320</v>
      </c>
      <c r="V1186" s="20">
        <v>43420</v>
      </c>
      <c r="W1186" s="21">
        <v>6000</v>
      </c>
      <c r="X1186" s="20">
        <v>43313</v>
      </c>
      <c r="Y1186" s="20">
        <v>43677</v>
      </c>
    </row>
    <row r="1187" spans="1:25" ht="15.75" x14ac:dyDescent="0.25">
      <c r="A1187" s="17" t="s">
        <v>509</v>
      </c>
      <c r="B1187" s="17" t="s">
        <v>292</v>
      </c>
      <c r="C1187" s="17" t="s">
        <v>283</v>
      </c>
      <c r="D1187" s="20">
        <v>44439</v>
      </c>
      <c r="E1187" s="20">
        <v>44543</v>
      </c>
      <c r="F1187" s="21">
        <v>31600</v>
      </c>
      <c r="G1187" s="20">
        <v>44409</v>
      </c>
      <c r="H1187" s="20">
        <v>44773</v>
      </c>
      <c r="I1187" s="17">
        <f>IF((YEAR(H1187)-YEAR(G1187))=1, ((MONTH(H1187)-MONTH(G1187))+1)+12, (IF((YEAR(H1187)-YEAR(G1187))=2, ((MONTH(H1187)-MONTH(G1187))+1)+24, (IF((YEAR(H1187)-YEAR(G1187))=3, ((MONTH(H1187)-MONTH(G1187))+1)+36, (MONTH(H1187)-MONTH(G1187))+1)))))</f>
        <v>12</v>
      </c>
      <c r="J1187" s="18">
        <f>F1187/I1187</f>
        <v>2633.3333333333335</v>
      </c>
      <c r="K1187" s="19"/>
      <c r="L1187" s="20">
        <v>44439</v>
      </c>
      <c r="M1187" s="20">
        <v>44543</v>
      </c>
      <c r="N1187" s="21">
        <v>31600</v>
      </c>
      <c r="O1187" s="20">
        <v>44409</v>
      </c>
      <c r="P1187" s="20">
        <v>44773</v>
      </c>
      <c r="Q1187" s="19">
        <f t="shared" si="54"/>
        <v>13</v>
      </c>
      <c r="R1187" s="19">
        <f t="shared" si="55"/>
        <v>13</v>
      </c>
      <c r="S1187" s="19">
        <f t="shared" si="56"/>
        <v>0</v>
      </c>
      <c r="T1187" s="19"/>
      <c r="U1187" s="20">
        <v>43343</v>
      </c>
      <c r="V1187" s="20">
        <v>43447</v>
      </c>
      <c r="W1187" s="21">
        <v>31600</v>
      </c>
      <c r="X1187" s="20">
        <v>43313</v>
      </c>
      <c r="Y1187" s="20">
        <v>43677</v>
      </c>
    </row>
    <row r="1188" spans="1:25" ht="15.75" x14ac:dyDescent="0.25">
      <c r="A1188" s="17" t="s">
        <v>530</v>
      </c>
      <c r="B1188" s="17" t="s">
        <v>296</v>
      </c>
      <c r="C1188" s="17" t="s">
        <v>283</v>
      </c>
      <c r="D1188" s="20">
        <v>44449</v>
      </c>
      <c r="E1188" s="20">
        <v>44519</v>
      </c>
      <c r="F1188" s="21">
        <v>40000</v>
      </c>
      <c r="G1188" s="20">
        <v>44409</v>
      </c>
      <c r="H1188" s="20">
        <v>44773</v>
      </c>
      <c r="I1188" s="17">
        <f>IF((YEAR(H1188)-YEAR(G1188))=1, ((MONTH(H1188)-MONTH(G1188))+1)+12, (IF((YEAR(H1188)-YEAR(G1188))=2, ((MONTH(H1188)-MONTH(G1188))+1)+24, (IF((YEAR(H1188)-YEAR(G1188))=3, ((MONTH(H1188)-MONTH(G1188))+1)+36, (MONTH(H1188)-MONTH(G1188))+1)))))</f>
        <v>12</v>
      </c>
      <c r="J1188" s="18">
        <f>F1188/I1188</f>
        <v>3333.3333333333335</v>
      </c>
      <c r="K1188" s="19"/>
      <c r="L1188" s="20">
        <v>44449</v>
      </c>
      <c r="M1188" s="20">
        <v>44519</v>
      </c>
      <c r="N1188" s="21">
        <v>40000</v>
      </c>
      <c r="O1188" s="20">
        <v>44409</v>
      </c>
      <c r="P1188" s="20">
        <v>44773</v>
      </c>
      <c r="Q1188" s="19">
        <f t="shared" si="54"/>
        <v>19</v>
      </c>
      <c r="R1188" s="19">
        <f t="shared" si="55"/>
        <v>19</v>
      </c>
      <c r="S1188" s="19">
        <f t="shared" si="56"/>
        <v>0</v>
      </c>
      <c r="T1188" s="19"/>
      <c r="U1188" s="20">
        <v>43353</v>
      </c>
      <c r="V1188" s="20">
        <v>43423</v>
      </c>
      <c r="W1188" s="21">
        <v>40000</v>
      </c>
      <c r="X1188" s="20">
        <v>43313</v>
      </c>
      <c r="Y1188" s="20">
        <v>43677</v>
      </c>
    </row>
    <row r="1189" spans="1:25" ht="15.75" x14ac:dyDescent="0.25">
      <c r="A1189" s="17" t="s">
        <v>547</v>
      </c>
      <c r="B1189" s="17" t="s">
        <v>288</v>
      </c>
      <c r="C1189" s="17" t="s">
        <v>283</v>
      </c>
      <c r="D1189" s="20">
        <v>44409</v>
      </c>
      <c r="E1189" s="20">
        <v>44604</v>
      </c>
      <c r="F1189" s="21">
        <v>25000</v>
      </c>
      <c r="G1189" s="20">
        <v>44409</v>
      </c>
      <c r="H1189" s="20">
        <v>44773</v>
      </c>
      <c r="I1189" s="17">
        <f>IF((YEAR(H1189)-YEAR(G1189))=1, ((MONTH(H1189)-MONTH(G1189))+1)+12, (IF((YEAR(H1189)-YEAR(G1189))=2, ((MONTH(H1189)-MONTH(G1189))+1)+24, (IF((YEAR(H1189)-YEAR(G1189))=3, ((MONTH(H1189)-MONTH(G1189))+1)+36, (MONTH(H1189)-MONTH(G1189))+1)))))</f>
        <v>12</v>
      </c>
      <c r="J1189" s="18">
        <f>F1189/I1189</f>
        <v>2083.3333333333335</v>
      </c>
      <c r="K1189" s="19"/>
      <c r="L1189" s="20">
        <v>44409</v>
      </c>
      <c r="M1189" s="20">
        <v>44604</v>
      </c>
      <c r="N1189" s="21">
        <v>25000</v>
      </c>
      <c r="O1189" s="20">
        <v>44409</v>
      </c>
      <c r="P1189" s="20">
        <v>44773</v>
      </c>
      <c r="Q1189" s="19">
        <f t="shared" si="54"/>
        <v>12</v>
      </c>
      <c r="R1189" s="19">
        <f t="shared" si="55"/>
        <v>12</v>
      </c>
      <c r="S1189" s="19">
        <f t="shared" si="56"/>
        <v>0</v>
      </c>
      <c r="T1189" s="19"/>
      <c r="U1189" s="20">
        <v>43313</v>
      </c>
      <c r="V1189" s="20">
        <v>43508</v>
      </c>
      <c r="W1189" s="21">
        <v>25000</v>
      </c>
      <c r="X1189" s="20">
        <v>43313</v>
      </c>
      <c r="Y1189" s="20">
        <v>43677</v>
      </c>
    </row>
    <row r="1190" spans="1:25" ht="15.75" x14ac:dyDescent="0.25">
      <c r="A1190" s="17" t="s">
        <v>314</v>
      </c>
      <c r="B1190" s="17" t="s">
        <v>288</v>
      </c>
      <c r="C1190" s="17" t="s">
        <v>283</v>
      </c>
      <c r="D1190" s="20">
        <v>44633</v>
      </c>
      <c r="E1190" s="20">
        <v>44651</v>
      </c>
      <c r="F1190" s="21">
        <v>7500</v>
      </c>
      <c r="G1190" s="20">
        <v>44682</v>
      </c>
      <c r="H1190" s="20">
        <v>44773</v>
      </c>
      <c r="I1190" s="17">
        <f>IF((YEAR(H1190)-YEAR(G1190))=1, ((MONTH(H1190)-MONTH(G1190))+1)+12, (IF((YEAR(H1190)-YEAR(G1190))=2, ((MONTH(H1190)-MONTH(G1190))+1)+24, (IF((YEAR(H1190)-YEAR(G1190))=3, ((MONTH(H1190)-MONTH(G1190))+1)+36, (MONTH(H1190)-MONTH(G1190))+1)))))</f>
        <v>3</v>
      </c>
      <c r="J1190" s="18">
        <f>F1190/I1190</f>
        <v>2500</v>
      </c>
      <c r="K1190" s="19"/>
      <c r="L1190" s="20">
        <v>44633</v>
      </c>
      <c r="M1190" s="20">
        <v>44651</v>
      </c>
      <c r="N1190" s="21">
        <v>7500</v>
      </c>
      <c r="O1190" s="20">
        <v>44682</v>
      </c>
      <c r="P1190" s="20">
        <v>44773</v>
      </c>
      <c r="Q1190" s="19">
        <f t="shared" si="54"/>
        <v>31</v>
      </c>
      <c r="R1190" s="19">
        <f t="shared" si="55"/>
        <v>31</v>
      </c>
      <c r="S1190" s="19">
        <f t="shared" si="56"/>
        <v>0</v>
      </c>
      <c r="T1190" s="19"/>
      <c r="U1190" s="20">
        <v>43537</v>
      </c>
      <c r="V1190" s="20">
        <v>43555</v>
      </c>
      <c r="W1190" s="21">
        <v>7500</v>
      </c>
      <c r="X1190" s="20">
        <v>43586</v>
      </c>
      <c r="Y1190" s="20">
        <v>43677</v>
      </c>
    </row>
    <row r="1191" spans="1:25" ht="15.75" x14ac:dyDescent="0.25">
      <c r="A1191" s="17" t="s">
        <v>324</v>
      </c>
      <c r="B1191" s="17" t="s">
        <v>296</v>
      </c>
      <c r="C1191" s="17" t="s">
        <v>283</v>
      </c>
      <c r="D1191" s="20">
        <v>44701</v>
      </c>
      <c r="E1191" s="20">
        <v>44725</v>
      </c>
      <c r="F1191" s="21">
        <v>5903.07</v>
      </c>
      <c r="G1191" s="20">
        <v>44682</v>
      </c>
      <c r="H1191" s="20">
        <v>44773</v>
      </c>
      <c r="I1191" s="17">
        <f>IF((YEAR(H1191)-YEAR(G1191))=1, ((MONTH(H1191)-MONTH(G1191))+1)+12, (IF((YEAR(H1191)-YEAR(G1191))=2, ((MONTH(H1191)-MONTH(G1191))+1)+24, (IF((YEAR(H1191)-YEAR(G1191))=3, ((MONTH(H1191)-MONTH(G1191))+1)+36, (MONTH(H1191)-MONTH(G1191))+1)))))</f>
        <v>3</v>
      </c>
      <c r="J1191" s="18">
        <f>F1191/I1191</f>
        <v>1967.6899999999998</v>
      </c>
      <c r="K1191" s="19"/>
      <c r="L1191" s="20">
        <v>44701</v>
      </c>
      <c r="M1191" s="20">
        <v>44725</v>
      </c>
      <c r="N1191" s="21">
        <v>5903.07</v>
      </c>
      <c r="O1191" s="20">
        <v>44682</v>
      </c>
      <c r="P1191" s="20">
        <v>44773</v>
      </c>
      <c r="Q1191" s="19">
        <f t="shared" si="54"/>
        <v>13</v>
      </c>
      <c r="R1191" s="19">
        <f t="shared" si="55"/>
        <v>13</v>
      </c>
      <c r="S1191" s="19">
        <f t="shared" si="56"/>
        <v>0</v>
      </c>
      <c r="T1191" s="19"/>
      <c r="U1191" s="20">
        <v>43605</v>
      </c>
      <c r="V1191" s="20">
        <v>43629</v>
      </c>
      <c r="W1191" s="21">
        <v>5903.07</v>
      </c>
      <c r="X1191" s="20">
        <v>43586</v>
      </c>
      <c r="Y1191" s="20">
        <v>43677</v>
      </c>
    </row>
    <row r="1192" spans="1:25" ht="15.75" x14ac:dyDescent="0.25">
      <c r="A1192" s="17" t="s">
        <v>367</v>
      </c>
      <c r="B1192" s="17" t="s">
        <v>285</v>
      </c>
      <c r="C1192" s="17" t="s">
        <v>283</v>
      </c>
      <c r="D1192" s="20">
        <v>44688</v>
      </c>
      <c r="E1192" s="20">
        <v>44719</v>
      </c>
      <c r="F1192" s="21">
        <v>5250</v>
      </c>
      <c r="G1192" s="20">
        <v>44682</v>
      </c>
      <c r="H1192" s="20">
        <v>44773</v>
      </c>
      <c r="I1192" s="17">
        <f>IF((YEAR(H1192)-YEAR(G1192))=1, ((MONTH(H1192)-MONTH(G1192))+1)+12, (IF((YEAR(H1192)-YEAR(G1192))=2, ((MONTH(H1192)-MONTH(G1192))+1)+24, (IF((YEAR(H1192)-YEAR(G1192))=3, ((MONTH(H1192)-MONTH(G1192))+1)+36, (MONTH(H1192)-MONTH(G1192))+1)))))</f>
        <v>3</v>
      </c>
      <c r="J1192" s="18">
        <f>F1192/I1192</f>
        <v>1750</v>
      </c>
      <c r="K1192" s="19"/>
      <c r="L1192" s="20">
        <v>44688</v>
      </c>
      <c r="M1192" s="20">
        <v>44719</v>
      </c>
      <c r="N1192" s="21">
        <v>5250</v>
      </c>
      <c r="O1192" s="20">
        <v>44682</v>
      </c>
      <c r="P1192" s="20">
        <v>44773</v>
      </c>
      <c r="Q1192" s="19">
        <f t="shared" si="54"/>
        <v>7</v>
      </c>
      <c r="R1192" s="19">
        <f t="shared" si="55"/>
        <v>7</v>
      </c>
      <c r="S1192" s="19">
        <f t="shared" si="56"/>
        <v>0</v>
      </c>
      <c r="T1192" s="19"/>
      <c r="U1192" s="20">
        <v>43592</v>
      </c>
      <c r="V1192" s="20">
        <v>43623</v>
      </c>
      <c r="W1192" s="21">
        <v>5250</v>
      </c>
      <c r="X1192" s="20">
        <v>43586</v>
      </c>
      <c r="Y1192" s="20">
        <v>43677</v>
      </c>
    </row>
    <row r="1193" spans="1:25" ht="15.75" x14ac:dyDescent="0.25">
      <c r="A1193" s="17" t="s">
        <v>551</v>
      </c>
      <c r="B1193" s="17" t="s">
        <v>285</v>
      </c>
      <c r="C1193" s="17" t="s">
        <v>283</v>
      </c>
      <c r="D1193" s="20">
        <v>44682</v>
      </c>
      <c r="E1193" s="20">
        <v>44717</v>
      </c>
      <c r="F1193" s="21">
        <v>1268.9000000000001</v>
      </c>
      <c r="G1193" s="20">
        <v>44682</v>
      </c>
      <c r="H1193" s="20">
        <v>44773</v>
      </c>
      <c r="I1193" s="17">
        <f>IF((YEAR(H1193)-YEAR(G1193))=1, ((MONTH(H1193)-MONTH(G1193))+1)+12, (IF((YEAR(H1193)-YEAR(G1193))=2, ((MONTH(H1193)-MONTH(G1193))+1)+24, (IF((YEAR(H1193)-YEAR(G1193))=3, ((MONTH(H1193)-MONTH(G1193))+1)+36, (MONTH(H1193)-MONTH(G1193))+1)))))</f>
        <v>3</v>
      </c>
      <c r="J1193" s="18">
        <f>F1193/I1193</f>
        <v>422.9666666666667</v>
      </c>
      <c r="K1193" s="19"/>
      <c r="L1193" s="20">
        <v>44682</v>
      </c>
      <c r="M1193" s="20">
        <v>44717</v>
      </c>
      <c r="N1193" s="21">
        <v>1268.9000000000001</v>
      </c>
      <c r="O1193" s="20">
        <v>44682</v>
      </c>
      <c r="P1193" s="20">
        <v>44773</v>
      </c>
      <c r="Q1193" s="19">
        <f t="shared" si="54"/>
        <v>5</v>
      </c>
      <c r="R1193" s="19">
        <f t="shared" si="55"/>
        <v>5</v>
      </c>
      <c r="S1193" s="19">
        <f t="shared" si="56"/>
        <v>0</v>
      </c>
      <c r="T1193" s="19"/>
      <c r="U1193" s="20">
        <v>43586</v>
      </c>
      <c r="V1193" s="20">
        <v>43621</v>
      </c>
      <c r="W1193" s="21">
        <v>1268.9000000000001</v>
      </c>
      <c r="X1193" s="20">
        <v>43586</v>
      </c>
      <c r="Y1193" s="20">
        <v>43677</v>
      </c>
    </row>
    <row r="1194" spans="1:25" ht="15.75" x14ac:dyDescent="0.25">
      <c r="A1194" s="17" t="s">
        <v>557</v>
      </c>
      <c r="B1194" s="17" t="s">
        <v>288</v>
      </c>
      <c r="C1194" s="17" t="s">
        <v>283</v>
      </c>
      <c r="D1194" s="20">
        <v>44682</v>
      </c>
      <c r="E1194" s="20">
        <v>44715</v>
      </c>
      <c r="F1194" s="21">
        <v>17962.75</v>
      </c>
      <c r="G1194" s="20">
        <v>44682</v>
      </c>
      <c r="H1194" s="20">
        <v>44773</v>
      </c>
      <c r="I1194" s="17">
        <f>IF((YEAR(H1194)-YEAR(G1194))=1, ((MONTH(H1194)-MONTH(G1194))+1)+12, (IF((YEAR(H1194)-YEAR(G1194))=2, ((MONTH(H1194)-MONTH(G1194))+1)+24, (IF((YEAR(H1194)-YEAR(G1194))=3, ((MONTH(H1194)-MONTH(G1194))+1)+36, (MONTH(H1194)-MONTH(G1194))+1)))))</f>
        <v>3</v>
      </c>
      <c r="J1194" s="18">
        <f>F1194/I1194</f>
        <v>5987.583333333333</v>
      </c>
      <c r="K1194" s="19"/>
      <c r="L1194" s="20">
        <v>44682</v>
      </c>
      <c r="M1194" s="20">
        <v>44715</v>
      </c>
      <c r="N1194" s="21">
        <v>17962.75</v>
      </c>
      <c r="O1194" s="20">
        <v>44682</v>
      </c>
      <c r="P1194" s="20">
        <v>44773</v>
      </c>
      <c r="Q1194" s="19">
        <f t="shared" si="54"/>
        <v>3</v>
      </c>
      <c r="R1194" s="19">
        <f t="shared" si="55"/>
        <v>3</v>
      </c>
      <c r="S1194" s="19">
        <f t="shared" si="56"/>
        <v>0</v>
      </c>
      <c r="T1194" s="19"/>
      <c r="U1194" s="20">
        <v>43586</v>
      </c>
      <c r="V1194" s="20">
        <v>43619</v>
      </c>
      <c r="W1194" s="21">
        <v>17962.75</v>
      </c>
      <c r="X1194" s="20">
        <v>43586</v>
      </c>
      <c r="Y1194" s="20">
        <v>43677</v>
      </c>
    </row>
    <row r="1195" spans="1:25" ht="15.75" x14ac:dyDescent="0.25">
      <c r="A1195" s="17" t="s">
        <v>373</v>
      </c>
      <c r="B1195" s="17" t="s">
        <v>285</v>
      </c>
      <c r="C1195" s="17" t="s">
        <v>283</v>
      </c>
      <c r="D1195" s="20">
        <v>44743</v>
      </c>
      <c r="E1195" s="20">
        <v>44781</v>
      </c>
      <c r="F1195" s="21">
        <v>1000</v>
      </c>
      <c r="G1195" s="20">
        <v>44743</v>
      </c>
      <c r="H1195" s="20">
        <v>44773</v>
      </c>
      <c r="I1195" s="17">
        <f>IF((YEAR(H1195)-YEAR(G1195))=1, ((MONTH(H1195)-MONTH(G1195))+1)+12, (IF((YEAR(H1195)-YEAR(G1195))=2, ((MONTH(H1195)-MONTH(G1195))+1)+24, (IF((YEAR(H1195)-YEAR(G1195))=3, ((MONTH(H1195)-MONTH(G1195))+1)+36, (MONTH(H1195)-MONTH(G1195))+1)))))</f>
        <v>1</v>
      </c>
      <c r="J1195" s="18">
        <f>F1195/I1195</f>
        <v>1000</v>
      </c>
      <c r="K1195" s="19"/>
      <c r="L1195" s="20">
        <v>44743</v>
      </c>
      <c r="M1195" s="20">
        <v>44781</v>
      </c>
      <c r="N1195" s="21">
        <v>1000</v>
      </c>
      <c r="O1195" s="20">
        <v>44743</v>
      </c>
      <c r="P1195" s="20">
        <v>44773</v>
      </c>
      <c r="Q1195" s="19">
        <f t="shared" si="54"/>
        <v>8</v>
      </c>
      <c r="R1195" s="19">
        <f t="shared" si="55"/>
        <v>8</v>
      </c>
      <c r="S1195" s="19">
        <f t="shared" si="56"/>
        <v>0</v>
      </c>
      <c r="T1195" s="19"/>
      <c r="U1195" s="20">
        <v>43647</v>
      </c>
      <c r="V1195" s="20">
        <v>43685</v>
      </c>
      <c r="W1195" s="21">
        <v>1000</v>
      </c>
      <c r="X1195" s="20">
        <v>43647</v>
      </c>
      <c r="Y1195" s="20">
        <v>43677</v>
      </c>
    </row>
    <row r="1196" spans="1:25" ht="15.75" x14ac:dyDescent="0.25">
      <c r="A1196" s="17" t="s">
        <v>373</v>
      </c>
      <c r="B1196" s="17" t="s">
        <v>288</v>
      </c>
      <c r="C1196" s="17" t="s">
        <v>283</v>
      </c>
      <c r="D1196" s="20">
        <v>44773</v>
      </c>
      <c r="E1196" s="20">
        <v>44918</v>
      </c>
      <c r="F1196" s="21">
        <v>4920.1499999999996</v>
      </c>
      <c r="G1196" s="20">
        <v>44743</v>
      </c>
      <c r="H1196" s="20">
        <v>44773</v>
      </c>
      <c r="I1196" s="17">
        <f>IF((YEAR(H1196)-YEAR(G1196))=1, ((MONTH(H1196)-MONTH(G1196))+1)+12, (IF((YEAR(H1196)-YEAR(G1196))=2, ((MONTH(H1196)-MONTH(G1196))+1)+24, (IF((YEAR(H1196)-YEAR(G1196))=3, ((MONTH(H1196)-MONTH(G1196))+1)+36, (MONTH(H1196)-MONTH(G1196))+1)))))</f>
        <v>1</v>
      </c>
      <c r="J1196" s="18">
        <f>F1196/I1196</f>
        <v>4920.1499999999996</v>
      </c>
      <c r="K1196" s="19"/>
      <c r="L1196" s="20">
        <v>44773</v>
      </c>
      <c r="M1196" s="20">
        <v>44918</v>
      </c>
      <c r="N1196" s="21">
        <v>4920.1499999999996</v>
      </c>
      <c r="O1196" s="20">
        <v>44743</v>
      </c>
      <c r="P1196" s="20">
        <v>44773</v>
      </c>
      <c r="Q1196" s="19">
        <f t="shared" si="54"/>
        <v>23</v>
      </c>
      <c r="R1196" s="19">
        <f t="shared" si="55"/>
        <v>23</v>
      </c>
      <c r="S1196" s="19">
        <f t="shared" si="56"/>
        <v>0</v>
      </c>
      <c r="T1196" s="19"/>
      <c r="U1196" s="20">
        <v>43677</v>
      </c>
      <c r="V1196" s="20">
        <v>43822</v>
      </c>
      <c r="W1196" s="21">
        <v>4920.1499999999996</v>
      </c>
      <c r="X1196" s="20">
        <v>43647</v>
      </c>
      <c r="Y1196" s="20">
        <v>43677</v>
      </c>
    </row>
    <row r="1197" spans="1:25" ht="15.75" x14ac:dyDescent="0.25">
      <c r="A1197" s="17" t="s">
        <v>401</v>
      </c>
      <c r="B1197" s="17" t="s">
        <v>285</v>
      </c>
      <c r="C1197" s="17" t="s">
        <v>283</v>
      </c>
      <c r="D1197" s="20">
        <v>44743</v>
      </c>
      <c r="E1197" s="20">
        <v>44759</v>
      </c>
      <c r="F1197" s="21">
        <v>2000</v>
      </c>
      <c r="G1197" s="20">
        <v>44743</v>
      </c>
      <c r="H1197" s="20">
        <v>44773</v>
      </c>
      <c r="I1197" s="17">
        <f>IF((YEAR(H1197)-YEAR(G1197))=1, ((MONTH(H1197)-MONTH(G1197))+1)+12, (IF((YEAR(H1197)-YEAR(G1197))=2, ((MONTH(H1197)-MONTH(G1197))+1)+24, (IF((YEAR(H1197)-YEAR(G1197))=3, ((MONTH(H1197)-MONTH(G1197))+1)+36, (MONTH(H1197)-MONTH(G1197))+1)))))</f>
        <v>1</v>
      </c>
      <c r="J1197" s="18">
        <f>F1197/I1197</f>
        <v>2000</v>
      </c>
      <c r="K1197" s="19"/>
      <c r="L1197" s="20">
        <v>44743</v>
      </c>
      <c r="M1197" s="20">
        <v>44759</v>
      </c>
      <c r="N1197" s="21">
        <v>2000</v>
      </c>
      <c r="O1197" s="20">
        <v>44743</v>
      </c>
      <c r="P1197" s="20">
        <v>44773</v>
      </c>
      <c r="Q1197" s="19">
        <f t="shared" si="54"/>
        <v>17</v>
      </c>
      <c r="R1197" s="19">
        <f t="shared" si="55"/>
        <v>17</v>
      </c>
      <c r="S1197" s="19">
        <f t="shared" si="56"/>
        <v>0</v>
      </c>
      <c r="T1197" s="19"/>
      <c r="U1197" s="20">
        <v>43647</v>
      </c>
      <c r="V1197" s="20">
        <v>43663</v>
      </c>
      <c r="W1197" s="21">
        <v>2000</v>
      </c>
      <c r="X1197" s="20">
        <v>43647</v>
      </c>
      <c r="Y1197" s="20">
        <v>43677</v>
      </c>
    </row>
    <row r="1198" spans="1:25" ht="15.75" x14ac:dyDescent="0.25">
      <c r="A1198" s="17" t="s">
        <v>426</v>
      </c>
      <c r="B1198" s="17" t="s">
        <v>282</v>
      </c>
      <c r="C1198" s="17" t="s">
        <v>283</v>
      </c>
      <c r="D1198" s="20">
        <v>44743</v>
      </c>
      <c r="E1198" s="20">
        <v>44774</v>
      </c>
      <c r="F1198" s="21">
        <v>700</v>
      </c>
      <c r="G1198" s="20">
        <v>44743</v>
      </c>
      <c r="H1198" s="20">
        <v>44773</v>
      </c>
      <c r="I1198" s="17">
        <f>IF((YEAR(H1198)-YEAR(G1198))=1, ((MONTH(H1198)-MONTH(G1198))+1)+12, (IF((YEAR(H1198)-YEAR(G1198))=2, ((MONTH(H1198)-MONTH(G1198))+1)+24, (IF((YEAR(H1198)-YEAR(G1198))=3, ((MONTH(H1198)-MONTH(G1198))+1)+36, (MONTH(H1198)-MONTH(G1198))+1)))))</f>
        <v>1</v>
      </c>
      <c r="J1198" s="18">
        <f>F1198/I1198</f>
        <v>700</v>
      </c>
      <c r="K1198" s="19"/>
      <c r="L1198" s="20">
        <v>44743</v>
      </c>
      <c r="M1198" s="20">
        <v>44774</v>
      </c>
      <c r="N1198" s="21">
        <v>700</v>
      </c>
      <c r="O1198" s="20">
        <v>44743</v>
      </c>
      <c r="P1198" s="20">
        <v>44773</v>
      </c>
      <c r="Q1198" s="19">
        <f t="shared" si="54"/>
        <v>1</v>
      </c>
      <c r="R1198" s="19">
        <f t="shared" si="55"/>
        <v>1</v>
      </c>
      <c r="S1198" s="19">
        <f t="shared" si="56"/>
        <v>0</v>
      </c>
      <c r="T1198" s="19"/>
      <c r="U1198" s="20">
        <v>43647</v>
      </c>
      <c r="V1198" s="20">
        <v>43678</v>
      </c>
      <c r="W1198" s="21">
        <v>700</v>
      </c>
      <c r="X1198" s="20">
        <v>43647</v>
      </c>
      <c r="Y1198" s="20">
        <v>43677</v>
      </c>
    </row>
    <row r="1199" spans="1:25" ht="15.75" x14ac:dyDescent="0.25">
      <c r="A1199" s="17" t="s">
        <v>453</v>
      </c>
      <c r="B1199" s="17" t="s">
        <v>282</v>
      </c>
      <c r="C1199" s="17" t="s">
        <v>283</v>
      </c>
      <c r="D1199" s="20">
        <v>44758</v>
      </c>
      <c r="E1199" s="20">
        <v>44821</v>
      </c>
      <c r="F1199" s="21">
        <v>1375</v>
      </c>
      <c r="G1199" s="20">
        <v>44743</v>
      </c>
      <c r="H1199" s="20">
        <v>44773</v>
      </c>
      <c r="I1199" s="17">
        <f>IF((YEAR(H1199)-YEAR(G1199))=1, ((MONTH(H1199)-MONTH(G1199))+1)+12, (IF((YEAR(H1199)-YEAR(G1199))=2, ((MONTH(H1199)-MONTH(G1199))+1)+24, (IF((YEAR(H1199)-YEAR(G1199))=3, ((MONTH(H1199)-MONTH(G1199))+1)+36, (MONTH(H1199)-MONTH(G1199))+1)))))</f>
        <v>1</v>
      </c>
      <c r="J1199" s="18">
        <f>F1199/I1199</f>
        <v>1375</v>
      </c>
      <c r="K1199" s="19"/>
      <c r="L1199" s="20">
        <v>44758</v>
      </c>
      <c r="M1199" s="20">
        <v>44821</v>
      </c>
      <c r="N1199" s="21">
        <v>1375</v>
      </c>
      <c r="O1199" s="20">
        <v>44743</v>
      </c>
      <c r="P1199" s="20">
        <v>44773</v>
      </c>
      <c r="Q1199" s="19">
        <f t="shared" si="54"/>
        <v>17</v>
      </c>
      <c r="R1199" s="19">
        <f t="shared" si="55"/>
        <v>17</v>
      </c>
      <c r="S1199" s="19">
        <f t="shared" si="56"/>
        <v>0</v>
      </c>
      <c r="T1199" s="19"/>
      <c r="U1199" s="20">
        <v>43662</v>
      </c>
      <c r="V1199" s="20">
        <v>43725</v>
      </c>
      <c r="W1199" s="21">
        <v>1375</v>
      </c>
      <c r="X1199" s="20">
        <v>43647</v>
      </c>
      <c r="Y1199" s="20">
        <v>43677</v>
      </c>
    </row>
    <row r="1200" spans="1:25" ht="15.75" x14ac:dyDescent="0.25">
      <c r="A1200" s="17" t="s">
        <v>458</v>
      </c>
      <c r="B1200" s="17" t="s">
        <v>296</v>
      </c>
      <c r="C1200" s="17" t="s">
        <v>283</v>
      </c>
      <c r="D1200" s="20">
        <v>44579</v>
      </c>
      <c r="E1200" s="20">
        <v>44613</v>
      </c>
      <c r="F1200" s="21">
        <v>25000</v>
      </c>
      <c r="G1200" s="20">
        <v>44743</v>
      </c>
      <c r="H1200" s="20">
        <v>44773</v>
      </c>
      <c r="I1200" s="17">
        <f>IF((YEAR(H1200)-YEAR(G1200))=1, ((MONTH(H1200)-MONTH(G1200))+1)+12, (IF((YEAR(H1200)-YEAR(G1200))=2, ((MONTH(H1200)-MONTH(G1200))+1)+24, (IF((YEAR(H1200)-YEAR(G1200))=3, ((MONTH(H1200)-MONTH(G1200))+1)+36, (MONTH(H1200)-MONTH(G1200))+1)))))</f>
        <v>1</v>
      </c>
      <c r="J1200" s="18">
        <f>F1200/I1200</f>
        <v>25000</v>
      </c>
      <c r="K1200" s="19"/>
      <c r="L1200" s="20">
        <v>44579</v>
      </c>
      <c r="M1200" s="20">
        <v>44613</v>
      </c>
      <c r="N1200" s="21">
        <v>25000</v>
      </c>
      <c r="O1200" s="20">
        <v>44743</v>
      </c>
      <c r="P1200" s="20">
        <v>44773</v>
      </c>
      <c r="Q1200" s="19">
        <f t="shared" si="54"/>
        <v>21</v>
      </c>
      <c r="R1200" s="19">
        <f t="shared" si="55"/>
        <v>21</v>
      </c>
      <c r="S1200" s="19">
        <f t="shared" si="56"/>
        <v>0</v>
      </c>
      <c r="T1200" s="19"/>
      <c r="U1200" s="20">
        <v>43483</v>
      </c>
      <c r="V1200" s="20">
        <v>43517</v>
      </c>
      <c r="W1200" s="21">
        <v>25000</v>
      </c>
      <c r="X1200" s="20">
        <v>43647</v>
      </c>
      <c r="Y1200" s="20">
        <v>43677</v>
      </c>
    </row>
    <row r="1201" spans="1:25" ht="15.75" x14ac:dyDescent="0.25">
      <c r="A1201" s="17" t="s">
        <v>460</v>
      </c>
      <c r="B1201" s="17" t="s">
        <v>296</v>
      </c>
      <c r="C1201" s="17" t="s">
        <v>283</v>
      </c>
      <c r="D1201" s="20">
        <v>44743</v>
      </c>
      <c r="E1201" s="20">
        <v>44813</v>
      </c>
      <c r="F1201" s="21">
        <v>2500</v>
      </c>
      <c r="G1201" s="20">
        <v>44743</v>
      </c>
      <c r="H1201" s="20">
        <v>44773</v>
      </c>
      <c r="I1201" s="17">
        <f>IF((YEAR(H1201)-YEAR(G1201))=1, ((MONTH(H1201)-MONTH(G1201))+1)+12, (IF((YEAR(H1201)-YEAR(G1201))=2, ((MONTH(H1201)-MONTH(G1201))+1)+24, (IF((YEAR(H1201)-YEAR(G1201))=3, ((MONTH(H1201)-MONTH(G1201))+1)+36, (MONTH(H1201)-MONTH(G1201))+1)))))</f>
        <v>1</v>
      </c>
      <c r="J1201" s="18">
        <f>F1201/I1201</f>
        <v>2500</v>
      </c>
      <c r="K1201" s="19"/>
      <c r="L1201" s="20">
        <v>44743</v>
      </c>
      <c r="M1201" s="20">
        <v>44813</v>
      </c>
      <c r="N1201" s="21">
        <v>2500</v>
      </c>
      <c r="O1201" s="20">
        <v>44743</v>
      </c>
      <c r="P1201" s="20">
        <v>44773</v>
      </c>
      <c r="Q1201" s="19">
        <f t="shared" si="54"/>
        <v>9</v>
      </c>
      <c r="R1201" s="19">
        <f t="shared" si="55"/>
        <v>9</v>
      </c>
      <c r="S1201" s="19">
        <f t="shared" si="56"/>
        <v>0</v>
      </c>
      <c r="T1201" s="19"/>
      <c r="U1201" s="20">
        <v>43647</v>
      </c>
      <c r="V1201" s="20">
        <v>43717</v>
      </c>
      <c r="W1201" s="21">
        <v>2500</v>
      </c>
      <c r="X1201" s="20">
        <v>43647</v>
      </c>
      <c r="Y1201" s="20">
        <v>43677</v>
      </c>
    </row>
    <row r="1202" spans="1:25" ht="15.75" x14ac:dyDescent="0.25">
      <c r="A1202" s="17" t="s">
        <v>479</v>
      </c>
      <c r="B1202" s="17" t="s">
        <v>288</v>
      </c>
      <c r="C1202" s="17" t="s">
        <v>283</v>
      </c>
      <c r="D1202" s="20">
        <v>44743</v>
      </c>
      <c r="E1202" s="20">
        <v>44766</v>
      </c>
      <c r="F1202" s="21">
        <v>1500</v>
      </c>
      <c r="G1202" s="20">
        <v>44743</v>
      </c>
      <c r="H1202" s="20">
        <v>44773</v>
      </c>
      <c r="I1202" s="17">
        <f>IF((YEAR(H1202)-YEAR(G1202))=1, ((MONTH(H1202)-MONTH(G1202))+1)+12, (IF((YEAR(H1202)-YEAR(G1202))=2, ((MONTH(H1202)-MONTH(G1202))+1)+24, (IF((YEAR(H1202)-YEAR(G1202))=3, ((MONTH(H1202)-MONTH(G1202))+1)+36, (MONTH(H1202)-MONTH(G1202))+1)))))</f>
        <v>1</v>
      </c>
      <c r="J1202" s="18">
        <f>F1202/I1202</f>
        <v>1500</v>
      </c>
      <c r="K1202" s="19"/>
      <c r="L1202" s="20">
        <v>44743</v>
      </c>
      <c r="M1202" s="20">
        <v>44766</v>
      </c>
      <c r="N1202" s="21">
        <v>1500</v>
      </c>
      <c r="O1202" s="20">
        <v>44743</v>
      </c>
      <c r="P1202" s="20">
        <v>44773</v>
      </c>
      <c r="Q1202" s="19">
        <f t="shared" si="54"/>
        <v>24</v>
      </c>
      <c r="R1202" s="19">
        <f t="shared" si="55"/>
        <v>24</v>
      </c>
      <c r="S1202" s="19">
        <f t="shared" si="56"/>
        <v>0</v>
      </c>
      <c r="T1202" s="19"/>
      <c r="U1202" s="20">
        <v>43647</v>
      </c>
      <c r="V1202" s="20">
        <v>43670</v>
      </c>
      <c r="W1202" s="21">
        <v>1500</v>
      </c>
      <c r="X1202" s="20">
        <v>43647</v>
      </c>
      <c r="Y1202" s="20">
        <v>43677</v>
      </c>
    </row>
    <row r="1203" spans="1:25" ht="15.75" x14ac:dyDescent="0.25">
      <c r="A1203" s="17" t="s">
        <v>485</v>
      </c>
      <c r="B1203" s="17" t="s">
        <v>282</v>
      </c>
      <c r="C1203" s="17" t="s">
        <v>283</v>
      </c>
      <c r="D1203" s="20">
        <v>44767</v>
      </c>
      <c r="E1203" s="20">
        <v>44778</v>
      </c>
      <c r="F1203" s="21">
        <v>600</v>
      </c>
      <c r="G1203" s="20">
        <v>44743</v>
      </c>
      <c r="H1203" s="20">
        <v>44773</v>
      </c>
      <c r="I1203" s="17">
        <f>IF((YEAR(H1203)-YEAR(G1203))=1, ((MONTH(H1203)-MONTH(G1203))+1)+12, (IF((YEAR(H1203)-YEAR(G1203))=2, ((MONTH(H1203)-MONTH(G1203))+1)+24, (IF((YEAR(H1203)-YEAR(G1203))=3, ((MONTH(H1203)-MONTH(G1203))+1)+36, (MONTH(H1203)-MONTH(G1203))+1)))))</f>
        <v>1</v>
      </c>
      <c r="J1203" s="18">
        <f>F1203/I1203</f>
        <v>600</v>
      </c>
      <c r="K1203" s="19"/>
      <c r="L1203" s="20">
        <v>44767</v>
      </c>
      <c r="M1203" s="20">
        <v>44778</v>
      </c>
      <c r="N1203" s="21">
        <v>600</v>
      </c>
      <c r="O1203" s="20">
        <v>44743</v>
      </c>
      <c r="P1203" s="20">
        <v>44773</v>
      </c>
      <c r="Q1203" s="19">
        <f t="shared" si="54"/>
        <v>5</v>
      </c>
      <c r="R1203" s="19">
        <f t="shared" si="55"/>
        <v>5</v>
      </c>
      <c r="S1203" s="19">
        <f t="shared" si="56"/>
        <v>0</v>
      </c>
      <c r="T1203" s="19"/>
      <c r="U1203" s="20">
        <v>43671</v>
      </c>
      <c r="V1203" s="20">
        <v>43682</v>
      </c>
      <c r="W1203" s="21">
        <v>600</v>
      </c>
      <c r="X1203" s="20">
        <v>43647</v>
      </c>
      <c r="Y1203" s="20">
        <v>43677</v>
      </c>
    </row>
    <row r="1204" spans="1:25" ht="15.75" x14ac:dyDescent="0.25">
      <c r="A1204" s="17" t="s">
        <v>507</v>
      </c>
      <c r="B1204" s="17" t="s">
        <v>285</v>
      </c>
      <c r="C1204" s="17" t="s">
        <v>283</v>
      </c>
      <c r="D1204" s="20">
        <v>44743</v>
      </c>
      <c r="E1204" s="20">
        <v>44773</v>
      </c>
      <c r="F1204" s="21">
        <v>1750</v>
      </c>
      <c r="G1204" s="20">
        <v>44743</v>
      </c>
      <c r="H1204" s="20">
        <v>44773</v>
      </c>
      <c r="I1204" s="17">
        <f>IF((YEAR(H1204)-YEAR(G1204))=1, ((MONTH(H1204)-MONTH(G1204))+1)+12, (IF((YEAR(H1204)-YEAR(G1204))=2, ((MONTH(H1204)-MONTH(G1204))+1)+24, (IF((YEAR(H1204)-YEAR(G1204))=3, ((MONTH(H1204)-MONTH(G1204))+1)+36, (MONTH(H1204)-MONTH(G1204))+1)))))</f>
        <v>1</v>
      </c>
      <c r="J1204" s="18">
        <f>F1204/I1204</f>
        <v>1750</v>
      </c>
      <c r="K1204" s="19"/>
      <c r="L1204" s="20">
        <v>44743</v>
      </c>
      <c r="M1204" s="20">
        <v>44773</v>
      </c>
      <c r="N1204" s="21">
        <v>1750</v>
      </c>
      <c r="O1204" s="20">
        <v>44743</v>
      </c>
      <c r="P1204" s="20">
        <v>44773</v>
      </c>
      <c r="Q1204" s="19">
        <f t="shared" si="54"/>
        <v>31</v>
      </c>
      <c r="R1204" s="19">
        <f t="shared" si="55"/>
        <v>31</v>
      </c>
      <c r="S1204" s="19">
        <f t="shared" si="56"/>
        <v>0</v>
      </c>
      <c r="T1204" s="19"/>
      <c r="U1204" s="20">
        <v>43647</v>
      </c>
      <c r="V1204" s="20">
        <v>43677</v>
      </c>
      <c r="W1204" s="21">
        <v>1750</v>
      </c>
      <c r="X1204" s="20">
        <v>43647</v>
      </c>
      <c r="Y1204" s="20">
        <v>43677</v>
      </c>
    </row>
    <row r="1205" spans="1:25" ht="15.75" x14ac:dyDescent="0.25">
      <c r="A1205" s="17" t="s">
        <v>520</v>
      </c>
      <c r="B1205" s="17" t="s">
        <v>288</v>
      </c>
      <c r="C1205" s="17" t="s">
        <v>283</v>
      </c>
      <c r="D1205" s="20">
        <v>44347</v>
      </c>
      <c r="E1205" s="20">
        <v>44361</v>
      </c>
      <c r="F1205" s="21">
        <v>15962.11</v>
      </c>
      <c r="G1205" s="20">
        <v>44317</v>
      </c>
      <c r="H1205" s="20">
        <v>44804</v>
      </c>
      <c r="I1205" s="17">
        <f>IF((YEAR(H1205)-YEAR(G1205))=1, ((MONTH(H1205)-MONTH(G1205))+1)+12, (IF((YEAR(H1205)-YEAR(G1205))=2, ((MONTH(H1205)-MONTH(G1205))+1)+24, (IF((YEAR(H1205)-YEAR(G1205))=3, ((MONTH(H1205)-MONTH(G1205))+1)+36, (MONTH(H1205)-MONTH(G1205))+1)))))</f>
        <v>16</v>
      </c>
      <c r="J1205" s="18">
        <f>F1205/I1205</f>
        <v>997.63187500000004</v>
      </c>
      <c r="K1205" s="19"/>
      <c r="L1205" s="20">
        <v>44347</v>
      </c>
      <c r="M1205" s="20">
        <v>44361</v>
      </c>
      <c r="N1205" s="21">
        <v>15962.11</v>
      </c>
      <c r="O1205" s="20">
        <v>44317</v>
      </c>
      <c r="P1205" s="20">
        <v>44804</v>
      </c>
      <c r="Q1205" s="19">
        <f t="shared" si="54"/>
        <v>14</v>
      </c>
      <c r="R1205" s="19">
        <f t="shared" si="55"/>
        <v>14</v>
      </c>
      <c r="S1205" s="19">
        <f t="shared" si="56"/>
        <v>0</v>
      </c>
      <c r="T1205" s="19"/>
      <c r="U1205" s="20">
        <v>43251</v>
      </c>
      <c r="V1205" s="20">
        <v>43265</v>
      </c>
      <c r="W1205" s="21">
        <v>15962.11</v>
      </c>
      <c r="X1205" s="20">
        <v>43221</v>
      </c>
      <c r="Y1205" s="20">
        <v>43708</v>
      </c>
    </row>
    <row r="1206" spans="1:25" ht="15.75" x14ac:dyDescent="0.25">
      <c r="A1206" s="17" t="s">
        <v>470</v>
      </c>
      <c r="B1206" s="17" t="s">
        <v>288</v>
      </c>
      <c r="C1206" s="17" t="s">
        <v>283</v>
      </c>
      <c r="D1206" s="20">
        <v>44450</v>
      </c>
      <c r="E1206" s="20">
        <v>44471</v>
      </c>
      <c r="F1206" s="21">
        <v>25000</v>
      </c>
      <c r="G1206" s="20">
        <v>44440</v>
      </c>
      <c r="H1206" s="20">
        <v>44804</v>
      </c>
      <c r="I1206" s="17">
        <f>IF((YEAR(H1206)-YEAR(G1206))=1, ((MONTH(H1206)-MONTH(G1206))+1)+12, (IF((YEAR(H1206)-YEAR(G1206))=2, ((MONTH(H1206)-MONTH(G1206))+1)+24, (IF((YEAR(H1206)-YEAR(G1206))=3, ((MONTH(H1206)-MONTH(G1206))+1)+36, (MONTH(H1206)-MONTH(G1206))+1)))))</f>
        <v>12</v>
      </c>
      <c r="J1206" s="18">
        <f>F1206/I1206</f>
        <v>2083.3333333333335</v>
      </c>
      <c r="K1206" s="19"/>
      <c r="L1206" s="20">
        <v>44450</v>
      </c>
      <c r="M1206" s="20">
        <v>44471</v>
      </c>
      <c r="N1206" s="21">
        <v>25000</v>
      </c>
      <c r="O1206" s="20">
        <v>44440</v>
      </c>
      <c r="P1206" s="20">
        <v>44804</v>
      </c>
      <c r="Q1206" s="19">
        <f t="shared" si="54"/>
        <v>2</v>
      </c>
      <c r="R1206" s="19">
        <f t="shared" si="55"/>
        <v>2</v>
      </c>
      <c r="S1206" s="19">
        <f t="shared" si="56"/>
        <v>0</v>
      </c>
      <c r="T1206" s="19"/>
      <c r="U1206" s="20">
        <v>43354</v>
      </c>
      <c r="V1206" s="20">
        <v>43375</v>
      </c>
      <c r="W1206" s="21">
        <v>25000</v>
      </c>
      <c r="X1206" s="20">
        <v>43344</v>
      </c>
      <c r="Y1206" s="20">
        <v>43708</v>
      </c>
    </row>
    <row r="1207" spans="1:25" ht="15.75" x14ac:dyDescent="0.25">
      <c r="A1207" s="17" t="s">
        <v>514</v>
      </c>
      <c r="B1207" s="17" t="s">
        <v>285</v>
      </c>
      <c r="C1207" s="17" t="s">
        <v>283</v>
      </c>
      <c r="D1207" s="20">
        <v>44481</v>
      </c>
      <c r="E1207" s="20">
        <v>44561</v>
      </c>
      <c r="F1207" s="21">
        <v>12000</v>
      </c>
      <c r="G1207" s="20">
        <v>44440</v>
      </c>
      <c r="H1207" s="20">
        <v>44804</v>
      </c>
      <c r="I1207" s="17">
        <f>IF((YEAR(H1207)-YEAR(G1207))=1, ((MONTH(H1207)-MONTH(G1207))+1)+12, (IF((YEAR(H1207)-YEAR(G1207))=2, ((MONTH(H1207)-MONTH(G1207))+1)+24, (IF((YEAR(H1207)-YEAR(G1207))=3, ((MONTH(H1207)-MONTH(G1207))+1)+36, (MONTH(H1207)-MONTH(G1207))+1)))))</f>
        <v>12</v>
      </c>
      <c r="J1207" s="18">
        <f>F1207/I1207</f>
        <v>1000</v>
      </c>
      <c r="K1207" s="19"/>
      <c r="L1207" s="20">
        <v>44481</v>
      </c>
      <c r="M1207" s="20">
        <v>44561</v>
      </c>
      <c r="N1207" s="21">
        <v>12000</v>
      </c>
      <c r="O1207" s="20">
        <v>44440</v>
      </c>
      <c r="P1207" s="20">
        <v>44804</v>
      </c>
      <c r="Q1207" s="19">
        <f t="shared" si="54"/>
        <v>31</v>
      </c>
      <c r="R1207" s="19">
        <f t="shared" si="55"/>
        <v>31</v>
      </c>
      <c r="S1207" s="19">
        <f t="shared" si="56"/>
        <v>0</v>
      </c>
      <c r="T1207" s="19"/>
      <c r="U1207" s="20">
        <v>43385</v>
      </c>
      <c r="V1207" s="20">
        <v>43465</v>
      </c>
      <c r="W1207" s="21">
        <v>12000</v>
      </c>
      <c r="X1207" s="20">
        <v>43344</v>
      </c>
      <c r="Y1207" s="20">
        <v>43708</v>
      </c>
    </row>
    <row r="1208" spans="1:25" ht="15.75" x14ac:dyDescent="0.25">
      <c r="A1208" s="17" t="s">
        <v>549</v>
      </c>
      <c r="B1208" s="17" t="s">
        <v>285</v>
      </c>
      <c r="C1208" s="17" t="s">
        <v>283</v>
      </c>
      <c r="D1208" s="20">
        <v>44466</v>
      </c>
      <c r="E1208" s="20">
        <v>44544</v>
      </c>
      <c r="F1208" s="21">
        <v>210000</v>
      </c>
      <c r="G1208" s="20">
        <v>44440</v>
      </c>
      <c r="H1208" s="20">
        <v>44804</v>
      </c>
      <c r="I1208" s="17">
        <f>IF((YEAR(H1208)-YEAR(G1208))=1, ((MONTH(H1208)-MONTH(G1208))+1)+12, (IF((YEAR(H1208)-YEAR(G1208))=2, ((MONTH(H1208)-MONTH(G1208))+1)+24, (IF((YEAR(H1208)-YEAR(G1208))=3, ((MONTH(H1208)-MONTH(G1208))+1)+36, (MONTH(H1208)-MONTH(G1208))+1)))))</f>
        <v>12</v>
      </c>
      <c r="J1208" s="18">
        <f>F1208/I1208</f>
        <v>17500</v>
      </c>
      <c r="K1208" s="19"/>
      <c r="L1208" s="20">
        <v>44466</v>
      </c>
      <c r="M1208" s="20">
        <v>44544</v>
      </c>
      <c r="N1208" s="21">
        <v>210000</v>
      </c>
      <c r="O1208" s="20">
        <v>44440</v>
      </c>
      <c r="P1208" s="20">
        <v>44804</v>
      </c>
      <c r="Q1208" s="19">
        <f t="shared" si="54"/>
        <v>14</v>
      </c>
      <c r="R1208" s="19">
        <f t="shared" si="55"/>
        <v>14</v>
      </c>
      <c r="S1208" s="19">
        <f t="shared" si="56"/>
        <v>0</v>
      </c>
      <c r="T1208" s="19"/>
      <c r="U1208" s="20">
        <v>43370</v>
      </c>
      <c r="V1208" s="20">
        <v>43448</v>
      </c>
      <c r="W1208" s="21">
        <v>210000</v>
      </c>
      <c r="X1208" s="20">
        <v>43344</v>
      </c>
      <c r="Y1208" s="20">
        <v>43708</v>
      </c>
    </row>
    <row r="1209" spans="1:25" ht="15.75" x14ac:dyDescent="0.25">
      <c r="A1209" s="17" t="s">
        <v>370</v>
      </c>
      <c r="B1209" s="17" t="s">
        <v>288</v>
      </c>
      <c r="C1209" s="17" t="s">
        <v>283</v>
      </c>
      <c r="D1209" s="20">
        <v>44805</v>
      </c>
      <c r="E1209" s="20">
        <v>44820</v>
      </c>
      <c r="F1209" s="21">
        <v>12500</v>
      </c>
      <c r="G1209" s="20">
        <v>44713</v>
      </c>
      <c r="H1209" s="20">
        <v>44804</v>
      </c>
      <c r="I1209" s="17">
        <f>IF((YEAR(H1209)-YEAR(G1209))=1, ((MONTH(H1209)-MONTH(G1209))+1)+12, (IF((YEAR(H1209)-YEAR(G1209))=2, ((MONTH(H1209)-MONTH(G1209))+1)+24, (IF((YEAR(H1209)-YEAR(G1209))=3, ((MONTH(H1209)-MONTH(G1209))+1)+36, (MONTH(H1209)-MONTH(G1209))+1)))))</f>
        <v>3</v>
      </c>
      <c r="J1209" s="18">
        <f>F1209/I1209</f>
        <v>4166.666666666667</v>
      </c>
      <c r="K1209" s="19"/>
      <c r="L1209" s="20">
        <v>44805</v>
      </c>
      <c r="M1209" s="20">
        <v>44820</v>
      </c>
      <c r="N1209" s="21">
        <v>12500</v>
      </c>
      <c r="O1209" s="20">
        <v>44713</v>
      </c>
      <c r="P1209" s="20">
        <v>44804</v>
      </c>
      <c r="Q1209" s="19">
        <f t="shared" si="54"/>
        <v>16</v>
      </c>
      <c r="R1209" s="19">
        <f t="shared" si="55"/>
        <v>16</v>
      </c>
      <c r="S1209" s="19">
        <f t="shared" si="56"/>
        <v>0</v>
      </c>
      <c r="T1209" s="19"/>
      <c r="U1209" s="20">
        <v>43709</v>
      </c>
      <c r="V1209" s="20">
        <v>43724</v>
      </c>
      <c r="W1209" s="21">
        <v>12500</v>
      </c>
      <c r="X1209" s="20">
        <v>43617</v>
      </c>
      <c r="Y1209" s="20">
        <v>43708</v>
      </c>
    </row>
    <row r="1210" spans="1:25" ht="15.75" x14ac:dyDescent="0.25">
      <c r="A1210" s="17" t="s">
        <v>370</v>
      </c>
      <c r="B1210" s="17" t="s">
        <v>282</v>
      </c>
      <c r="C1210" s="17" t="s">
        <v>283</v>
      </c>
      <c r="D1210" s="20">
        <v>44713</v>
      </c>
      <c r="E1210" s="20">
        <v>44723</v>
      </c>
      <c r="F1210" s="21">
        <v>12500</v>
      </c>
      <c r="G1210" s="20">
        <v>44713</v>
      </c>
      <c r="H1210" s="20">
        <v>44804</v>
      </c>
      <c r="I1210" s="17">
        <f>IF((YEAR(H1210)-YEAR(G1210))=1, ((MONTH(H1210)-MONTH(G1210))+1)+12, (IF((YEAR(H1210)-YEAR(G1210))=2, ((MONTH(H1210)-MONTH(G1210))+1)+24, (IF((YEAR(H1210)-YEAR(G1210))=3, ((MONTH(H1210)-MONTH(G1210))+1)+36, (MONTH(H1210)-MONTH(G1210))+1)))))</f>
        <v>3</v>
      </c>
      <c r="J1210" s="18">
        <f>F1210/I1210</f>
        <v>4166.666666666667</v>
      </c>
      <c r="K1210" s="19"/>
      <c r="L1210" s="20">
        <v>44713</v>
      </c>
      <c r="M1210" s="20">
        <v>44723</v>
      </c>
      <c r="N1210" s="21">
        <v>12500</v>
      </c>
      <c r="O1210" s="20">
        <v>44713</v>
      </c>
      <c r="P1210" s="20">
        <v>44804</v>
      </c>
      <c r="Q1210" s="19">
        <f t="shared" si="54"/>
        <v>11</v>
      </c>
      <c r="R1210" s="19">
        <f t="shared" si="55"/>
        <v>11</v>
      </c>
      <c r="S1210" s="19">
        <f t="shared" si="56"/>
        <v>0</v>
      </c>
      <c r="T1210" s="19"/>
      <c r="U1210" s="20">
        <v>43617</v>
      </c>
      <c r="V1210" s="20">
        <v>43627</v>
      </c>
      <c r="W1210" s="21">
        <v>12500</v>
      </c>
      <c r="X1210" s="20">
        <v>43617</v>
      </c>
      <c r="Y1210" s="20">
        <v>43708</v>
      </c>
    </row>
    <row r="1211" spans="1:25" ht="15.75" x14ac:dyDescent="0.25">
      <c r="A1211" s="17" t="s">
        <v>377</v>
      </c>
      <c r="B1211" s="17" t="s">
        <v>288</v>
      </c>
      <c r="C1211" s="17" t="s">
        <v>283</v>
      </c>
      <c r="D1211" s="20">
        <v>44713</v>
      </c>
      <c r="E1211" s="20">
        <v>44719</v>
      </c>
      <c r="F1211" s="21">
        <v>7898.74</v>
      </c>
      <c r="G1211" s="20">
        <v>44713</v>
      </c>
      <c r="H1211" s="20">
        <v>44804</v>
      </c>
      <c r="I1211" s="17">
        <f>IF((YEAR(H1211)-YEAR(G1211))=1, ((MONTH(H1211)-MONTH(G1211))+1)+12, (IF((YEAR(H1211)-YEAR(G1211))=2, ((MONTH(H1211)-MONTH(G1211))+1)+24, (IF((YEAR(H1211)-YEAR(G1211))=3, ((MONTH(H1211)-MONTH(G1211))+1)+36, (MONTH(H1211)-MONTH(G1211))+1)))))</f>
        <v>3</v>
      </c>
      <c r="J1211" s="18">
        <f>F1211/I1211</f>
        <v>2632.9133333333334</v>
      </c>
      <c r="K1211" s="19"/>
      <c r="L1211" s="20">
        <v>44713</v>
      </c>
      <c r="M1211" s="20">
        <v>44719</v>
      </c>
      <c r="N1211" s="21">
        <v>7898.74</v>
      </c>
      <c r="O1211" s="20">
        <v>44713</v>
      </c>
      <c r="P1211" s="20">
        <v>44804</v>
      </c>
      <c r="Q1211" s="19">
        <f t="shared" si="54"/>
        <v>7</v>
      </c>
      <c r="R1211" s="19">
        <f t="shared" si="55"/>
        <v>7</v>
      </c>
      <c r="S1211" s="19">
        <f t="shared" si="56"/>
        <v>0</v>
      </c>
      <c r="T1211" s="19"/>
      <c r="U1211" s="20">
        <v>43617</v>
      </c>
      <c r="V1211" s="20">
        <v>43623</v>
      </c>
      <c r="W1211" s="21">
        <v>7898.74</v>
      </c>
      <c r="X1211" s="20">
        <v>43617</v>
      </c>
      <c r="Y1211" s="20">
        <v>43708</v>
      </c>
    </row>
    <row r="1212" spans="1:25" ht="15.75" x14ac:dyDescent="0.25">
      <c r="A1212" s="17" t="s">
        <v>484</v>
      </c>
      <c r="B1212" s="17" t="s">
        <v>288</v>
      </c>
      <c r="C1212" s="17" t="s">
        <v>283</v>
      </c>
      <c r="D1212" s="20">
        <v>44729</v>
      </c>
      <c r="E1212" s="20">
        <v>44747</v>
      </c>
      <c r="F1212" s="21">
        <v>3790.66</v>
      </c>
      <c r="G1212" s="20">
        <v>44713</v>
      </c>
      <c r="H1212" s="20">
        <v>44804</v>
      </c>
      <c r="I1212" s="17">
        <f>IF((YEAR(H1212)-YEAR(G1212))=1, ((MONTH(H1212)-MONTH(G1212))+1)+12, (IF((YEAR(H1212)-YEAR(G1212))=2, ((MONTH(H1212)-MONTH(G1212))+1)+24, (IF((YEAR(H1212)-YEAR(G1212))=3, ((MONTH(H1212)-MONTH(G1212))+1)+36, (MONTH(H1212)-MONTH(G1212))+1)))))</f>
        <v>3</v>
      </c>
      <c r="J1212" s="18">
        <f>F1212/I1212</f>
        <v>1263.5533333333333</v>
      </c>
      <c r="K1212" s="19"/>
      <c r="L1212" s="20">
        <v>44729</v>
      </c>
      <c r="M1212" s="20">
        <v>44747</v>
      </c>
      <c r="N1212" s="21">
        <v>3790.66</v>
      </c>
      <c r="O1212" s="20">
        <v>44713</v>
      </c>
      <c r="P1212" s="20">
        <v>44804</v>
      </c>
      <c r="Q1212" s="19">
        <f t="shared" si="54"/>
        <v>5</v>
      </c>
      <c r="R1212" s="19">
        <f t="shared" si="55"/>
        <v>5</v>
      </c>
      <c r="S1212" s="19">
        <f t="shared" si="56"/>
        <v>0</v>
      </c>
      <c r="T1212" s="19"/>
      <c r="U1212" s="20">
        <v>43633</v>
      </c>
      <c r="V1212" s="20">
        <v>43651</v>
      </c>
      <c r="W1212" s="21">
        <v>3790.66</v>
      </c>
      <c r="X1212" s="20">
        <v>43617</v>
      </c>
      <c r="Y1212" s="20">
        <v>43708</v>
      </c>
    </row>
    <row r="1213" spans="1:25" ht="15.75" x14ac:dyDescent="0.25">
      <c r="A1213" s="17" t="s">
        <v>364</v>
      </c>
      <c r="B1213" s="17" t="s">
        <v>282</v>
      </c>
      <c r="C1213" s="17" t="s">
        <v>283</v>
      </c>
      <c r="D1213" s="20">
        <v>44804</v>
      </c>
      <c r="E1213" s="20">
        <v>44845</v>
      </c>
      <c r="F1213" s="21">
        <v>8250</v>
      </c>
      <c r="G1213" s="20">
        <v>44774</v>
      </c>
      <c r="H1213" s="20">
        <v>44804</v>
      </c>
      <c r="I1213" s="17">
        <f>IF((YEAR(H1213)-YEAR(G1213))=1, ((MONTH(H1213)-MONTH(G1213))+1)+12, (IF((YEAR(H1213)-YEAR(G1213))=2, ((MONTH(H1213)-MONTH(G1213))+1)+24, (IF((YEAR(H1213)-YEAR(G1213))=3, ((MONTH(H1213)-MONTH(G1213))+1)+36, (MONTH(H1213)-MONTH(G1213))+1)))))</f>
        <v>1</v>
      </c>
      <c r="J1213" s="18">
        <f>F1213/I1213</f>
        <v>8250</v>
      </c>
      <c r="K1213" s="19"/>
      <c r="L1213" s="20">
        <v>44804</v>
      </c>
      <c r="M1213" s="20">
        <v>44845</v>
      </c>
      <c r="N1213" s="21">
        <v>8250</v>
      </c>
      <c r="O1213" s="20">
        <v>44774</v>
      </c>
      <c r="P1213" s="20">
        <v>44804</v>
      </c>
      <c r="Q1213" s="19">
        <f t="shared" si="54"/>
        <v>11</v>
      </c>
      <c r="R1213" s="19">
        <f t="shared" si="55"/>
        <v>11</v>
      </c>
      <c r="S1213" s="19">
        <f t="shared" si="56"/>
        <v>0</v>
      </c>
      <c r="T1213" s="19"/>
      <c r="U1213" s="20">
        <v>43708</v>
      </c>
      <c r="V1213" s="20">
        <v>43749</v>
      </c>
      <c r="W1213" s="21">
        <v>8250</v>
      </c>
      <c r="X1213" s="20">
        <v>43678</v>
      </c>
      <c r="Y1213" s="20">
        <v>43708</v>
      </c>
    </row>
    <row r="1214" spans="1:25" ht="15.75" x14ac:dyDescent="0.25">
      <c r="A1214" s="17" t="s">
        <v>373</v>
      </c>
      <c r="B1214" s="17" t="s">
        <v>285</v>
      </c>
      <c r="C1214" s="17" t="s">
        <v>283</v>
      </c>
      <c r="D1214" s="20">
        <v>44774</v>
      </c>
      <c r="E1214" s="20">
        <v>44781</v>
      </c>
      <c r="F1214" s="21">
        <v>1000</v>
      </c>
      <c r="G1214" s="20">
        <v>44774</v>
      </c>
      <c r="H1214" s="20">
        <v>44804</v>
      </c>
      <c r="I1214" s="17">
        <f>IF((YEAR(H1214)-YEAR(G1214))=1, ((MONTH(H1214)-MONTH(G1214))+1)+12, (IF((YEAR(H1214)-YEAR(G1214))=2, ((MONTH(H1214)-MONTH(G1214))+1)+24, (IF((YEAR(H1214)-YEAR(G1214))=3, ((MONTH(H1214)-MONTH(G1214))+1)+36, (MONTH(H1214)-MONTH(G1214))+1)))))</f>
        <v>1</v>
      </c>
      <c r="J1214" s="18">
        <f>F1214/I1214</f>
        <v>1000</v>
      </c>
      <c r="K1214" s="19"/>
      <c r="L1214" s="20">
        <v>44774</v>
      </c>
      <c r="M1214" s="20">
        <v>44781</v>
      </c>
      <c r="N1214" s="21">
        <v>1000</v>
      </c>
      <c r="O1214" s="20">
        <v>44774</v>
      </c>
      <c r="P1214" s="20">
        <v>44804</v>
      </c>
      <c r="Q1214" s="19">
        <f t="shared" si="54"/>
        <v>8</v>
      </c>
      <c r="R1214" s="19">
        <f t="shared" si="55"/>
        <v>8</v>
      </c>
      <c r="S1214" s="19">
        <f t="shared" si="56"/>
        <v>0</v>
      </c>
      <c r="T1214" s="19"/>
      <c r="U1214" s="20">
        <v>43678</v>
      </c>
      <c r="V1214" s="20">
        <v>43685</v>
      </c>
      <c r="W1214" s="21">
        <v>1000</v>
      </c>
      <c r="X1214" s="20">
        <v>43678</v>
      </c>
      <c r="Y1214" s="20">
        <v>43708</v>
      </c>
    </row>
    <row r="1215" spans="1:25" ht="15.75" x14ac:dyDescent="0.25">
      <c r="A1215" s="17" t="s">
        <v>373</v>
      </c>
      <c r="B1215" s="17" t="s">
        <v>288</v>
      </c>
      <c r="C1215" s="17" t="s">
        <v>283</v>
      </c>
      <c r="D1215" s="20">
        <v>44804</v>
      </c>
      <c r="E1215" s="20">
        <v>44918</v>
      </c>
      <c r="F1215" s="21">
        <v>4845.4399999999996</v>
      </c>
      <c r="G1215" s="20">
        <v>44774</v>
      </c>
      <c r="H1215" s="20">
        <v>44804</v>
      </c>
      <c r="I1215" s="17">
        <f>IF((YEAR(H1215)-YEAR(G1215))=1, ((MONTH(H1215)-MONTH(G1215))+1)+12, (IF((YEAR(H1215)-YEAR(G1215))=2, ((MONTH(H1215)-MONTH(G1215))+1)+24, (IF((YEAR(H1215)-YEAR(G1215))=3, ((MONTH(H1215)-MONTH(G1215))+1)+36, (MONTH(H1215)-MONTH(G1215))+1)))))</f>
        <v>1</v>
      </c>
      <c r="J1215" s="18">
        <f>F1215/I1215</f>
        <v>4845.4399999999996</v>
      </c>
      <c r="K1215" s="19"/>
      <c r="L1215" s="20">
        <v>44804</v>
      </c>
      <c r="M1215" s="20">
        <v>44918</v>
      </c>
      <c r="N1215" s="21">
        <v>4845.4399999999996</v>
      </c>
      <c r="O1215" s="20">
        <v>44774</v>
      </c>
      <c r="P1215" s="20">
        <v>44804</v>
      </c>
      <c r="Q1215" s="19">
        <f t="shared" si="54"/>
        <v>23</v>
      </c>
      <c r="R1215" s="19">
        <f t="shared" si="55"/>
        <v>23</v>
      </c>
      <c r="S1215" s="19">
        <f t="shared" si="56"/>
        <v>0</v>
      </c>
      <c r="T1215" s="19"/>
      <c r="U1215" s="20">
        <v>43708</v>
      </c>
      <c r="V1215" s="20">
        <v>43822</v>
      </c>
      <c r="W1215" s="21">
        <v>4845.4399999999996</v>
      </c>
      <c r="X1215" s="20">
        <v>43678</v>
      </c>
      <c r="Y1215" s="20">
        <v>43708</v>
      </c>
    </row>
    <row r="1216" spans="1:25" ht="15.75" x14ac:dyDescent="0.25">
      <c r="A1216" s="17" t="s">
        <v>401</v>
      </c>
      <c r="B1216" s="17" t="s">
        <v>285</v>
      </c>
      <c r="C1216" s="17" t="s">
        <v>283</v>
      </c>
      <c r="D1216" s="20">
        <v>44774</v>
      </c>
      <c r="E1216" s="20">
        <v>44809</v>
      </c>
      <c r="F1216" s="21">
        <v>2000</v>
      </c>
      <c r="G1216" s="20">
        <v>44774</v>
      </c>
      <c r="H1216" s="20">
        <v>44804</v>
      </c>
      <c r="I1216" s="17">
        <f>IF((YEAR(H1216)-YEAR(G1216))=1, ((MONTH(H1216)-MONTH(G1216))+1)+12, (IF((YEAR(H1216)-YEAR(G1216))=2, ((MONTH(H1216)-MONTH(G1216))+1)+24, (IF((YEAR(H1216)-YEAR(G1216))=3, ((MONTH(H1216)-MONTH(G1216))+1)+36, (MONTH(H1216)-MONTH(G1216))+1)))))</f>
        <v>1</v>
      </c>
      <c r="J1216" s="18">
        <f>F1216/I1216</f>
        <v>2000</v>
      </c>
      <c r="K1216" s="19"/>
      <c r="L1216" s="20">
        <v>44774</v>
      </c>
      <c r="M1216" s="20">
        <v>44809</v>
      </c>
      <c r="N1216" s="21">
        <v>2000</v>
      </c>
      <c r="O1216" s="20">
        <v>44774</v>
      </c>
      <c r="P1216" s="20">
        <v>44804</v>
      </c>
      <c r="Q1216" s="19">
        <f t="shared" si="54"/>
        <v>5</v>
      </c>
      <c r="R1216" s="19">
        <f t="shared" si="55"/>
        <v>5</v>
      </c>
      <c r="S1216" s="19">
        <f t="shared" si="56"/>
        <v>0</v>
      </c>
      <c r="T1216" s="19"/>
      <c r="U1216" s="20">
        <v>43678</v>
      </c>
      <c r="V1216" s="20">
        <v>43713</v>
      </c>
      <c r="W1216" s="21">
        <v>2000</v>
      </c>
      <c r="X1216" s="20">
        <v>43678</v>
      </c>
      <c r="Y1216" s="20">
        <v>43708</v>
      </c>
    </row>
    <row r="1217" spans="1:25" ht="15.75" x14ac:dyDescent="0.25">
      <c r="A1217" s="17" t="s">
        <v>426</v>
      </c>
      <c r="B1217" s="17" t="s">
        <v>282</v>
      </c>
      <c r="C1217" s="17" t="s">
        <v>283</v>
      </c>
      <c r="D1217" s="20">
        <v>44774</v>
      </c>
      <c r="E1217" s="20">
        <v>44809</v>
      </c>
      <c r="F1217" s="21">
        <v>700</v>
      </c>
      <c r="G1217" s="20">
        <v>44774</v>
      </c>
      <c r="H1217" s="20">
        <v>44804</v>
      </c>
      <c r="I1217" s="17">
        <f>IF((YEAR(H1217)-YEAR(G1217))=1, ((MONTH(H1217)-MONTH(G1217))+1)+12, (IF((YEAR(H1217)-YEAR(G1217))=2, ((MONTH(H1217)-MONTH(G1217))+1)+24, (IF((YEAR(H1217)-YEAR(G1217))=3, ((MONTH(H1217)-MONTH(G1217))+1)+36, (MONTH(H1217)-MONTH(G1217))+1)))))</f>
        <v>1</v>
      </c>
      <c r="J1217" s="18">
        <f>F1217/I1217</f>
        <v>700</v>
      </c>
      <c r="K1217" s="19"/>
      <c r="L1217" s="20">
        <v>44774</v>
      </c>
      <c r="M1217" s="20">
        <v>44809</v>
      </c>
      <c r="N1217" s="21">
        <v>700</v>
      </c>
      <c r="O1217" s="20">
        <v>44774</v>
      </c>
      <c r="P1217" s="20">
        <v>44804</v>
      </c>
      <c r="Q1217" s="19">
        <f t="shared" si="54"/>
        <v>5</v>
      </c>
      <c r="R1217" s="19">
        <f t="shared" si="55"/>
        <v>5</v>
      </c>
      <c r="S1217" s="19">
        <f t="shared" si="56"/>
        <v>0</v>
      </c>
      <c r="T1217" s="19"/>
      <c r="U1217" s="20">
        <v>43678</v>
      </c>
      <c r="V1217" s="20">
        <v>43713</v>
      </c>
      <c r="W1217" s="21">
        <v>700</v>
      </c>
      <c r="X1217" s="20">
        <v>43678</v>
      </c>
      <c r="Y1217" s="20">
        <v>43708</v>
      </c>
    </row>
    <row r="1218" spans="1:25" ht="15.75" x14ac:dyDescent="0.25">
      <c r="A1218" s="17" t="s">
        <v>453</v>
      </c>
      <c r="B1218" s="17" t="s">
        <v>282</v>
      </c>
      <c r="C1218" s="17" t="s">
        <v>283</v>
      </c>
      <c r="D1218" s="20">
        <v>44789</v>
      </c>
      <c r="E1218" s="20">
        <v>44821</v>
      </c>
      <c r="F1218" s="21">
        <v>1375</v>
      </c>
      <c r="G1218" s="20">
        <v>44774</v>
      </c>
      <c r="H1218" s="20">
        <v>44804</v>
      </c>
      <c r="I1218" s="17">
        <f>IF((YEAR(H1218)-YEAR(G1218))=1, ((MONTH(H1218)-MONTH(G1218))+1)+12, (IF((YEAR(H1218)-YEAR(G1218))=2, ((MONTH(H1218)-MONTH(G1218))+1)+24, (IF((YEAR(H1218)-YEAR(G1218))=3, ((MONTH(H1218)-MONTH(G1218))+1)+36, (MONTH(H1218)-MONTH(G1218))+1)))))</f>
        <v>1</v>
      </c>
      <c r="J1218" s="18">
        <f>F1218/I1218</f>
        <v>1375</v>
      </c>
      <c r="K1218" s="19"/>
      <c r="L1218" s="20">
        <v>44789</v>
      </c>
      <c r="M1218" s="20">
        <v>44821</v>
      </c>
      <c r="N1218" s="21">
        <v>1375</v>
      </c>
      <c r="O1218" s="20">
        <v>44774</v>
      </c>
      <c r="P1218" s="20">
        <v>44804</v>
      </c>
      <c r="Q1218" s="19">
        <f t="shared" si="54"/>
        <v>17</v>
      </c>
      <c r="R1218" s="19">
        <f t="shared" si="55"/>
        <v>17</v>
      </c>
      <c r="S1218" s="19">
        <f t="shared" si="56"/>
        <v>0</v>
      </c>
      <c r="T1218" s="19"/>
      <c r="U1218" s="20">
        <v>43693</v>
      </c>
      <c r="V1218" s="20">
        <v>43725</v>
      </c>
      <c r="W1218" s="21">
        <v>1375</v>
      </c>
      <c r="X1218" s="20">
        <v>43678</v>
      </c>
      <c r="Y1218" s="20">
        <v>43708</v>
      </c>
    </row>
    <row r="1219" spans="1:25" ht="15.75" x14ac:dyDescent="0.25">
      <c r="A1219" s="17" t="s">
        <v>460</v>
      </c>
      <c r="B1219" s="17" t="s">
        <v>296</v>
      </c>
      <c r="C1219" s="17" t="s">
        <v>283</v>
      </c>
      <c r="D1219" s="20">
        <v>44774</v>
      </c>
      <c r="E1219" s="20">
        <v>44807</v>
      </c>
      <c r="F1219" s="21">
        <v>2500</v>
      </c>
      <c r="G1219" s="20">
        <v>44774</v>
      </c>
      <c r="H1219" s="20">
        <v>44804</v>
      </c>
      <c r="I1219" s="17">
        <f>IF((YEAR(H1219)-YEAR(G1219))=1, ((MONTH(H1219)-MONTH(G1219))+1)+12, (IF((YEAR(H1219)-YEAR(G1219))=2, ((MONTH(H1219)-MONTH(G1219))+1)+24, (IF((YEAR(H1219)-YEAR(G1219))=3, ((MONTH(H1219)-MONTH(G1219))+1)+36, (MONTH(H1219)-MONTH(G1219))+1)))))</f>
        <v>1</v>
      </c>
      <c r="J1219" s="18">
        <f>F1219/I1219</f>
        <v>2500</v>
      </c>
      <c r="K1219" s="19"/>
      <c r="L1219" s="20">
        <v>44774</v>
      </c>
      <c r="M1219" s="20">
        <v>44807</v>
      </c>
      <c r="N1219" s="21">
        <v>2500</v>
      </c>
      <c r="O1219" s="20">
        <v>44774</v>
      </c>
      <c r="P1219" s="20">
        <v>44804</v>
      </c>
      <c r="Q1219" s="19">
        <f t="shared" si="54"/>
        <v>3</v>
      </c>
      <c r="R1219" s="19">
        <f t="shared" si="55"/>
        <v>3</v>
      </c>
      <c r="S1219" s="19">
        <f t="shared" si="56"/>
        <v>0</v>
      </c>
      <c r="T1219" s="19"/>
      <c r="U1219" s="20">
        <v>43678</v>
      </c>
      <c r="V1219" s="20">
        <v>43711</v>
      </c>
      <c r="W1219" s="21">
        <v>2500</v>
      </c>
      <c r="X1219" s="20">
        <v>43678</v>
      </c>
      <c r="Y1219" s="20">
        <v>43708</v>
      </c>
    </row>
    <row r="1220" spans="1:25" ht="15.75" x14ac:dyDescent="0.25">
      <c r="A1220" s="17" t="s">
        <v>479</v>
      </c>
      <c r="B1220" s="17" t="s">
        <v>288</v>
      </c>
      <c r="C1220" s="17" t="s">
        <v>283</v>
      </c>
      <c r="D1220" s="20">
        <v>44774</v>
      </c>
      <c r="E1220" s="20">
        <v>44787</v>
      </c>
      <c r="F1220" s="21">
        <v>1500</v>
      </c>
      <c r="G1220" s="20">
        <v>44774</v>
      </c>
      <c r="H1220" s="20">
        <v>44804</v>
      </c>
      <c r="I1220" s="17">
        <f>IF((YEAR(H1220)-YEAR(G1220))=1, ((MONTH(H1220)-MONTH(G1220))+1)+12, (IF((YEAR(H1220)-YEAR(G1220))=2, ((MONTH(H1220)-MONTH(G1220))+1)+24, (IF((YEAR(H1220)-YEAR(G1220))=3, ((MONTH(H1220)-MONTH(G1220))+1)+36, (MONTH(H1220)-MONTH(G1220))+1)))))</f>
        <v>1</v>
      </c>
      <c r="J1220" s="18">
        <f>F1220/I1220</f>
        <v>1500</v>
      </c>
      <c r="K1220" s="19"/>
      <c r="L1220" s="20">
        <v>44774</v>
      </c>
      <c r="M1220" s="20">
        <v>44787</v>
      </c>
      <c r="N1220" s="21">
        <v>1500</v>
      </c>
      <c r="O1220" s="20">
        <v>44774</v>
      </c>
      <c r="P1220" s="20">
        <v>44804</v>
      </c>
      <c r="Q1220" s="19">
        <f t="shared" ref="Q1220:Q1283" si="57">DAY(E1220)</f>
        <v>14</v>
      </c>
      <c r="R1220" s="19">
        <f t="shared" ref="R1220:R1283" si="58">DAY(M1220)</f>
        <v>14</v>
      </c>
      <c r="S1220" s="19">
        <f t="shared" ref="S1220:S1283" si="59">Q1220-R1220</f>
        <v>0</v>
      </c>
      <c r="T1220" s="19"/>
      <c r="U1220" s="20">
        <v>43678</v>
      </c>
      <c r="V1220" s="20">
        <v>43691</v>
      </c>
      <c r="W1220" s="21">
        <v>1500</v>
      </c>
      <c r="X1220" s="20">
        <v>43678</v>
      </c>
      <c r="Y1220" s="20">
        <v>43708</v>
      </c>
    </row>
    <row r="1221" spans="1:25" ht="15.75" x14ac:dyDescent="0.25">
      <c r="A1221" s="17" t="s">
        <v>485</v>
      </c>
      <c r="B1221" s="17" t="s">
        <v>282</v>
      </c>
      <c r="C1221" s="17" t="s">
        <v>283</v>
      </c>
      <c r="D1221" s="20">
        <v>44798</v>
      </c>
      <c r="E1221" s="20">
        <v>44807</v>
      </c>
      <c r="F1221" s="21">
        <v>600</v>
      </c>
      <c r="G1221" s="20">
        <v>44774</v>
      </c>
      <c r="H1221" s="20">
        <v>44804</v>
      </c>
      <c r="I1221" s="17">
        <f>IF((YEAR(H1221)-YEAR(G1221))=1, ((MONTH(H1221)-MONTH(G1221))+1)+12, (IF((YEAR(H1221)-YEAR(G1221))=2, ((MONTH(H1221)-MONTH(G1221))+1)+24, (IF((YEAR(H1221)-YEAR(G1221))=3, ((MONTH(H1221)-MONTH(G1221))+1)+36, (MONTH(H1221)-MONTH(G1221))+1)))))</f>
        <v>1</v>
      </c>
      <c r="J1221" s="18">
        <f>F1221/I1221</f>
        <v>600</v>
      </c>
      <c r="K1221" s="19"/>
      <c r="L1221" s="20">
        <v>44798</v>
      </c>
      <c r="M1221" s="20">
        <v>44807</v>
      </c>
      <c r="N1221" s="21">
        <v>600</v>
      </c>
      <c r="O1221" s="20">
        <v>44774</v>
      </c>
      <c r="P1221" s="20">
        <v>44804</v>
      </c>
      <c r="Q1221" s="19">
        <f t="shared" si="57"/>
        <v>3</v>
      </c>
      <c r="R1221" s="19">
        <f t="shared" si="58"/>
        <v>3</v>
      </c>
      <c r="S1221" s="19">
        <f t="shared" si="59"/>
        <v>0</v>
      </c>
      <c r="T1221" s="19"/>
      <c r="U1221" s="20">
        <v>43702</v>
      </c>
      <c r="V1221" s="20">
        <v>43711</v>
      </c>
      <c r="W1221" s="21">
        <v>600</v>
      </c>
      <c r="X1221" s="20">
        <v>43678</v>
      </c>
      <c r="Y1221" s="20">
        <v>43708</v>
      </c>
    </row>
    <row r="1222" spans="1:25" ht="15.75" x14ac:dyDescent="0.25">
      <c r="A1222" s="17" t="s">
        <v>507</v>
      </c>
      <c r="B1222" s="17" t="s">
        <v>285</v>
      </c>
      <c r="C1222" s="17" t="s">
        <v>283</v>
      </c>
      <c r="D1222" s="20">
        <v>44774</v>
      </c>
      <c r="E1222" s="20">
        <v>44807</v>
      </c>
      <c r="F1222" s="21">
        <v>1750</v>
      </c>
      <c r="G1222" s="20">
        <v>44774</v>
      </c>
      <c r="H1222" s="20">
        <v>44804</v>
      </c>
      <c r="I1222" s="17">
        <f>IF((YEAR(H1222)-YEAR(G1222))=1, ((MONTH(H1222)-MONTH(G1222))+1)+12, (IF((YEAR(H1222)-YEAR(G1222))=2, ((MONTH(H1222)-MONTH(G1222))+1)+24, (IF((YEAR(H1222)-YEAR(G1222))=3, ((MONTH(H1222)-MONTH(G1222))+1)+36, (MONTH(H1222)-MONTH(G1222))+1)))))</f>
        <v>1</v>
      </c>
      <c r="J1222" s="18">
        <f>F1222/I1222</f>
        <v>1750</v>
      </c>
      <c r="K1222" s="19"/>
      <c r="L1222" s="20">
        <v>44774</v>
      </c>
      <c r="M1222" s="20">
        <v>44807</v>
      </c>
      <c r="N1222" s="21">
        <v>1750</v>
      </c>
      <c r="O1222" s="20">
        <v>44774</v>
      </c>
      <c r="P1222" s="20">
        <v>44804</v>
      </c>
      <c r="Q1222" s="19">
        <f t="shared" si="57"/>
        <v>3</v>
      </c>
      <c r="R1222" s="19">
        <f t="shared" si="58"/>
        <v>3</v>
      </c>
      <c r="S1222" s="19">
        <f t="shared" si="59"/>
        <v>0</v>
      </c>
      <c r="T1222" s="19"/>
      <c r="U1222" s="20">
        <v>43678</v>
      </c>
      <c r="V1222" s="20">
        <v>43711</v>
      </c>
      <c r="W1222" s="21">
        <v>1750</v>
      </c>
      <c r="X1222" s="20">
        <v>43678</v>
      </c>
      <c r="Y1222" s="20">
        <v>43708</v>
      </c>
    </row>
    <row r="1223" spans="1:25" ht="15.75" x14ac:dyDescent="0.25">
      <c r="A1223" s="17" t="s">
        <v>356</v>
      </c>
      <c r="B1223" s="17" t="s">
        <v>296</v>
      </c>
      <c r="C1223" s="17" t="s">
        <v>283</v>
      </c>
      <c r="D1223" s="20">
        <v>44480</v>
      </c>
      <c r="E1223" s="20">
        <v>44561</v>
      </c>
      <c r="F1223" s="21">
        <v>36000</v>
      </c>
      <c r="G1223" s="20">
        <v>44470</v>
      </c>
      <c r="H1223" s="20">
        <v>44834</v>
      </c>
      <c r="I1223" s="17">
        <f>IF((YEAR(H1223)-YEAR(G1223))=1, ((MONTH(H1223)-MONTH(G1223))+1)+12, (IF((YEAR(H1223)-YEAR(G1223))=2, ((MONTH(H1223)-MONTH(G1223))+1)+24, (IF((YEAR(H1223)-YEAR(G1223))=3, ((MONTH(H1223)-MONTH(G1223))+1)+36, (MONTH(H1223)-MONTH(G1223))+1)))))</f>
        <v>12</v>
      </c>
      <c r="J1223" s="18">
        <f>F1223/I1223</f>
        <v>3000</v>
      </c>
      <c r="K1223" s="19"/>
      <c r="L1223" s="20">
        <v>44480</v>
      </c>
      <c r="M1223" s="20">
        <v>44561</v>
      </c>
      <c r="N1223" s="21">
        <v>36000</v>
      </c>
      <c r="O1223" s="20">
        <v>44470</v>
      </c>
      <c r="P1223" s="20">
        <v>44834</v>
      </c>
      <c r="Q1223" s="19">
        <f t="shared" si="57"/>
        <v>31</v>
      </c>
      <c r="R1223" s="19">
        <f t="shared" si="58"/>
        <v>31</v>
      </c>
      <c r="S1223" s="19">
        <f t="shared" si="59"/>
        <v>0</v>
      </c>
      <c r="T1223" s="19"/>
      <c r="U1223" s="20">
        <v>43384</v>
      </c>
      <c r="V1223" s="20">
        <v>43465</v>
      </c>
      <c r="W1223" s="21">
        <v>36000</v>
      </c>
      <c r="X1223" s="20">
        <v>43374</v>
      </c>
      <c r="Y1223" s="20">
        <v>43738</v>
      </c>
    </row>
    <row r="1224" spans="1:25" ht="15.75" x14ac:dyDescent="0.25">
      <c r="A1224" s="17" t="s">
        <v>405</v>
      </c>
      <c r="B1224" s="17" t="s">
        <v>292</v>
      </c>
      <c r="C1224" s="17" t="s">
        <v>283</v>
      </c>
      <c r="D1224" s="20">
        <v>44467</v>
      </c>
      <c r="E1224" s="20">
        <v>44514</v>
      </c>
      <c r="F1224" s="21">
        <v>23447.43</v>
      </c>
      <c r="G1224" s="20">
        <v>44470</v>
      </c>
      <c r="H1224" s="20">
        <v>44834</v>
      </c>
      <c r="I1224" s="17">
        <f>IF((YEAR(H1224)-YEAR(G1224))=1, ((MONTH(H1224)-MONTH(G1224))+1)+12, (IF((YEAR(H1224)-YEAR(G1224))=2, ((MONTH(H1224)-MONTH(G1224))+1)+24, (IF((YEAR(H1224)-YEAR(G1224))=3, ((MONTH(H1224)-MONTH(G1224))+1)+36, (MONTH(H1224)-MONTH(G1224))+1)))))</f>
        <v>12</v>
      </c>
      <c r="J1224" s="18">
        <f>F1224/I1224</f>
        <v>1953.9525000000001</v>
      </c>
      <c r="K1224" s="19"/>
      <c r="L1224" s="20">
        <v>44467</v>
      </c>
      <c r="M1224" s="20">
        <v>44514</v>
      </c>
      <c r="N1224" s="21">
        <v>23447.43</v>
      </c>
      <c r="O1224" s="20">
        <v>44470</v>
      </c>
      <c r="P1224" s="20">
        <v>44834</v>
      </c>
      <c r="Q1224" s="19">
        <f t="shared" si="57"/>
        <v>14</v>
      </c>
      <c r="R1224" s="19">
        <f t="shared" si="58"/>
        <v>14</v>
      </c>
      <c r="S1224" s="19">
        <f t="shared" si="59"/>
        <v>0</v>
      </c>
      <c r="T1224" s="19"/>
      <c r="U1224" s="20">
        <v>43371</v>
      </c>
      <c r="V1224" s="20">
        <v>43418</v>
      </c>
      <c r="W1224" s="21">
        <v>23447.43</v>
      </c>
      <c r="X1224" s="20">
        <v>43374</v>
      </c>
      <c r="Y1224" s="20">
        <v>43738</v>
      </c>
    </row>
    <row r="1225" spans="1:25" ht="15.75" x14ac:dyDescent="0.25">
      <c r="A1225" s="23" t="s">
        <v>469</v>
      </c>
      <c r="B1225" s="23" t="s">
        <v>285</v>
      </c>
      <c r="C1225" s="17" t="s">
        <v>283</v>
      </c>
      <c r="D1225" s="20">
        <v>44494</v>
      </c>
      <c r="E1225" s="20">
        <v>44533</v>
      </c>
      <c r="F1225" s="21">
        <v>21000</v>
      </c>
      <c r="G1225" s="20">
        <v>44470</v>
      </c>
      <c r="H1225" s="20">
        <v>44834</v>
      </c>
      <c r="I1225" s="17">
        <f>IF((YEAR(H1225)-YEAR(G1225))=1, ((MONTH(H1225)-MONTH(G1225))+1)+12, (IF((YEAR(H1225)-YEAR(G1225))=2, ((MONTH(H1225)-MONTH(G1225))+1)+24, (IF((YEAR(H1225)-YEAR(G1225))=3, ((MONTH(H1225)-MONTH(G1225))+1)+36, (MONTH(H1225)-MONTH(G1225))+1)))))</f>
        <v>12</v>
      </c>
      <c r="J1225" s="18">
        <f>F1225/I1225</f>
        <v>1750</v>
      </c>
      <c r="K1225" s="19"/>
      <c r="L1225" s="20">
        <v>44494</v>
      </c>
      <c r="M1225" s="20">
        <v>44533</v>
      </c>
      <c r="N1225" s="21">
        <v>21000</v>
      </c>
      <c r="O1225" s="20">
        <v>44470</v>
      </c>
      <c r="P1225" s="20">
        <v>44834</v>
      </c>
      <c r="Q1225" s="19">
        <f t="shared" si="57"/>
        <v>3</v>
      </c>
      <c r="R1225" s="19">
        <f t="shared" si="58"/>
        <v>3</v>
      </c>
      <c r="S1225" s="19">
        <f t="shared" si="59"/>
        <v>0</v>
      </c>
      <c r="T1225" s="19"/>
      <c r="U1225" s="20">
        <v>43398</v>
      </c>
      <c r="V1225" s="20">
        <v>43437</v>
      </c>
      <c r="W1225" s="21">
        <v>21000</v>
      </c>
      <c r="X1225" s="20">
        <v>43374</v>
      </c>
      <c r="Y1225" s="20">
        <v>43738</v>
      </c>
    </row>
    <row r="1226" spans="1:25" ht="15.75" x14ac:dyDescent="0.25">
      <c r="A1226" s="17" t="s">
        <v>558</v>
      </c>
      <c r="B1226" s="17" t="s">
        <v>296</v>
      </c>
      <c r="C1226" s="17" t="s">
        <v>283</v>
      </c>
      <c r="D1226" s="20">
        <v>44470</v>
      </c>
      <c r="E1226" s="20">
        <v>44501</v>
      </c>
      <c r="F1226" s="21">
        <v>28000</v>
      </c>
      <c r="G1226" s="20">
        <v>44470</v>
      </c>
      <c r="H1226" s="20">
        <v>44834</v>
      </c>
      <c r="I1226" s="17">
        <f>IF((YEAR(H1226)-YEAR(G1226))=1, ((MONTH(H1226)-MONTH(G1226))+1)+12, (IF((YEAR(H1226)-YEAR(G1226))=2, ((MONTH(H1226)-MONTH(G1226))+1)+24, (IF((YEAR(H1226)-YEAR(G1226))=3, ((MONTH(H1226)-MONTH(G1226))+1)+36, (MONTH(H1226)-MONTH(G1226))+1)))))</f>
        <v>12</v>
      </c>
      <c r="J1226" s="18">
        <f>F1226/I1226</f>
        <v>2333.3333333333335</v>
      </c>
      <c r="K1226" s="19"/>
      <c r="L1226" s="20">
        <v>44470</v>
      </c>
      <c r="M1226" s="20">
        <v>44501</v>
      </c>
      <c r="N1226" s="21">
        <v>28000</v>
      </c>
      <c r="O1226" s="20">
        <v>44470</v>
      </c>
      <c r="P1226" s="20">
        <v>44834</v>
      </c>
      <c r="Q1226" s="19">
        <f t="shared" si="57"/>
        <v>1</v>
      </c>
      <c r="R1226" s="19">
        <f t="shared" si="58"/>
        <v>1</v>
      </c>
      <c r="S1226" s="19">
        <f t="shared" si="59"/>
        <v>0</v>
      </c>
      <c r="T1226" s="19"/>
      <c r="U1226" s="20">
        <v>43374</v>
      </c>
      <c r="V1226" s="20">
        <v>43405</v>
      </c>
      <c r="W1226" s="21">
        <v>28000</v>
      </c>
      <c r="X1226" s="20">
        <v>43374</v>
      </c>
      <c r="Y1226" s="20">
        <v>43738</v>
      </c>
    </row>
    <row r="1227" spans="1:25" ht="15.75" x14ac:dyDescent="0.25">
      <c r="A1227" s="17" t="s">
        <v>464</v>
      </c>
      <c r="B1227" s="17" t="s">
        <v>282</v>
      </c>
      <c r="C1227" s="17" t="s">
        <v>283</v>
      </c>
      <c r="D1227" s="20">
        <v>44520</v>
      </c>
      <c r="E1227" s="20">
        <v>44611</v>
      </c>
      <c r="F1227" s="21">
        <v>20625</v>
      </c>
      <c r="G1227" s="20">
        <v>44501</v>
      </c>
      <c r="H1227" s="20">
        <v>44834</v>
      </c>
      <c r="I1227" s="17">
        <f>IF((YEAR(H1227)-YEAR(G1227))=1, ((MONTH(H1227)-MONTH(G1227))+1)+12, (IF((YEAR(H1227)-YEAR(G1227))=2, ((MONTH(H1227)-MONTH(G1227))+1)+24, (IF((YEAR(H1227)-YEAR(G1227))=3, ((MONTH(H1227)-MONTH(G1227))+1)+36, (MONTH(H1227)-MONTH(G1227))+1)))))</f>
        <v>11</v>
      </c>
      <c r="J1227" s="18">
        <f>F1227/I1227</f>
        <v>1875</v>
      </c>
      <c r="K1227" s="19"/>
      <c r="L1227" s="20">
        <v>44520</v>
      </c>
      <c r="M1227" s="20">
        <v>44611</v>
      </c>
      <c r="N1227" s="21">
        <v>20625</v>
      </c>
      <c r="O1227" s="20">
        <v>44501</v>
      </c>
      <c r="P1227" s="20">
        <v>44834</v>
      </c>
      <c r="Q1227" s="19">
        <f t="shared" si="57"/>
        <v>19</v>
      </c>
      <c r="R1227" s="19">
        <f t="shared" si="58"/>
        <v>19</v>
      </c>
      <c r="S1227" s="19">
        <f t="shared" si="59"/>
        <v>0</v>
      </c>
      <c r="T1227" s="19"/>
      <c r="U1227" s="20">
        <v>43424</v>
      </c>
      <c r="V1227" s="20">
        <v>43515</v>
      </c>
      <c r="W1227" s="21">
        <v>20625</v>
      </c>
      <c r="X1227" s="20">
        <v>43405</v>
      </c>
      <c r="Y1227" s="20">
        <v>43738</v>
      </c>
    </row>
    <row r="1228" spans="1:25" ht="15.75" x14ac:dyDescent="0.25">
      <c r="A1228" s="17" t="s">
        <v>559</v>
      </c>
      <c r="B1228" s="17" t="s">
        <v>282</v>
      </c>
      <c r="C1228" s="17" t="s">
        <v>283</v>
      </c>
      <c r="D1228" s="20">
        <v>44911</v>
      </c>
      <c r="E1228" s="20">
        <v>45005</v>
      </c>
      <c r="F1228" s="21">
        <v>54000</v>
      </c>
      <c r="G1228" s="20">
        <v>44562</v>
      </c>
      <c r="H1228" s="20">
        <v>44834</v>
      </c>
      <c r="I1228" s="17">
        <f>IF((YEAR(H1228)-YEAR(G1228))=1, ((MONTH(H1228)-MONTH(G1228))+1)+12, (IF((YEAR(H1228)-YEAR(G1228))=2, ((MONTH(H1228)-MONTH(G1228))+1)+24, (IF((YEAR(H1228)-YEAR(G1228))=3, ((MONTH(H1228)-MONTH(G1228))+1)+36, (MONTH(H1228)-MONTH(G1228))+1)))))</f>
        <v>9</v>
      </c>
      <c r="J1228" s="18">
        <f>F1228/I1228</f>
        <v>6000</v>
      </c>
      <c r="K1228" s="19"/>
      <c r="L1228" s="20">
        <v>44911</v>
      </c>
      <c r="M1228" s="20">
        <v>45005</v>
      </c>
      <c r="N1228" s="21">
        <v>54000</v>
      </c>
      <c r="O1228" s="20">
        <v>44562</v>
      </c>
      <c r="P1228" s="20">
        <v>44834</v>
      </c>
      <c r="Q1228" s="19">
        <f t="shared" si="57"/>
        <v>20</v>
      </c>
      <c r="R1228" s="19">
        <f t="shared" si="58"/>
        <v>20</v>
      </c>
      <c r="S1228" s="19">
        <f t="shared" si="59"/>
        <v>0</v>
      </c>
      <c r="T1228" s="19"/>
      <c r="U1228" s="20">
        <v>43815</v>
      </c>
      <c r="V1228" s="20">
        <v>43910</v>
      </c>
      <c r="W1228" s="21">
        <v>54000</v>
      </c>
      <c r="X1228" s="20">
        <v>43466</v>
      </c>
      <c r="Y1228" s="20">
        <v>43738</v>
      </c>
    </row>
    <row r="1229" spans="1:25" ht="15.75" x14ac:dyDescent="0.25">
      <c r="A1229" s="17" t="s">
        <v>516</v>
      </c>
      <c r="B1229" s="17" t="s">
        <v>292</v>
      </c>
      <c r="C1229" s="17" t="s">
        <v>283</v>
      </c>
      <c r="D1229" s="20">
        <v>44717</v>
      </c>
      <c r="E1229" s="20">
        <v>44757</v>
      </c>
      <c r="F1229" s="21">
        <v>15000</v>
      </c>
      <c r="G1229" s="20">
        <v>44715</v>
      </c>
      <c r="H1229" s="20">
        <v>44834</v>
      </c>
      <c r="I1229" s="17">
        <f>IF((YEAR(H1229)-YEAR(G1229))=1, ((MONTH(H1229)-MONTH(G1229))+1)+12, (IF((YEAR(H1229)-YEAR(G1229))=2, ((MONTH(H1229)-MONTH(G1229))+1)+24, (IF((YEAR(H1229)-YEAR(G1229))=3, ((MONTH(H1229)-MONTH(G1229))+1)+36, (MONTH(H1229)-MONTH(G1229))+1)))))</f>
        <v>4</v>
      </c>
      <c r="J1229" s="18">
        <f>F1229/I1229</f>
        <v>3750</v>
      </c>
      <c r="K1229" s="19"/>
      <c r="L1229" s="20">
        <v>44717</v>
      </c>
      <c r="M1229" s="20">
        <v>44757</v>
      </c>
      <c r="N1229" s="21">
        <v>15000</v>
      </c>
      <c r="O1229" s="20">
        <v>44715</v>
      </c>
      <c r="P1229" s="20">
        <v>44834</v>
      </c>
      <c r="Q1229" s="19">
        <f t="shared" si="57"/>
        <v>15</v>
      </c>
      <c r="R1229" s="19">
        <f t="shared" si="58"/>
        <v>15</v>
      </c>
      <c r="S1229" s="19">
        <f t="shared" si="59"/>
        <v>0</v>
      </c>
      <c r="T1229" s="19"/>
      <c r="U1229" s="20">
        <v>43621</v>
      </c>
      <c r="V1229" s="20">
        <v>43661</v>
      </c>
      <c r="W1229" s="21">
        <v>15000</v>
      </c>
      <c r="X1229" s="20">
        <v>43619</v>
      </c>
      <c r="Y1229" s="20">
        <v>43738</v>
      </c>
    </row>
    <row r="1230" spans="1:25" ht="15.75" x14ac:dyDescent="0.25">
      <c r="A1230" s="17" t="s">
        <v>294</v>
      </c>
      <c r="B1230" s="17" t="s">
        <v>285</v>
      </c>
      <c r="C1230" s="17" t="s">
        <v>283</v>
      </c>
      <c r="D1230" s="20">
        <v>44743</v>
      </c>
      <c r="E1230" s="20">
        <v>44766</v>
      </c>
      <c r="F1230" s="21">
        <v>7500</v>
      </c>
      <c r="G1230" s="20">
        <v>44743</v>
      </c>
      <c r="H1230" s="20">
        <v>44834</v>
      </c>
      <c r="I1230" s="17">
        <f>IF((YEAR(H1230)-YEAR(G1230))=1, ((MONTH(H1230)-MONTH(G1230))+1)+12, (IF((YEAR(H1230)-YEAR(G1230))=2, ((MONTH(H1230)-MONTH(G1230))+1)+24, (IF((YEAR(H1230)-YEAR(G1230))=3, ((MONTH(H1230)-MONTH(G1230))+1)+36, (MONTH(H1230)-MONTH(G1230))+1)))))</f>
        <v>3</v>
      </c>
      <c r="J1230" s="18">
        <f>F1230/I1230</f>
        <v>2500</v>
      </c>
      <c r="K1230" s="19"/>
      <c r="L1230" s="20">
        <v>44743</v>
      </c>
      <c r="M1230" s="20">
        <v>44766</v>
      </c>
      <c r="N1230" s="21">
        <v>7500</v>
      </c>
      <c r="O1230" s="20">
        <v>44743</v>
      </c>
      <c r="P1230" s="20">
        <v>44834</v>
      </c>
      <c r="Q1230" s="19">
        <f t="shared" si="57"/>
        <v>24</v>
      </c>
      <c r="R1230" s="19">
        <f t="shared" si="58"/>
        <v>24</v>
      </c>
      <c r="S1230" s="19">
        <f t="shared" si="59"/>
        <v>0</v>
      </c>
      <c r="T1230" s="19"/>
      <c r="U1230" s="20">
        <v>43647</v>
      </c>
      <c r="V1230" s="20">
        <v>43670</v>
      </c>
      <c r="W1230" s="21">
        <v>7500</v>
      </c>
      <c r="X1230" s="20">
        <v>43647</v>
      </c>
      <c r="Y1230" s="20">
        <v>43738</v>
      </c>
    </row>
    <row r="1231" spans="1:25" ht="15.75" x14ac:dyDescent="0.25">
      <c r="A1231" s="17" t="s">
        <v>381</v>
      </c>
      <c r="B1231" s="17" t="s">
        <v>292</v>
      </c>
      <c r="C1231" s="17" t="s">
        <v>283</v>
      </c>
      <c r="D1231" s="20">
        <v>44713</v>
      </c>
      <c r="E1231" s="20">
        <v>44716</v>
      </c>
      <c r="F1231" s="21">
        <v>5214.45</v>
      </c>
      <c r="G1231" s="20">
        <v>44743</v>
      </c>
      <c r="H1231" s="20">
        <v>44834</v>
      </c>
      <c r="I1231" s="17">
        <f>IF((YEAR(H1231)-YEAR(G1231))=1, ((MONTH(H1231)-MONTH(G1231))+1)+12, (IF((YEAR(H1231)-YEAR(G1231))=2, ((MONTH(H1231)-MONTH(G1231))+1)+24, (IF((YEAR(H1231)-YEAR(G1231))=3, ((MONTH(H1231)-MONTH(G1231))+1)+36, (MONTH(H1231)-MONTH(G1231))+1)))))</f>
        <v>3</v>
      </c>
      <c r="J1231" s="18">
        <f>F1231/I1231</f>
        <v>1738.1499999999999</v>
      </c>
      <c r="K1231" s="19"/>
      <c r="L1231" s="20">
        <v>44713</v>
      </c>
      <c r="M1231" s="20">
        <v>44716</v>
      </c>
      <c r="N1231" s="21">
        <v>5214.45</v>
      </c>
      <c r="O1231" s="20">
        <v>44743</v>
      </c>
      <c r="P1231" s="20">
        <v>44834</v>
      </c>
      <c r="Q1231" s="19">
        <f t="shared" si="57"/>
        <v>4</v>
      </c>
      <c r="R1231" s="19">
        <f t="shared" si="58"/>
        <v>4</v>
      </c>
      <c r="S1231" s="19">
        <f t="shared" si="59"/>
        <v>0</v>
      </c>
      <c r="T1231" s="19"/>
      <c r="U1231" s="20">
        <v>43617</v>
      </c>
      <c r="V1231" s="20">
        <v>43620</v>
      </c>
      <c r="W1231" s="21">
        <v>5214.45</v>
      </c>
      <c r="X1231" s="20">
        <v>43647</v>
      </c>
      <c r="Y1231" s="20">
        <v>43738</v>
      </c>
    </row>
    <row r="1232" spans="1:25" ht="15.75" x14ac:dyDescent="0.25">
      <c r="A1232" s="17" t="s">
        <v>400</v>
      </c>
      <c r="B1232" s="17" t="s">
        <v>282</v>
      </c>
      <c r="C1232" s="17" t="s">
        <v>283</v>
      </c>
      <c r="D1232" s="20">
        <v>44743</v>
      </c>
      <c r="E1232" s="20">
        <v>44764</v>
      </c>
      <c r="F1232" s="21">
        <v>1500</v>
      </c>
      <c r="G1232" s="20">
        <v>44743</v>
      </c>
      <c r="H1232" s="20">
        <v>44834</v>
      </c>
      <c r="I1232" s="17">
        <f>IF((YEAR(H1232)-YEAR(G1232))=1, ((MONTH(H1232)-MONTH(G1232))+1)+12, (IF((YEAR(H1232)-YEAR(G1232))=2, ((MONTH(H1232)-MONTH(G1232))+1)+24, (IF((YEAR(H1232)-YEAR(G1232))=3, ((MONTH(H1232)-MONTH(G1232))+1)+36, (MONTH(H1232)-MONTH(G1232))+1)))))</f>
        <v>3</v>
      </c>
      <c r="J1232" s="18">
        <f>F1232/I1232</f>
        <v>500</v>
      </c>
      <c r="K1232" s="19"/>
      <c r="L1232" s="20">
        <v>44743</v>
      </c>
      <c r="M1232" s="20">
        <v>44764</v>
      </c>
      <c r="N1232" s="21">
        <v>1500</v>
      </c>
      <c r="O1232" s="20">
        <v>44743</v>
      </c>
      <c r="P1232" s="20">
        <v>44834</v>
      </c>
      <c r="Q1232" s="19">
        <f t="shared" si="57"/>
        <v>22</v>
      </c>
      <c r="R1232" s="19">
        <f t="shared" si="58"/>
        <v>22</v>
      </c>
      <c r="S1232" s="19">
        <f t="shared" si="59"/>
        <v>0</v>
      </c>
      <c r="T1232" s="19"/>
      <c r="U1232" s="20">
        <v>43647</v>
      </c>
      <c r="V1232" s="20">
        <v>43668</v>
      </c>
      <c r="W1232" s="21">
        <v>1500</v>
      </c>
      <c r="X1232" s="20">
        <v>43647</v>
      </c>
      <c r="Y1232" s="20">
        <v>43738</v>
      </c>
    </row>
    <row r="1233" spans="1:25" ht="15.75" x14ac:dyDescent="0.25">
      <c r="A1233" s="17" t="s">
        <v>466</v>
      </c>
      <c r="B1233" s="17" t="s">
        <v>285</v>
      </c>
      <c r="C1233" s="17" t="s">
        <v>283</v>
      </c>
      <c r="D1233" s="20">
        <v>44743</v>
      </c>
      <c r="E1233" s="20">
        <v>44754</v>
      </c>
      <c r="F1233" s="21">
        <v>9000</v>
      </c>
      <c r="G1233" s="20">
        <v>44743</v>
      </c>
      <c r="H1233" s="20">
        <v>44834</v>
      </c>
      <c r="I1233" s="17">
        <f>IF((YEAR(H1233)-YEAR(G1233))=1, ((MONTH(H1233)-MONTH(G1233))+1)+12, (IF((YEAR(H1233)-YEAR(G1233))=2, ((MONTH(H1233)-MONTH(G1233))+1)+24, (IF((YEAR(H1233)-YEAR(G1233))=3, ((MONTH(H1233)-MONTH(G1233))+1)+36, (MONTH(H1233)-MONTH(G1233))+1)))))</f>
        <v>3</v>
      </c>
      <c r="J1233" s="18">
        <f>F1233/I1233</f>
        <v>3000</v>
      </c>
      <c r="K1233" s="19"/>
      <c r="L1233" s="20">
        <v>44743</v>
      </c>
      <c r="M1233" s="20">
        <v>44754</v>
      </c>
      <c r="N1233" s="21">
        <v>9000</v>
      </c>
      <c r="O1233" s="20">
        <v>44743</v>
      </c>
      <c r="P1233" s="20">
        <v>44834</v>
      </c>
      <c r="Q1233" s="19">
        <f t="shared" si="57"/>
        <v>12</v>
      </c>
      <c r="R1233" s="19">
        <f t="shared" si="58"/>
        <v>12</v>
      </c>
      <c r="S1233" s="19">
        <f t="shared" si="59"/>
        <v>0</v>
      </c>
      <c r="T1233" s="19"/>
      <c r="U1233" s="20">
        <v>43647</v>
      </c>
      <c r="V1233" s="20">
        <v>43658</v>
      </c>
      <c r="W1233" s="21">
        <v>9000</v>
      </c>
      <c r="X1233" s="20">
        <v>43647</v>
      </c>
      <c r="Y1233" s="20">
        <v>43738</v>
      </c>
    </row>
    <row r="1234" spans="1:25" ht="15.75" x14ac:dyDescent="0.25">
      <c r="A1234" s="17" t="s">
        <v>478</v>
      </c>
      <c r="B1234" s="17" t="s">
        <v>285</v>
      </c>
      <c r="C1234" s="17" t="s">
        <v>283</v>
      </c>
      <c r="D1234" s="20">
        <v>44743</v>
      </c>
      <c r="E1234" s="20">
        <v>44751</v>
      </c>
      <c r="F1234" s="21">
        <v>2700</v>
      </c>
      <c r="G1234" s="20">
        <v>44743</v>
      </c>
      <c r="H1234" s="20">
        <v>44834</v>
      </c>
      <c r="I1234" s="17">
        <f>IF((YEAR(H1234)-YEAR(G1234))=1, ((MONTH(H1234)-MONTH(G1234))+1)+12, (IF((YEAR(H1234)-YEAR(G1234))=2, ((MONTH(H1234)-MONTH(G1234))+1)+24, (IF((YEAR(H1234)-YEAR(G1234))=3, ((MONTH(H1234)-MONTH(G1234))+1)+36, (MONTH(H1234)-MONTH(G1234))+1)))))</f>
        <v>3</v>
      </c>
      <c r="J1234" s="18">
        <f>F1234/I1234</f>
        <v>900</v>
      </c>
      <c r="K1234" s="19"/>
      <c r="L1234" s="20">
        <v>44743</v>
      </c>
      <c r="M1234" s="20">
        <v>44751</v>
      </c>
      <c r="N1234" s="21">
        <v>2700</v>
      </c>
      <c r="O1234" s="20">
        <v>44743</v>
      </c>
      <c r="P1234" s="20">
        <v>44834</v>
      </c>
      <c r="Q1234" s="19">
        <f t="shared" si="57"/>
        <v>9</v>
      </c>
      <c r="R1234" s="19">
        <f t="shared" si="58"/>
        <v>9</v>
      </c>
      <c r="S1234" s="19">
        <f t="shared" si="59"/>
        <v>0</v>
      </c>
      <c r="T1234" s="19"/>
      <c r="U1234" s="20">
        <v>43647</v>
      </c>
      <c r="V1234" s="20">
        <v>43655</v>
      </c>
      <c r="W1234" s="21">
        <v>2700</v>
      </c>
      <c r="X1234" s="20">
        <v>43647</v>
      </c>
      <c r="Y1234" s="20">
        <v>43738</v>
      </c>
    </row>
    <row r="1235" spans="1:25" ht="15.75" x14ac:dyDescent="0.25">
      <c r="A1235" s="17" t="s">
        <v>487</v>
      </c>
      <c r="B1235" s="17" t="s">
        <v>282</v>
      </c>
      <c r="C1235" s="17" t="s">
        <v>283</v>
      </c>
      <c r="D1235" s="20">
        <v>44756</v>
      </c>
      <c r="E1235" s="20">
        <v>44822</v>
      </c>
      <c r="F1235" s="21">
        <v>1500</v>
      </c>
      <c r="G1235" s="20">
        <v>44743</v>
      </c>
      <c r="H1235" s="20">
        <v>44834</v>
      </c>
      <c r="I1235" s="17">
        <f>IF((YEAR(H1235)-YEAR(G1235))=1, ((MONTH(H1235)-MONTH(G1235))+1)+12, (IF((YEAR(H1235)-YEAR(G1235))=2, ((MONTH(H1235)-MONTH(G1235))+1)+24, (IF((YEAR(H1235)-YEAR(G1235))=3, ((MONTH(H1235)-MONTH(G1235))+1)+36, (MONTH(H1235)-MONTH(G1235))+1)))))</f>
        <v>3</v>
      </c>
      <c r="J1235" s="18">
        <f>F1235/I1235</f>
        <v>500</v>
      </c>
      <c r="K1235" s="19"/>
      <c r="L1235" s="20">
        <v>44756</v>
      </c>
      <c r="M1235" s="20">
        <v>44822</v>
      </c>
      <c r="N1235" s="21">
        <v>1500</v>
      </c>
      <c r="O1235" s="20">
        <v>44743</v>
      </c>
      <c r="P1235" s="20">
        <v>44834</v>
      </c>
      <c r="Q1235" s="19">
        <f t="shared" si="57"/>
        <v>18</v>
      </c>
      <c r="R1235" s="19">
        <f t="shared" si="58"/>
        <v>18</v>
      </c>
      <c r="S1235" s="19">
        <f t="shared" si="59"/>
        <v>0</v>
      </c>
      <c r="T1235" s="19"/>
      <c r="U1235" s="20">
        <v>43660</v>
      </c>
      <c r="V1235" s="20">
        <v>43726</v>
      </c>
      <c r="W1235" s="21">
        <v>1500</v>
      </c>
      <c r="X1235" s="20">
        <v>43647</v>
      </c>
      <c r="Y1235" s="20">
        <v>43738</v>
      </c>
    </row>
    <row r="1236" spans="1:25" ht="15.75" x14ac:dyDescent="0.25">
      <c r="A1236" s="17" t="s">
        <v>502</v>
      </c>
      <c r="B1236" s="17" t="s">
        <v>282</v>
      </c>
      <c r="C1236" s="17" t="s">
        <v>283</v>
      </c>
      <c r="D1236" s="20">
        <v>44750</v>
      </c>
      <c r="E1236" s="20">
        <v>44779</v>
      </c>
      <c r="F1236" s="21">
        <v>7196.22</v>
      </c>
      <c r="G1236" s="20">
        <v>44743</v>
      </c>
      <c r="H1236" s="20">
        <v>44834</v>
      </c>
      <c r="I1236" s="17">
        <f>IF((YEAR(H1236)-YEAR(G1236))=1, ((MONTH(H1236)-MONTH(G1236))+1)+12, (IF((YEAR(H1236)-YEAR(G1236))=2, ((MONTH(H1236)-MONTH(G1236))+1)+24, (IF((YEAR(H1236)-YEAR(G1236))=3, ((MONTH(H1236)-MONTH(G1236))+1)+36, (MONTH(H1236)-MONTH(G1236))+1)))))</f>
        <v>3</v>
      </c>
      <c r="J1236" s="18">
        <f>F1236/I1236</f>
        <v>2398.7400000000002</v>
      </c>
      <c r="K1236" s="19"/>
      <c r="L1236" s="20">
        <v>44750</v>
      </c>
      <c r="M1236" s="20">
        <v>44779</v>
      </c>
      <c r="N1236" s="21">
        <v>7196.22</v>
      </c>
      <c r="O1236" s="20">
        <v>44743</v>
      </c>
      <c r="P1236" s="20">
        <v>44834</v>
      </c>
      <c r="Q1236" s="19">
        <f t="shared" si="57"/>
        <v>6</v>
      </c>
      <c r="R1236" s="19">
        <f t="shared" si="58"/>
        <v>6</v>
      </c>
      <c r="S1236" s="19">
        <f t="shared" si="59"/>
        <v>0</v>
      </c>
      <c r="T1236" s="19"/>
      <c r="U1236" s="20">
        <v>43654</v>
      </c>
      <c r="V1236" s="20">
        <v>43683</v>
      </c>
      <c r="W1236" s="21">
        <v>7196.22</v>
      </c>
      <c r="X1236" s="20">
        <v>43647</v>
      </c>
      <c r="Y1236" s="20">
        <v>43738</v>
      </c>
    </row>
    <row r="1237" spans="1:25" ht="15.75" x14ac:dyDescent="0.25">
      <c r="A1237" s="17" t="s">
        <v>364</v>
      </c>
      <c r="B1237" s="17" t="s">
        <v>282</v>
      </c>
      <c r="C1237" s="17" t="s">
        <v>283</v>
      </c>
      <c r="D1237" s="20">
        <v>44834</v>
      </c>
      <c r="E1237" s="20">
        <v>44864</v>
      </c>
      <c r="F1237" s="21">
        <v>8250</v>
      </c>
      <c r="G1237" s="20">
        <v>44805</v>
      </c>
      <c r="H1237" s="20">
        <v>44834</v>
      </c>
      <c r="I1237" s="17">
        <f>IF((YEAR(H1237)-YEAR(G1237))=1, ((MONTH(H1237)-MONTH(G1237))+1)+12, (IF((YEAR(H1237)-YEAR(G1237))=2, ((MONTH(H1237)-MONTH(G1237))+1)+24, (IF((YEAR(H1237)-YEAR(G1237))=3, ((MONTH(H1237)-MONTH(G1237))+1)+36, (MONTH(H1237)-MONTH(G1237))+1)))))</f>
        <v>1</v>
      </c>
      <c r="J1237" s="18">
        <f>F1237/I1237</f>
        <v>8250</v>
      </c>
      <c r="K1237" s="19"/>
      <c r="L1237" s="20">
        <v>44834</v>
      </c>
      <c r="M1237" s="20">
        <v>44864</v>
      </c>
      <c r="N1237" s="21">
        <v>8250</v>
      </c>
      <c r="O1237" s="20">
        <v>44805</v>
      </c>
      <c r="P1237" s="20">
        <v>44834</v>
      </c>
      <c r="Q1237" s="19">
        <f t="shared" si="57"/>
        <v>30</v>
      </c>
      <c r="R1237" s="19">
        <f t="shared" si="58"/>
        <v>30</v>
      </c>
      <c r="S1237" s="19">
        <f t="shared" si="59"/>
        <v>0</v>
      </c>
      <c r="T1237" s="19"/>
      <c r="U1237" s="20">
        <v>43738</v>
      </c>
      <c r="V1237" s="20">
        <v>43768</v>
      </c>
      <c r="W1237" s="21">
        <v>8250</v>
      </c>
      <c r="X1237" s="20">
        <v>43709</v>
      </c>
      <c r="Y1237" s="20">
        <v>43738</v>
      </c>
    </row>
    <row r="1238" spans="1:25" ht="15.75" x14ac:dyDescent="0.25">
      <c r="A1238" s="17" t="s">
        <v>373</v>
      </c>
      <c r="B1238" s="17" t="s">
        <v>285</v>
      </c>
      <c r="C1238" s="17" t="s">
        <v>283</v>
      </c>
      <c r="D1238" s="20">
        <v>44805</v>
      </c>
      <c r="E1238" s="20">
        <v>44822</v>
      </c>
      <c r="F1238" s="21">
        <v>1000</v>
      </c>
      <c r="G1238" s="20">
        <v>44805</v>
      </c>
      <c r="H1238" s="20">
        <v>44834</v>
      </c>
      <c r="I1238" s="17">
        <f>IF((YEAR(H1238)-YEAR(G1238))=1, ((MONTH(H1238)-MONTH(G1238))+1)+12, (IF((YEAR(H1238)-YEAR(G1238))=2, ((MONTH(H1238)-MONTH(G1238))+1)+24, (IF((YEAR(H1238)-YEAR(G1238))=3, ((MONTH(H1238)-MONTH(G1238))+1)+36, (MONTH(H1238)-MONTH(G1238))+1)))))</f>
        <v>1</v>
      </c>
      <c r="J1238" s="18">
        <f>F1238/I1238</f>
        <v>1000</v>
      </c>
      <c r="K1238" s="19"/>
      <c r="L1238" s="20">
        <v>44805</v>
      </c>
      <c r="M1238" s="20">
        <v>44822</v>
      </c>
      <c r="N1238" s="21">
        <v>1000</v>
      </c>
      <c r="O1238" s="20">
        <v>44805</v>
      </c>
      <c r="P1238" s="20">
        <v>44834</v>
      </c>
      <c r="Q1238" s="19">
        <f t="shared" si="57"/>
        <v>18</v>
      </c>
      <c r="R1238" s="19">
        <f t="shared" si="58"/>
        <v>18</v>
      </c>
      <c r="S1238" s="19">
        <f t="shared" si="59"/>
        <v>0</v>
      </c>
      <c r="T1238" s="19"/>
      <c r="U1238" s="20">
        <v>43709</v>
      </c>
      <c r="V1238" s="20">
        <v>43726</v>
      </c>
      <c r="W1238" s="21">
        <v>1000</v>
      </c>
      <c r="X1238" s="20">
        <v>43709</v>
      </c>
      <c r="Y1238" s="20">
        <v>43738</v>
      </c>
    </row>
    <row r="1239" spans="1:25" ht="15.75" x14ac:dyDescent="0.25">
      <c r="A1239" s="17" t="s">
        <v>373</v>
      </c>
      <c r="B1239" s="17" t="s">
        <v>288</v>
      </c>
      <c r="C1239" s="17" t="s">
        <v>283</v>
      </c>
      <c r="D1239" s="20">
        <v>44834</v>
      </c>
      <c r="E1239" s="20">
        <v>44873</v>
      </c>
      <c r="F1239" s="21">
        <v>3404.48</v>
      </c>
      <c r="G1239" s="20">
        <v>44805</v>
      </c>
      <c r="H1239" s="20">
        <v>44834</v>
      </c>
      <c r="I1239" s="17">
        <f>IF((YEAR(H1239)-YEAR(G1239))=1, ((MONTH(H1239)-MONTH(G1239))+1)+12, (IF((YEAR(H1239)-YEAR(G1239))=2, ((MONTH(H1239)-MONTH(G1239))+1)+24, (IF((YEAR(H1239)-YEAR(G1239))=3, ((MONTH(H1239)-MONTH(G1239))+1)+36, (MONTH(H1239)-MONTH(G1239))+1)))))</f>
        <v>1</v>
      </c>
      <c r="J1239" s="18">
        <f>F1239/I1239</f>
        <v>3404.48</v>
      </c>
      <c r="K1239" s="19"/>
      <c r="L1239" s="20">
        <v>44834</v>
      </c>
      <c r="M1239" s="20">
        <v>44873</v>
      </c>
      <c r="N1239" s="21">
        <v>3404.48</v>
      </c>
      <c r="O1239" s="20">
        <v>44805</v>
      </c>
      <c r="P1239" s="20">
        <v>44834</v>
      </c>
      <c r="Q1239" s="19">
        <f t="shared" si="57"/>
        <v>8</v>
      </c>
      <c r="R1239" s="19">
        <f t="shared" si="58"/>
        <v>8</v>
      </c>
      <c r="S1239" s="19">
        <f t="shared" si="59"/>
        <v>0</v>
      </c>
      <c r="T1239" s="19"/>
      <c r="U1239" s="20">
        <v>43738</v>
      </c>
      <c r="V1239" s="20">
        <v>43777</v>
      </c>
      <c r="W1239" s="21">
        <v>3404.48</v>
      </c>
      <c r="X1239" s="20">
        <v>43709</v>
      </c>
      <c r="Y1239" s="20">
        <v>43738</v>
      </c>
    </row>
    <row r="1240" spans="1:25" ht="15.75" x14ac:dyDescent="0.25">
      <c r="A1240" s="17" t="s">
        <v>401</v>
      </c>
      <c r="B1240" s="17" t="s">
        <v>285</v>
      </c>
      <c r="C1240" s="17" t="s">
        <v>283</v>
      </c>
      <c r="D1240" s="20">
        <v>44805</v>
      </c>
      <c r="E1240" s="20">
        <v>44863</v>
      </c>
      <c r="F1240" s="21">
        <v>2000</v>
      </c>
      <c r="G1240" s="20">
        <v>44805</v>
      </c>
      <c r="H1240" s="20">
        <v>44834</v>
      </c>
      <c r="I1240" s="17">
        <f>IF((YEAR(H1240)-YEAR(G1240))=1, ((MONTH(H1240)-MONTH(G1240))+1)+12, (IF((YEAR(H1240)-YEAR(G1240))=2, ((MONTH(H1240)-MONTH(G1240))+1)+24, (IF((YEAR(H1240)-YEAR(G1240))=3, ((MONTH(H1240)-MONTH(G1240))+1)+36, (MONTH(H1240)-MONTH(G1240))+1)))))</f>
        <v>1</v>
      </c>
      <c r="J1240" s="18">
        <f>F1240/I1240</f>
        <v>2000</v>
      </c>
      <c r="K1240" s="19"/>
      <c r="L1240" s="20">
        <v>44805</v>
      </c>
      <c r="M1240" s="20">
        <v>44863</v>
      </c>
      <c r="N1240" s="21">
        <v>2000</v>
      </c>
      <c r="O1240" s="20">
        <v>44805</v>
      </c>
      <c r="P1240" s="20">
        <v>44834</v>
      </c>
      <c r="Q1240" s="19">
        <f t="shared" si="57"/>
        <v>29</v>
      </c>
      <c r="R1240" s="19">
        <f t="shared" si="58"/>
        <v>29</v>
      </c>
      <c r="S1240" s="19">
        <f t="shared" si="59"/>
        <v>0</v>
      </c>
      <c r="T1240" s="19"/>
      <c r="U1240" s="20">
        <v>43709</v>
      </c>
      <c r="V1240" s="20">
        <v>43767</v>
      </c>
      <c r="W1240" s="21">
        <v>2000</v>
      </c>
      <c r="X1240" s="20">
        <v>43709</v>
      </c>
      <c r="Y1240" s="20">
        <v>43738</v>
      </c>
    </row>
    <row r="1241" spans="1:25" ht="15.75" x14ac:dyDescent="0.25">
      <c r="A1241" s="17" t="s">
        <v>426</v>
      </c>
      <c r="B1241" s="17" t="s">
        <v>282</v>
      </c>
      <c r="C1241" s="17" t="s">
        <v>283</v>
      </c>
      <c r="D1241" s="20">
        <v>44805</v>
      </c>
      <c r="E1241" s="20">
        <v>44845</v>
      </c>
      <c r="F1241" s="21">
        <v>700</v>
      </c>
      <c r="G1241" s="20">
        <v>44805</v>
      </c>
      <c r="H1241" s="20">
        <v>44834</v>
      </c>
      <c r="I1241" s="17">
        <f>IF((YEAR(H1241)-YEAR(G1241))=1, ((MONTH(H1241)-MONTH(G1241))+1)+12, (IF((YEAR(H1241)-YEAR(G1241))=2, ((MONTH(H1241)-MONTH(G1241))+1)+24, (IF((YEAR(H1241)-YEAR(G1241))=3, ((MONTH(H1241)-MONTH(G1241))+1)+36, (MONTH(H1241)-MONTH(G1241))+1)))))</f>
        <v>1</v>
      </c>
      <c r="J1241" s="18">
        <f>F1241/I1241</f>
        <v>700</v>
      </c>
      <c r="K1241" s="19"/>
      <c r="L1241" s="20">
        <v>44805</v>
      </c>
      <c r="M1241" s="20">
        <v>44845</v>
      </c>
      <c r="N1241" s="21">
        <v>700</v>
      </c>
      <c r="O1241" s="20">
        <v>44805</v>
      </c>
      <c r="P1241" s="20">
        <v>44834</v>
      </c>
      <c r="Q1241" s="19">
        <f t="shared" si="57"/>
        <v>11</v>
      </c>
      <c r="R1241" s="19">
        <f t="shared" si="58"/>
        <v>11</v>
      </c>
      <c r="S1241" s="19">
        <f t="shared" si="59"/>
        <v>0</v>
      </c>
      <c r="T1241" s="19"/>
      <c r="U1241" s="20">
        <v>43709</v>
      </c>
      <c r="V1241" s="20">
        <v>43749</v>
      </c>
      <c r="W1241" s="21">
        <v>700</v>
      </c>
      <c r="X1241" s="20">
        <v>43709</v>
      </c>
      <c r="Y1241" s="20">
        <v>43738</v>
      </c>
    </row>
    <row r="1242" spans="1:25" ht="15.75" x14ac:dyDescent="0.25">
      <c r="A1242" s="17" t="s">
        <v>453</v>
      </c>
      <c r="B1242" s="17" t="s">
        <v>282</v>
      </c>
      <c r="C1242" s="17" t="s">
        <v>283</v>
      </c>
      <c r="D1242" s="20">
        <v>44820</v>
      </c>
      <c r="E1242" s="20">
        <v>44851</v>
      </c>
      <c r="F1242" s="21">
        <v>1375</v>
      </c>
      <c r="G1242" s="20">
        <v>44805</v>
      </c>
      <c r="H1242" s="20">
        <v>44834</v>
      </c>
      <c r="I1242" s="17">
        <f>IF((YEAR(H1242)-YEAR(G1242))=1, ((MONTH(H1242)-MONTH(G1242))+1)+12, (IF((YEAR(H1242)-YEAR(G1242))=2, ((MONTH(H1242)-MONTH(G1242))+1)+24, (IF((YEAR(H1242)-YEAR(G1242))=3, ((MONTH(H1242)-MONTH(G1242))+1)+36, (MONTH(H1242)-MONTH(G1242))+1)))))</f>
        <v>1</v>
      </c>
      <c r="J1242" s="18">
        <f>F1242/I1242</f>
        <v>1375</v>
      </c>
      <c r="K1242" s="19"/>
      <c r="L1242" s="20">
        <v>44820</v>
      </c>
      <c r="M1242" s="20">
        <v>44851</v>
      </c>
      <c r="N1242" s="21">
        <v>1375</v>
      </c>
      <c r="O1242" s="20">
        <v>44805</v>
      </c>
      <c r="P1242" s="20">
        <v>44834</v>
      </c>
      <c r="Q1242" s="19">
        <f t="shared" si="57"/>
        <v>17</v>
      </c>
      <c r="R1242" s="19">
        <f t="shared" si="58"/>
        <v>17</v>
      </c>
      <c r="S1242" s="19">
        <f t="shared" si="59"/>
        <v>0</v>
      </c>
      <c r="T1242" s="19"/>
      <c r="U1242" s="20">
        <v>43724</v>
      </c>
      <c r="V1242" s="20">
        <v>43755</v>
      </c>
      <c r="W1242" s="21">
        <v>1375</v>
      </c>
      <c r="X1242" s="20">
        <v>43709</v>
      </c>
      <c r="Y1242" s="20">
        <v>43738</v>
      </c>
    </row>
    <row r="1243" spans="1:25" ht="15.75" x14ac:dyDescent="0.25">
      <c r="A1243" s="17" t="s">
        <v>485</v>
      </c>
      <c r="B1243" s="17" t="s">
        <v>282</v>
      </c>
      <c r="C1243" s="17" t="s">
        <v>283</v>
      </c>
      <c r="D1243" s="20">
        <v>44829</v>
      </c>
      <c r="E1243" s="20">
        <v>44844</v>
      </c>
      <c r="F1243" s="21">
        <v>600</v>
      </c>
      <c r="G1243" s="20">
        <v>44805</v>
      </c>
      <c r="H1243" s="20">
        <v>44834</v>
      </c>
      <c r="I1243" s="17">
        <f>IF((YEAR(H1243)-YEAR(G1243))=1, ((MONTH(H1243)-MONTH(G1243))+1)+12, (IF((YEAR(H1243)-YEAR(G1243))=2, ((MONTH(H1243)-MONTH(G1243))+1)+24, (IF((YEAR(H1243)-YEAR(G1243))=3, ((MONTH(H1243)-MONTH(G1243))+1)+36, (MONTH(H1243)-MONTH(G1243))+1)))))</f>
        <v>1</v>
      </c>
      <c r="J1243" s="18">
        <f>F1243/I1243</f>
        <v>600</v>
      </c>
      <c r="K1243" s="19"/>
      <c r="L1243" s="20">
        <v>44829</v>
      </c>
      <c r="M1243" s="20">
        <v>44844</v>
      </c>
      <c r="N1243" s="21">
        <v>600</v>
      </c>
      <c r="O1243" s="20">
        <v>44805</v>
      </c>
      <c r="P1243" s="20">
        <v>44834</v>
      </c>
      <c r="Q1243" s="19">
        <f t="shared" si="57"/>
        <v>10</v>
      </c>
      <c r="R1243" s="19">
        <f t="shared" si="58"/>
        <v>10</v>
      </c>
      <c r="S1243" s="19">
        <f t="shared" si="59"/>
        <v>0</v>
      </c>
      <c r="T1243" s="19"/>
      <c r="U1243" s="20">
        <v>43733</v>
      </c>
      <c r="V1243" s="20">
        <v>43748</v>
      </c>
      <c r="W1243" s="21">
        <v>600</v>
      </c>
      <c r="X1243" s="20">
        <v>43709</v>
      </c>
      <c r="Y1243" s="20">
        <v>43738</v>
      </c>
    </row>
    <row r="1244" spans="1:25" ht="15.75" x14ac:dyDescent="0.25">
      <c r="A1244" s="17" t="s">
        <v>507</v>
      </c>
      <c r="B1244" s="17" t="s">
        <v>285</v>
      </c>
      <c r="C1244" s="17" t="s">
        <v>283</v>
      </c>
      <c r="D1244" s="20">
        <v>44805</v>
      </c>
      <c r="E1244" s="20">
        <v>44836</v>
      </c>
      <c r="F1244" s="21">
        <v>1750</v>
      </c>
      <c r="G1244" s="20">
        <v>44805</v>
      </c>
      <c r="H1244" s="20">
        <v>44834</v>
      </c>
      <c r="I1244" s="17">
        <f>IF((YEAR(H1244)-YEAR(G1244))=1, ((MONTH(H1244)-MONTH(G1244))+1)+12, (IF((YEAR(H1244)-YEAR(G1244))=2, ((MONTH(H1244)-MONTH(G1244))+1)+24, (IF((YEAR(H1244)-YEAR(G1244))=3, ((MONTH(H1244)-MONTH(G1244))+1)+36, (MONTH(H1244)-MONTH(G1244))+1)))))</f>
        <v>1</v>
      </c>
      <c r="J1244" s="18">
        <f>F1244/I1244</f>
        <v>1750</v>
      </c>
      <c r="K1244" s="19"/>
      <c r="L1244" s="20">
        <v>44805</v>
      </c>
      <c r="M1244" s="20">
        <v>44836</v>
      </c>
      <c r="N1244" s="21">
        <v>1750</v>
      </c>
      <c r="O1244" s="20">
        <v>44805</v>
      </c>
      <c r="P1244" s="20">
        <v>44834</v>
      </c>
      <c r="Q1244" s="19">
        <f t="shared" si="57"/>
        <v>2</v>
      </c>
      <c r="R1244" s="19">
        <f t="shared" si="58"/>
        <v>2</v>
      </c>
      <c r="S1244" s="19">
        <f t="shared" si="59"/>
        <v>0</v>
      </c>
      <c r="T1244" s="19"/>
      <c r="U1244" s="20">
        <v>43709</v>
      </c>
      <c r="V1244" s="20">
        <v>43740</v>
      </c>
      <c r="W1244" s="21">
        <v>1750</v>
      </c>
      <c r="X1244" s="20">
        <v>43709</v>
      </c>
      <c r="Y1244" s="20">
        <v>43738</v>
      </c>
    </row>
    <row r="1245" spans="1:25" ht="15.75" x14ac:dyDescent="0.25">
      <c r="A1245" s="17" t="s">
        <v>333</v>
      </c>
      <c r="B1245" s="17" t="s">
        <v>285</v>
      </c>
      <c r="C1245" s="17" t="s">
        <v>283</v>
      </c>
      <c r="D1245" s="20">
        <v>44514</v>
      </c>
      <c r="E1245" s="20">
        <v>44599</v>
      </c>
      <c r="F1245" s="21">
        <v>20000</v>
      </c>
      <c r="G1245" s="20">
        <v>44501</v>
      </c>
      <c r="H1245" s="20">
        <v>44865</v>
      </c>
      <c r="I1245" s="17">
        <f>IF((YEAR(H1245)-YEAR(G1245))=1, ((MONTH(H1245)-MONTH(G1245))+1)+12, (IF((YEAR(H1245)-YEAR(G1245))=2, ((MONTH(H1245)-MONTH(G1245))+1)+24, (IF((YEAR(H1245)-YEAR(G1245))=3, ((MONTH(H1245)-MONTH(G1245))+1)+36, (MONTH(H1245)-MONTH(G1245))+1)))))</f>
        <v>12</v>
      </c>
      <c r="J1245" s="18">
        <f>F1245/I1245</f>
        <v>1666.6666666666667</v>
      </c>
      <c r="K1245" s="19"/>
      <c r="L1245" s="20">
        <v>44514</v>
      </c>
      <c r="M1245" s="20">
        <v>44599</v>
      </c>
      <c r="N1245" s="21">
        <v>20000</v>
      </c>
      <c r="O1245" s="20">
        <v>44501</v>
      </c>
      <c r="P1245" s="20">
        <v>44865</v>
      </c>
      <c r="Q1245" s="19">
        <f t="shared" si="57"/>
        <v>7</v>
      </c>
      <c r="R1245" s="19">
        <f t="shared" si="58"/>
        <v>7</v>
      </c>
      <c r="S1245" s="19">
        <f t="shared" si="59"/>
        <v>0</v>
      </c>
      <c r="T1245" s="19"/>
      <c r="U1245" s="20">
        <v>43418</v>
      </c>
      <c r="V1245" s="20">
        <v>43503</v>
      </c>
      <c r="W1245" s="21">
        <v>20000</v>
      </c>
      <c r="X1245" s="20">
        <v>43405</v>
      </c>
      <c r="Y1245" s="20">
        <v>43769</v>
      </c>
    </row>
    <row r="1246" spans="1:25" ht="15.75" x14ac:dyDescent="0.25">
      <c r="A1246" s="17" t="s">
        <v>337</v>
      </c>
      <c r="B1246" s="17" t="s">
        <v>288</v>
      </c>
      <c r="C1246" s="17" t="s">
        <v>283</v>
      </c>
      <c r="D1246" s="20">
        <v>44526</v>
      </c>
      <c r="E1246" s="20">
        <v>44586</v>
      </c>
      <c r="F1246" s="21">
        <v>19249.650000000001</v>
      </c>
      <c r="G1246" s="20">
        <v>44501</v>
      </c>
      <c r="H1246" s="20">
        <v>44865</v>
      </c>
      <c r="I1246" s="17">
        <f>IF((YEAR(H1246)-YEAR(G1246))=1, ((MONTH(H1246)-MONTH(G1246))+1)+12, (IF((YEAR(H1246)-YEAR(G1246))=2, ((MONTH(H1246)-MONTH(G1246))+1)+24, (IF((YEAR(H1246)-YEAR(G1246))=3, ((MONTH(H1246)-MONTH(G1246))+1)+36, (MONTH(H1246)-MONTH(G1246))+1)))))</f>
        <v>12</v>
      </c>
      <c r="J1246" s="18">
        <f>F1246/I1246</f>
        <v>1604.1375</v>
      </c>
      <c r="K1246" s="19"/>
      <c r="L1246" s="20">
        <v>44526</v>
      </c>
      <c r="M1246" s="20">
        <v>44586</v>
      </c>
      <c r="N1246" s="21">
        <v>19249.650000000001</v>
      </c>
      <c r="O1246" s="20">
        <v>44501</v>
      </c>
      <c r="P1246" s="20">
        <v>44865</v>
      </c>
      <c r="Q1246" s="19">
        <f t="shared" si="57"/>
        <v>25</v>
      </c>
      <c r="R1246" s="19">
        <f t="shared" si="58"/>
        <v>25</v>
      </c>
      <c r="S1246" s="19">
        <f t="shared" si="59"/>
        <v>0</v>
      </c>
      <c r="T1246" s="19"/>
      <c r="U1246" s="20">
        <v>43430</v>
      </c>
      <c r="V1246" s="20">
        <v>43490</v>
      </c>
      <c r="W1246" s="21">
        <v>19249.650000000001</v>
      </c>
      <c r="X1246" s="20">
        <v>43405</v>
      </c>
      <c r="Y1246" s="20">
        <v>43769</v>
      </c>
    </row>
    <row r="1247" spans="1:25" ht="15.75" x14ac:dyDescent="0.25">
      <c r="A1247" s="17" t="s">
        <v>339</v>
      </c>
      <c r="B1247" s="17" t="s">
        <v>292</v>
      </c>
      <c r="C1247" s="17" t="s">
        <v>283</v>
      </c>
      <c r="D1247" s="20">
        <v>44534</v>
      </c>
      <c r="E1247" s="20">
        <v>44619</v>
      </c>
      <c r="F1247" s="21">
        <v>47724</v>
      </c>
      <c r="G1247" s="20">
        <v>44501</v>
      </c>
      <c r="H1247" s="20">
        <v>44865</v>
      </c>
      <c r="I1247" s="17">
        <f>IF((YEAR(H1247)-YEAR(G1247))=1, ((MONTH(H1247)-MONTH(G1247))+1)+12, (IF((YEAR(H1247)-YEAR(G1247))=2, ((MONTH(H1247)-MONTH(G1247))+1)+24, (IF((YEAR(H1247)-YEAR(G1247))=3, ((MONTH(H1247)-MONTH(G1247))+1)+36, (MONTH(H1247)-MONTH(G1247))+1)))))</f>
        <v>12</v>
      </c>
      <c r="J1247" s="18">
        <f>F1247/I1247</f>
        <v>3977</v>
      </c>
      <c r="K1247" s="19"/>
      <c r="L1247" s="20">
        <v>44534</v>
      </c>
      <c r="M1247" s="20">
        <v>44619</v>
      </c>
      <c r="N1247" s="21">
        <v>47724</v>
      </c>
      <c r="O1247" s="20">
        <v>44501</v>
      </c>
      <c r="P1247" s="20">
        <v>44865</v>
      </c>
      <c r="Q1247" s="19">
        <f t="shared" si="57"/>
        <v>27</v>
      </c>
      <c r="R1247" s="19">
        <f t="shared" si="58"/>
        <v>27</v>
      </c>
      <c r="S1247" s="19">
        <f t="shared" si="59"/>
        <v>0</v>
      </c>
      <c r="T1247" s="19"/>
      <c r="U1247" s="20">
        <v>43438</v>
      </c>
      <c r="V1247" s="20">
        <v>43523</v>
      </c>
      <c r="W1247" s="21">
        <v>47724</v>
      </c>
      <c r="X1247" s="20">
        <v>43405</v>
      </c>
      <c r="Y1247" s="20">
        <v>43769</v>
      </c>
    </row>
    <row r="1248" spans="1:25" ht="15.75" x14ac:dyDescent="0.25">
      <c r="A1248" s="17" t="s">
        <v>347</v>
      </c>
      <c r="B1248" s="17" t="s">
        <v>288</v>
      </c>
      <c r="C1248" s="17" t="s">
        <v>283</v>
      </c>
      <c r="D1248" s="20">
        <v>44485</v>
      </c>
      <c r="E1248" s="20">
        <v>44493</v>
      </c>
      <c r="F1248" s="21">
        <v>42000</v>
      </c>
      <c r="G1248" s="20">
        <v>44501</v>
      </c>
      <c r="H1248" s="20">
        <v>44865</v>
      </c>
      <c r="I1248" s="17">
        <f>IF((YEAR(H1248)-YEAR(G1248))=1, ((MONTH(H1248)-MONTH(G1248))+1)+12, (IF((YEAR(H1248)-YEAR(G1248))=2, ((MONTH(H1248)-MONTH(G1248))+1)+24, (IF((YEAR(H1248)-YEAR(G1248))=3, ((MONTH(H1248)-MONTH(G1248))+1)+36, (MONTH(H1248)-MONTH(G1248))+1)))))</f>
        <v>12</v>
      </c>
      <c r="J1248" s="18">
        <f>F1248/I1248</f>
        <v>3500</v>
      </c>
      <c r="K1248" s="19"/>
      <c r="L1248" s="20">
        <v>44485</v>
      </c>
      <c r="M1248" s="20">
        <v>44493</v>
      </c>
      <c r="N1248" s="21">
        <v>42000</v>
      </c>
      <c r="O1248" s="20">
        <v>44501</v>
      </c>
      <c r="P1248" s="20">
        <v>44865</v>
      </c>
      <c r="Q1248" s="19">
        <f t="shared" si="57"/>
        <v>24</v>
      </c>
      <c r="R1248" s="19">
        <f t="shared" si="58"/>
        <v>24</v>
      </c>
      <c r="S1248" s="19">
        <f t="shared" si="59"/>
        <v>0</v>
      </c>
      <c r="T1248" s="19"/>
      <c r="U1248" s="20">
        <v>43389</v>
      </c>
      <c r="V1248" s="20">
        <v>43397</v>
      </c>
      <c r="W1248" s="21">
        <v>42000</v>
      </c>
      <c r="X1248" s="20">
        <v>43405</v>
      </c>
      <c r="Y1248" s="20">
        <v>43769</v>
      </c>
    </row>
    <row r="1249" spans="1:25" ht="15.75" x14ac:dyDescent="0.25">
      <c r="A1249" s="17" t="s">
        <v>347</v>
      </c>
      <c r="B1249" s="17" t="s">
        <v>296</v>
      </c>
      <c r="C1249" s="17" t="s">
        <v>283</v>
      </c>
      <c r="D1249" s="20">
        <v>44561</v>
      </c>
      <c r="E1249" s="20">
        <v>44584</v>
      </c>
      <c r="F1249" s="21">
        <v>6000</v>
      </c>
      <c r="G1249" s="20">
        <v>44501</v>
      </c>
      <c r="H1249" s="20">
        <v>44865</v>
      </c>
      <c r="I1249" s="17">
        <f>IF((YEAR(H1249)-YEAR(G1249))=1, ((MONTH(H1249)-MONTH(G1249))+1)+12, (IF((YEAR(H1249)-YEAR(G1249))=2, ((MONTH(H1249)-MONTH(G1249))+1)+24, (IF((YEAR(H1249)-YEAR(G1249))=3, ((MONTH(H1249)-MONTH(G1249))+1)+36, (MONTH(H1249)-MONTH(G1249))+1)))))</f>
        <v>12</v>
      </c>
      <c r="J1249" s="18">
        <f>F1249/I1249</f>
        <v>500</v>
      </c>
      <c r="K1249" s="19"/>
      <c r="L1249" s="20">
        <v>44561</v>
      </c>
      <c r="M1249" s="20">
        <v>44584</v>
      </c>
      <c r="N1249" s="21">
        <v>6000</v>
      </c>
      <c r="O1249" s="20">
        <v>44501</v>
      </c>
      <c r="P1249" s="20">
        <v>44865</v>
      </c>
      <c r="Q1249" s="19">
        <f t="shared" si="57"/>
        <v>23</v>
      </c>
      <c r="R1249" s="19">
        <f t="shared" si="58"/>
        <v>23</v>
      </c>
      <c r="S1249" s="19">
        <f t="shared" si="59"/>
        <v>0</v>
      </c>
      <c r="T1249" s="19"/>
      <c r="U1249" s="20">
        <v>43465</v>
      </c>
      <c r="V1249" s="20">
        <v>43488</v>
      </c>
      <c r="W1249" s="21">
        <v>6000</v>
      </c>
      <c r="X1249" s="20">
        <v>43405</v>
      </c>
      <c r="Y1249" s="20">
        <v>43769</v>
      </c>
    </row>
    <row r="1250" spans="1:25" ht="15.75" x14ac:dyDescent="0.25">
      <c r="A1250" s="17" t="s">
        <v>513</v>
      </c>
      <c r="B1250" s="17" t="s">
        <v>292</v>
      </c>
      <c r="C1250" s="17" t="s">
        <v>283</v>
      </c>
      <c r="D1250" s="20">
        <v>44501</v>
      </c>
      <c r="E1250" s="20">
        <v>44987</v>
      </c>
      <c r="F1250" s="21">
        <v>39500</v>
      </c>
      <c r="G1250" s="20">
        <v>44501</v>
      </c>
      <c r="H1250" s="20">
        <v>44865</v>
      </c>
      <c r="I1250" s="17">
        <f>IF((YEAR(H1250)-YEAR(G1250))=1, ((MONTH(H1250)-MONTH(G1250))+1)+12, (IF((YEAR(H1250)-YEAR(G1250))=2, ((MONTH(H1250)-MONTH(G1250))+1)+24, (IF((YEAR(H1250)-YEAR(G1250))=3, ((MONTH(H1250)-MONTH(G1250))+1)+36, (MONTH(H1250)-MONTH(G1250))+1)))))</f>
        <v>12</v>
      </c>
      <c r="J1250" s="18">
        <f>F1250/I1250</f>
        <v>3291.6666666666665</v>
      </c>
      <c r="K1250" s="19"/>
      <c r="L1250" s="20">
        <v>44501</v>
      </c>
      <c r="M1250" s="20">
        <v>44987</v>
      </c>
      <c r="N1250" s="21">
        <v>39500</v>
      </c>
      <c r="O1250" s="20">
        <v>44501</v>
      </c>
      <c r="P1250" s="20">
        <v>44865</v>
      </c>
      <c r="Q1250" s="19">
        <f t="shared" si="57"/>
        <v>2</v>
      </c>
      <c r="R1250" s="19">
        <f t="shared" si="58"/>
        <v>2</v>
      </c>
      <c r="S1250" s="19">
        <f t="shared" si="59"/>
        <v>0</v>
      </c>
      <c r="T1250" s="19"/>
      <c r="U1250" s="20">
        <v>43405</v>
      </c>
      <c r="V1250" s="20">
        <v>43892</v>
      </c>
      <c r="W1250" s="21">
        <v>39500</v>
      </c>
      <c r="X1250" s="20">
        <v>43405</v>
      </c>
      <c r="Y1250" s="20">
        <v>43769</v>
      </c>
    </row>
    <row r="1251" spans="1:25" ht="15.75" x14ac:dyDescent="0.25">
      <c r="A1251" s="17" t="s">
        <v>542</v>
      </c>
      <c r="B1251" s="17" t="s">
        <v>288</v>
      </c>
      <c r="C1251" s="17" t="s">
        <v>283</v>
      </c>
      <c r="D1251" s="20">
        <v>44576</v>
      </c>
      <c r="E1251" s="20">
        <v>44583</v>
      </c>
      <c r="F1251" s="21">
        <v>237500</v>
      </c>
      <c r="G1251" s="20">
        <v>44501</v>
      </c>
      <c r="H1251" s="20">
        <v>44865</v>
      </c>
      <c r="I1251" s="17">
        <f>IF((YEAR(H1251)-YEAR(G1251))=1, ((MONTH(H1251)-MONTH(G1251))+1)+12, (IF((YEAR(H1251)-YEAR(G1251))=2, ((MONTH(H1251)-MONTH(G1251))+1)+24, (IF((YEAR(H1251)-YEAR(G1251))=3, ((MONTH(H1251)-MONTH(G1251))+1)+36, (MONTH(H1251)-MONTH(G1251))+1)))))</f>
        <v>12</v>
      </c>
      <c r="J1251" s="18">
        <f>F1251/I1251</f>
        <v>19791.666666666668</v>
      </c>
      <c r="K1251" s="19"/>
      <c r="L1251" s="20">
        <v>44576</v>
      </c>
      <c r="M1251" s="20">
        <v>44583</v>
      </c>
      <c r="N1251" s="21">
        <v>237500</v>
      </c>
      <c r="O1251" s="20">
        <v>44501</v>
      </c>
      <c r="P1251" s="20">
        <v>44865</v>
      </c>
      <c r="Q1251" s="19">
        <f t="shared" si="57"/>
        <v>22</v>
      </c>
      <c r="R1251" s="19">
        <f t="shared" si="58"/>
        <v>22</v>
      </c>
      <c r="S1251" s="19">
        <f t="shared" si="59"/>
        <v>0</v>
      </c>
      <c r="T1251" s="19"/>
      <c r="U1251" s="20">
        <v>43480</v>
      </c>
      <c r="V1251" s="20">
        <v>43487</v>
      </c>
      <c r="W1251" s="21">
        <v>237500</v>
      </c>
      <c r="X1251" s="20">
        <v>43405</v>
      </c>
      <c r="Y1251" s="20">
        <v>43769</v>
      </c>
    </row>
    <row r="1252" spans="1:25" ht="15.75" x14ac:dyDescent="0.25">
      <c r="A1252" s="17" t="s">
        <v>377</v>
      </c>
      <c r="B1252" s="17" t="s">
        <v>296</v>
      </c>
      <c r="C1252" s="17" t="s">
        <v>283</v>
      </c>
      <c r="D1252" s="20">
        <v>44635</v>
      </c>
      <c r="E1252" s="20">
        <v>44647</v>
      </c>
      <c r="F1252" s="21">
        <v>7271.91</v>
      </c>
      <c r="G1252" s="20">
        <v>44621</v>
      </c>
      <c r="H1252" s="20">
        <v>44865</v>
      </c>
      <c r="I1252" s="17">
        <f>IF((YEAR(H1252)-YEAR(G1252))=1, ((MONTH(H1252)-MONTH(G1252))+1)+12, (IF((YEAR(H1252)-YEAR(G1252))=2, ((MONTH(H1252)-MONTH(G1252))+1)+24, (IF((YEAR(H1252)-YEAR(G1252))=3, ((MONTH(H1252)-MONTH(G1252))+1)+36, (MONTH(H1252)-MONTH(G1252))+1)))))</f>
        <v>8</v>
      </c>
      <c r="J1252" s="18">
        <f>F1252/I1252</f>
        <v>908.98874999999998</v>
      </c>
      <c r="K1252" s="19"/>
      <c r="L1252" s="20">
        <v>44635</v>
      </c>
      <c r="M1252" s="20">
        <v>44647</v>
      </c>
      <c r="N1252" s="21">
        <v>7271.91</v>
      </c>
      <c r="O1252" s="20">
        <v>44621</v>
      </c>
      <c r="P1252" s="20">
        <v>44865</v>
      </c>
      <c r="Q1252" s="19">
        <f t="shared" si="57"/>
        <v>27</v>
      </c>
      <c r="R1252" s="19">
        <f t="shared" si="58"/>
        <v>27</v>
      </c>
      <c r="S1252" s="19">
        <f t="shared" si="59"/>
        <v>0</v>
      </c>
      <c r="T1252" s="19"/>
      <c r="U1252" s="20">
        <v>43539</v>
      </c>
      <c r="V1252" s="20">
        <v>43551</v>
      </c>
      <c r="W1252" s="21">
        <v>7271.91</v>
      </c>
      <c r="X1252" s="20">
        <v>43525</v>
      </c>
      <c r="Y1252" s="20">
        <v>43769</v>
      </c>
    </row>
    <row r="1253" spans="1:25" ht="15.75" x14ac:dyDescent="0.25">
      <c r="A1253" s="17" t="s">
        <v>324</v>
      </c>
      <c r="B1253" s="17" t="s">
        <v>296</v>
      </c>
      <c r="C1253" s="17" t="s">
        <v>283</v>
      </c>
      <c r="D1253" s="20">
        <v>44793</v>
      </c>
      <c r="E1253" s="20">
        <v>44815</v>
      </c>
      <c r="F1253" s="21">
        <v>5471.23</v>
      </c>
      <c r="G1253" s="20">
        <v>44774</v>
      </c>
      <c r="H1253" s="20">
        <v>44865</v>
      </c>
      <c r="I1253" s="17">
        <f>IF((YEAR(H1253)-YEAR(G1253))=1, ((MONTH(H1253)-MONTH(G1253))+1)+12, (IF((YEAR(H1253)-YEAR(G1253))=2, ((MONTH(H1253)-MONTH(G1253))+1)+24, (IF((YEAR(H1253)-YEAR(G1253))=3, ((MONTH(H1253)-MONTH(G1253))+1)+36, (MONTH(H1253)-MONTH(G1253))+1)))))</f>
        <v>3</v>
      </c>
      <c r="J1253" s="18">
        <f>F1253/I1253</f>
        <v>1823.7433333333331</v>
      </c>
      <c r="K1253" s="19"/>
      <c r="L1253" s="20">
        <v>44793</v>
      </c>
      <c r="M1253" s="20">
        <v>44815</v>
      </c>
      <c r="N1253" s="21">
        <v>5471.23</v>
      </c>
      <c r="O1253" s="20">
        <v>44774</v>
      </c>
      <c r="P1253" s="20">
        <v>44865</v>
      </c>
      <c r="Q1253" s="19">
        <f t="shared" si="57"/>
        <v>11</v>
      </c>
      <c r="R1253" s="19">
        <f t="shared" si="58"/>
        <v>11</v>
      </c>
      <c r="S1253" s="19">
        <f t="shared" si="59"/>
        <v>0</v>
      </c>
      <c r="T1253" s="19"/>
      <c r="U1253" s="20">
        <v>43697</v>
      </c>
      <c r="V1253" s="20">
        <v>43719</v>
      </c>
      <c r="W1253" s="21">
        <v>5471.23</v>
      </c>
      <c r="X1253" s="20">
        <v>43678</v>
      </c>
      <c r="Y1253" s="20">
        <v>43769</v>
      </c>
    </row>
    <row r="1254" spans="1:25" ht="15.75" x14ac:dyDescent="0.25">
      <c r="A1254" s="17" t="s">
        <v>407</v>
      </c>
      <c r="B1254" s="17" t="s">
        <v>285</v>
      </c>
      <c r="C1254" s="17" t="s">
        <v>283</v>
      </c>
      <c r="D1254" s="20">
        <v>44926</v>
      </c>
      <c r="E1254" s="20">
        <v>45206</v>
      </c>
      <c r="F1254" s="21">
        <v>2211</v>
      </c>
      <c r="G1254" s="20">
        <v>44774</v>
      </c>
      <c r="H1254" s="20">
        <v>44865</v>
      </c>
      <c r="I1254" s="17">
        <f>IF((YEAR(H1254)-YEAR(G1254))=1, ((MONTH(H1254)-MONTH(G1254))+1)+12, (IF((YEAR(H1254)-YEAR(G1254))=2, ((MONTH(H1254)-MONTH(G1254))+1)+24, (IF((YEAR(H1254)-YEAR(G1254))=3, ((MONTH(H1254)-MONTH(G1254))+1)+36, (MONTH(H1254)-MONTH(G1254))+1)))))</f>
        <v>3</v>
      </c>
      <c r="J1254" s="18">
        <f>F1254/I1254</f>
        <v>737</v>
      </c>
      <c r="K1254" s="19"/>
      <c r="L1254" s="20">
        <v>44926</v>
      </c>
      <c r="M1254" s="20">
        <v>45206</v>
      </c>
      <c r="N1254" s="21">
        <v>2211</v>
      </c>
      <c r="O1254" s="20">
        <v>44774</v>
      </c>
      <c r="P1254" s="20">
        <v>44865</v>
      </c>
      <c r="Q1254" s="19">
        <f t="shared" si="57"/>
        <v>7</v>
      </c>
      <c r="R1254" s="19">
        <f t="shared" si="58"/>
        <v>7</v>
      </c>
      <c r="S1254" s="19">
        <f t="shared" si="59"/>
        <v>0</v>
      </c>
      <c r="T1254" s="19"/>
      <c r="U1254" s="20">
        <v>43830</v>
      </c>
      <c r="V1254" s="20">
        <v>44111</v>
      </c>
      <c r="W1254" s="21">
        <v>2211</v>
      </c>
      <c r="X1254" s="20">
        <v>43678</v>
      </c>
      <c r="Y1254" s="20">
        <v>43769</v>
      </c>
    </row>
    <row r="1255" spans="1:25" ht="15.75" x14ac:dyDescent="0.25">
      <c r="A1255" s="17" t="s">
        <v>544</v>
      </c>
      <c r="B1255" s="17" t="s">
        <v>296</v>
      </c>
      <c r="C1255" s="17" t="s">
        <v>283</v>
      </c>
      <c r="D1255" s="20">
        <v>44794</v>
      </c>
      <c r="E1255" s="20">
        <v>44800</v>
      </c>
      <c r="F1255" s="21">
        <v>7500</v>
      </c>
      <c r="G1255" s="20">
        <v>44774</v>
      </c>
      <c r="H1255" s="20">
        <v>44865</v>
      </c>
      <c r="I1255" s="17">
        <f>IF((YEAR(H1255)-YEAR(G1255))=1, ((MONTH(H1255)-MONTH(G1255))+1)+12, (IF((YEAR(H1255)-YEAR(G1255))=2, ((MONTH(H1255)-MONTH(G1255))+1)+24, (IF((YEAR(H1255)-YEAR(G1255))=3, ((MONTH(H1255)-MONTH(G1255))+1)+36, (MONTH(H1255)-MONTH(G1255))+1)))))</f>
        <v>3</v>
      </c>
      <c r="J1255" s="18">
        <f>F1255/I1255</f>
        <v>2500</v>
      </c>
      <c r="K1255" s="19"/>
      <c r="L1255" s="20">
        <v>44794</v>
      </c>
      <c r="M1255" s="20">
        <v>44800</v>
      </c>
      <c r="N1255" s="21">
        <v>7500</v>
      </c>
      <c r="O1255" s="20">
        <v>44774</v>
      </c>
      <c r="P1255" s="20">
        <v>44865</v>
      </c>
      <c r="Q1255" s="19">
        <f t="shared" si="57"/>
        <v>27</v>
      </c>
      <c r="R1255" s="19">
        <f t="shared" si="58"/>
        <v>27</v>
      </c>
      <c r="S1255" s="19">
        <f t="shared" si="59"/>
        <v>0</v>
      </c>
      <c r="T1255" s="19"/>
      <c r="U1255" s="20">
        <v>43698</v>
      </c>
      <c r="V1255" s="20">
        <v>43704</v>
      </c>
      <c r="W1255" s="21">
        <v>7500</v>
      </c>
      <c r="X1255" s="20">
        <v>43678</v>
      </c>
      <c r="Y1255" s="20">
        <v>43769</v>
      </c>
    </row>
    <row r="1256" spans="1:25" ht="15.75" x14ac:dyDescent="0.25">
      <c r="A1256" s="17" t="s">
        <v>551</v>
      </c>
      <c r="B1256" s="17" t="s">
        <v>285</v>
      </c>
      <c r="C1256" s="17" t="s">
        <v>283</v>
      </c>
      <c r="D1256" s="20">
        <v>44774</v>
      </c>
      <c r="E1256" s="20">
        <v>44808</v>
      </c>
      <c r="F1256" s="21">
        <v>1231.48</v>
      </c>
      <c r="G1256" s="20">
        <v>44774</v>
      </c>
      <c r="H1256" s="20">
        <v>44865</v>
      </c>
      <c r="I1256" s="17">
        <f>IF((YEAR(H1256)-YEAR(G1256))=1, ((MONTH(H1256)-MONTH(G1256))+1)+12, (IF((YEAR(H1256)-YEAR(G1256))=2, ((MONTH(H1256)-MONTH(G1256))+1)+24, (IF((YEAR(H1256)-YEAR(G1256))=3, ((MONTH(H1256)-MONTH(G1256))+1)+36, (MONTH(H1256)-MONTH(G1256))+1)))))</f>
        <v>3</v>
      </c>
      <c r="J1256" s="18">
        <f>F1256/I1256</f>
        <v>410.49333333333334</v>
      </c>
      <c r="K1256" s="19"/>
      <c r="L1256" s="20">
        <v>44774</v>
      </c>
      <c r="M1256" s="20">
        <v>44808</v>
      </c>
      <c r="N1256" s="21">
        <v>1231.48</v>
      </c>
      <c r="O1256" s="20">
        <v>44774</v>
      </c>
      <c r="P1256" s="20">
        <v>44865</v>
      </c>
      <c r="Q1256" s="19">
        <f t="shared" si="57"/>
        <v>4</v>
      </c>
      <c r="R1256" s="19">
        <f t="shared" si="58"/>
        <v>4</v>
      </c>
      <c r="S1256" s="19">
        <f t="shared" si="59"/>
        <v>0</v>
      </c>
      <c r="T1256" s="19"/>
      <c r="U1256" s="20">
        <v>43678</v>
      </c>
      <c r="V1256" s="20">
        <v>43712</v>
      </c>
      <c r="W1256" s="21">
        <v>1231.48</v>
      </c>
      <c r="X1256" s="20">
        <v>43678</v>
      </c>
      <c r="Y1256" s="20">
        <v>43769</v>
      </c>
    </row>
    <row r="1257" spans="1:25" ht="15.75" x14ac:dyDescent="0.25">
      <c r="A1257" s="17" t="s">
        <v>557</v>
      </c>
      <c r="B1257" s="17" t="s">
        <v>288</v>
      </c>
      <c r="C1257" s="17" t="s">
        <v>283</v>
      </c>
      <c r="D1257" s="20">
        <v>44774</v>
      </c>
      <c r="E1257" s="20">
        <v>44808</v>
      </c>
      <c r="F1257" s="21">
        <v>17962.75</v>
      </c>
      <c r="G1257" s="20">
        <v>44774</v>
      </c>
      <c r="H1257" s="20">
        <v>44865</v>
      </c>
      <c r="I1257" s="17">
        <f>IF((YEAR(H1257)-YEAR(G1257))=1, ((MONTH(H1257)-MONTH(G1257))+1)+12, (IF((YEAR(H1257)-YEAR(G1257))=2, ((MONTH(H1257)-MONTH(G1257))+1)+24, (IF((YEAR(H1257)-YEAR(G1257))=3, ((MONTH(H1257)-MONTH(G1257))+1)+36, (MONTH(H1257)-MONTH(G1257))+1)))))</f>
        <v>3</v>
      </c>
      <c r="J1257" s="18">
        <f>F1257/I1257</f>
        <v>5987.583333333333</v>
      </c>
      <c r="K1257" s="19"/>
      <c r="L1257" s="20">
        <v>44774</v>
      </c>
      <c r="M1257" s="20">
        <v>44808</v>
      </c>
      <c r="N1257" s="21">
        <v>17962.75</v>
      </c>
      <c r="O1257" s="20">
        <v>44774</v>
      </c>
      <c r="P1257" s="20">
        <v>44865</v>
      </c>
      <c r="Q1257" s="19">
        <f t="shared" si="57"/>
        <v>4</v>
      </c>
      <c r="R1257" s="19">
        <f t="shared" si="58"/>
        <v>4</v>
      </c>
      <c r="S1257" s="19">
        <f t="shared" si="59"/>
        <v>0</v>
      </c>
      <c r="T1257" s="19"/>
      <c r="U1257" s="20">
        <v>43678</v>
      </c>
      <c r="V1257" s="20">
        <v>43712</v>
      </c>
      <c r="W1257" s="21">
        <v>17962.75</v>
      </c>
      <c r="X1257" s="20">
        <v>43678</v>
      </c>
      <c r="Y1257" s="20">
        <v>43769</v>
      </c>
    </row>
    <row r="1258" spans="1:25" ht="15.75" x14ac:dyDescent="0.25">
      <c r="A1258" s="17" t="s">
        <v>496</v>
      </c>
      <c r="B1258" s="17" t="s">
        <v>292</v>
      </c>
      <c r="C1258" s="17" t="s">
        <v>283</v>
      </c>
      <c r="D1258" s="20">
        <v>44822</v>
      </c>
      <c r="E1258" s="20">
        <v>44834</v>
      </c>
      <c r="F1258" s="21">
        <v>1513.57</v>
      </c>
      <c r="G1258" s="20">
        <v>44775</v>
      </c>
      <c r="H1258" s="20">
        <v>44865</v>
      </c>
      <c r="I1258" s="17">
        <f>IF((YEAR(H1258)-YEAR(G1258))=1, ((MONTH(H1258)-MONTH(G1258))+1)+12, (IF((YEAR(H1258)-YEAR(G1258))=2, ((MONTH(H1258)-MONTH(G1258))+1)+24, (IF((YEAR(H1258)-YEAR(G1258))=3, ((MONTH(H1258)-MONTH(G1258))+1)+36, (MONTH(H1258)-MONTH(G1258))+1)))))</f>
        <v>3</v>
      </c>
      <c r="J1258" s="18">
        <f>F1258/I1258</f>
        <v>504.52333333333331</v>
      </c>
      <c r="K1258" s="19"/>
      <c r="L1258" s="20">
        <v>44822</v>
      </c>
      <c r="M1258" s="20">
        <v>44834</v>
      </c>
      <c r="N1258" s="21">
        <v>1513.57</v>
      </c>
      <c r="O1258" s="20">
        <v>44775</v>
      </c>
      <c r="P1258" s="20">
        <v>44865</v>
      </c>
      <c r="Q1258" s="19">
        <f t="shared" si="57"/>
        <v>30</v>
      </c>
      <c r="R1258" s="19">
        <f t="shared" si="58"/>
        <v>30</v>
      </c>
      <c r="S1258" s="19">
        <f t="shared" si="59"/>
        <v>0</v>
      </c>
      <c r="T1258" s="19"/>
      <c r="U1258" s="20">
        <v>43726</v>
      </c>
      <c r="V1258" s="20">
        <v>43738</v>
      </c>
      <c r="W1258" s="21">
        <v>1513.57</v>
      </c>
      <c r="X1258" s="20">
        <v>43679</v>
      </c>
      <c r="Y1258" s="20">
        <v>43769</v>
      </c>
    </row>
    <row r="1259" spans="1:25" ht="15.75" x14ac:dyDescent="0.25">
      <c r="A1259" s="17" t="s">
        <v>364</v>
      </c>
      <c r="B1259" s="17" t="s">
        <v>282</v>
      </c>
      <c r="C1259" s="17" t="s">
        <v>283</v>
      </c>
      <c r="D1259" s="20">
        <v>44865</v>
      </c>
      <c r="E1259" s="20">
        <v>44896</v>
      </c>
      <c r="F1259" s="21">
        <v>8250</v>
      </c>
      <c r="G1259" s="20">
        <v>44835</v>
      </c>
      <c r="H1259" s="20">
        <v>44865</v>
      </c>
      <c r="I1259" s="17">
        <f>IF((YEAR(H1259)-YEAR(G1259))=1, ((MONTH(H1259)-MONTH(G1259))+1)+12, (IF((YEAR(H1259)-YEAR(G1259))=2, ((MONTH(H1259)-MONTH(G1259))+1)+24, (IF((YEAR(H1259)-YEAR(G1259))=3, ((MONTH(H1259)-MONTH(G1259))+1)+36, (MONTH(H1259)-MONTH(G1259))+1)))))</f>
        <v>1</v>
      </c>
      <c r="J1259" s="18">
        <f>F1259/I1259</f>
        <v>8250</v>
      </c>
      <c r="K1259" s="19"/>
      <c r="L1259" s="20">
        <v>44865</v>
      </c>
      <c r="M1259" s="20">
        <v>44896</v>
      </c>
      <c r="N1259" s="21">
        <v>8250</v>
      </c>
      <c r="O1259" s="20">
        <v>44835</v>
      </c>
      <c r="P1259" s="20">
        <v>44865</v>
      </c>
      <c r="Q1259" s="19">
        <f t="shared" si="57"/>
        <v>1</v>
      </c>
      <c r="R1259" s="19">
        <f t="shared" si="58"/>
        <v>1</v>
      </c>
      <c r="S1259" s="19">
        <f t="shared" si="59"/>
        <v>0</v>
      </c>
      <c r="T1259" s="19"/>
      <c r="U1259" s="20">
        <v>43769</v>
      </c>
      <c r="V1259" s="20">
        <v>43800</v>
      </c>
      <c r="W1259" s="21">
        <v>8250</v>
      </c>
      <c r="X1259" s="20">
        <v>43739</v>
      </c>
      <c r="Y1259" s="20">
        <v>43769</v>
      </c>
    </row>
    <row r="1260" spans="1:25" ht="15.75" x14ac:dyDescent="0.25">
      <c r="A1260" s="17" t="s">
        <v>373</v>
      </c>
      <c r="B1260" s="17" t="s">
        <v>285</v>
      </c>
      <c r="C1260" s="17" t="s">
        <v>283</v>
      </c>
      <c r="D1260" s="20">
        <v>44835</v>
      </c>
      <c r="E1260" s="20">
        <v>44873</v>
      </c>
      <c r="F1260" s="21">
        <v>1000</v>
      </c>
      <c r="G1260" s="20">
        <v>44835</v>
      </c>
      <c r="H1260" s="20">
        <v>44865</v>
      </c>
      <c r="I1260" s="17">
        <f>IF((YEAR(H1260)-YEAR(G1260))=1, ((MONTH(H1260)-MONTH(G1260))+1)+12, (IF((YEAR(H1260)-YEAR(G1260))=2, ((MONTH(H1260)-MONTH(G1260))+1)+24, (IF((YEAR(H1260)-YEAR(G1260))=3, ((MONTH(H1260)-MONTH(G1260))+1)+36, (MONTH(H1260)-MONTH(G1260))+1)))))</f>
        <v>1</v>
      </c>
      <c r="J1260" s="18">
        <f>F1260/I1260</f>
        <v>1000</v>
      </c>
      <c r="K1260" s="19"/>
      <c r="L1260" s="20">
        <v>44835</v>
      </c>
      <c r="M1260" s="20">
        <v>44873</v>
      </c>
      <c r="N1260" s="21">
        <v>1000</v>
      </c>
      <c r="O1260" s="20">
        <v>44835</v>
      </c>
      <c r="P1260" s="20">
        <v>44865</v>
      </c>
      <c r="Q1260" s="19">
        <f t="shared" si="57"/>
        <v>8</v>
      </c>
      <c r="R1260" s="19">
        <f t="shared" si="58"/>
        <v>8</v>
      </c>
      <c r="S1260" s="19">
        <f t="shared" si="59"/>
        <v>0</v>
      </c>
      <c r="T1260" s="19"/>
      <c r="U1260" s="20">
        <v>43739</v>
      </c>
      <c r="V1260" s="20">
        <v>43777</v>
      </c>
      <c r="W1260" s="21">
        <v>1000</v>
      </c>
      <c r="X1260" s="20">
        <v>43739</v>
      </c>
      <c r="Y1260" s="20">
        <v>43769</v>
      </c>
    </row>
    <row r="1261" spans="1:25" ht="15.75" x14ac:dyDescent="0.25">
      <c r="A1261" s="17" t="s">
        <v>373</v>
      </c>
      <c r="B1261" s="17" t="s">
        <v>288</v>
      </c>
      <c r="C1261" s="17" t="s">
        <v>283</v>
      </c>
      <c r="D1261" s="20">
        <v>44865</v>
      </c>
      <c r="E1261" s="20">
        <v>44873</v>
      </c>
      <c r="F1261" s="21">
        <v>400</v>
      </c>
      <c r="G1261" s="20">
        <v>44835</v>
      </c>
      <c r="H1261" s="20">
        <v>44865</v>
      </c>
      <c r="I1261" s="17">
        <f>IF((YEAR(H1261)-YEAR(G1261))=1, ((MONTH(H1261)-MONTH(G1261))+1)+12, (IF((YEAR(H1261)-YEAR(G1261))=2, ((MONTH(H1261)-MONTH(G1261))+1)+24, (IF((YEAR(H1261)-YEAR(G1261))=3, ((MONTH(H1261)-MONTH(G1261))+1)+36, (MONTH(H1261)-MONTH(G1261))+1)))))</f>
        <v>1</v>
      </c>
      <c r="J1261" s="18">
        <f>F1261/I1261</f>
        <v>400</v>
      </c>
      <c r="K1261" s="19"/>
      <c r="L1261" s="20">
        <v>44865</v>
      </c>
      <c r="M1261" s="20">
        <v>44873</v>
      </c>
      <c r="N1261" s="21">
        <v>400</v>
      </c>
      <c r="O1261" s="20">
        <v>44835</v>
      </c>
      <c r="P1261" s="20">
        <v>44865</v>
      </c>
      <c r="Q1261" s="19">
        <f t="shared" si="57"/>
        <v>8</v>
      </c>
      <c r="R1261" s="19">
        <f t="shared" si="58"/>
        <v>8</v>
      </c>
      <c r="S1261" s="19">
        <f t="shared" si="59"/>
        <v>0</v>
      </c>
      <c r="T1261" s="19"/>
      <c r="U1261" s="20">
        <v>43769</v>
      </c>
      <c r="V1261" s="20">
        <v>43777</v>
      </c>
      <c r="W1261" s="21">
        <v>400</v>
      </c>
      <c r="X1261" s="20">
        <v>43739</v>
      </c>
      <c r="Y1261" s="20">
        <v>43769</v>
      </c>
    </row>
    <row r="1262" spans="1:25" ht="15.75" x14ac:dyDescent="0.25">
      <c r="A1262" s="17" t="s">
        <v>401</v>
      </c>
      <c r="B1262" s="17" t="s">
        <v>285</v>
      </c>
      <c r="C1262" s="17" t="s">
        <v>283</v>
      </c>
      <c r="D1262" s="20">
        <v>44835</v>
      </c>
      <c r="E1262" s="20">
        <v>44863</v>
      </c>
      <c r="F1262" s="21">
        <v>2000</v>
      </c>
      <c r="G1262" s="20">
        <v>44835</v>
      </c>
      <c r="H1262" s="20">
        <v>44865</v>
      </c>
      <c r="I1262" s="17">
        <f>IF((YEAR(H1262)-YEAR(G1262))=1, ((MONTH(H1262)-MONTH(G1262))+1)+12, (IF((YEAR(H1262)-YEAR(G1262))=2, ((MONTH(H1262)-MONTH(G1262))+1)+24, (IF((YEAR(H1262)-YEAR(G1262))=3, ((MONTH(H1262)-MONTH(G1262))+1)+36, (MONTH(H1262)-MONTH(G1262))+1)))))</f>
        <v>1</v>
      </c>
      <c r="J1262" s="18">
        <f>F1262/I1262</f>
        <v>2000</v>
      </c>
      <c r="K1262" s="19"/>
      <c r="L1262" s="20">
        <v>44835</v>
      </c>
      <c r="M1262" s="20">
        <v>44863</v>
      </c>
      <c r="N1262" s="21">
        <v>2000</v>
      </c>
      <c r="O1262" s="20">
        <v>44835</v>
      </c>
      <c r="P1262" s="20">
        <v>44865</v>
      </c>
      <c r="Q1262" s="19">
        <f t="shared" si="57"/>
        <v>29</v>
      </c>
      <c r="R1262" s="19">
        <f t="shared" si="58"/>
        <v>29</v>
      </c>
      <c r="S1262" s="19">
        <f t="shared" si="59"/>
        <v>0</v>
      </c>
      <c r="T1262" s="19"/>
      <c r="U1262" s="20">
        <v>43739</v>
      </c>
      <c r="V1262" s="20">
        <v>43767</v>
      </c>
      <c r="W1262" s="21">
        <v>2000</v>
      </c>
      <c r="X1262" s="20">
        <v>43739</v>
      </c>
      <c r="Y1262" s="20">
        <v>43769</v>
      </c>
    </row>
    <row r="1263" spans="1:25" ht="15.75" x14ac:dyDescent="0.25">
      <c r="A1263" s="17" t="s">
        <v>426</v>
      </c>
      <c r="B1263" s="17" t="s">
        <v>282</v>
      </c>
      <c r="C1263" s="17" t="s">
        <v>283</v>
      </c>
      <c r="D1263" s="20">
        <v>44835</v>
      </c>
      <c r="E1263" s="20">
        <v>44856</v>
      </c>
      <c r="F1263" s="21">
        <v>700</v>
      </c>
      <c r="G1263" s="20">
        <v>44835</v>
      </c>
      <c r="H1263" s="20">
        <v>44865</v>
      </c>
      <c r="I1263" s="17">
        <f>IF((YEAR(H1263)-YEAR(G1263))=1, ((MONTH(H1263)-MONTH(G1263))+1)+12, (IF((YEAR(H1263)-YEAR(G1263))=2, ((MONTH(H1263)-MONTH(G1263))+1)+24, (IF((YEAR(H1263)-YEAR(G1263))=3, ((MONTH(H1263)-MONTH(G1263))+1)+36, (MONTH(H1263)-MONTH(G1263))+1)))))</f>
        <v>1</v>
      </c>
      <c r="J1263" s="18">
        <f>F1263/I1263</f>
        <v>700</v>
      </c>
      <c r="K1263" s="19"/>
      <c r="L1263" s="20">
        <v>44835</v>
      </c>
      <c r="M1263" s="20">
        <v>44856</v>
      </c>
      <c r="N1263" s="21">
        <v>700</v>
      </c>
      <c r="O1263" s="20">
        <v>44835</v>
      </c>
      <c r="P1263" s="20">
        <v>44865</v>
      </c>
      <c r="Q1263" s="19">
        <f t="shared" si="57"/>
        <v>22</v>
      </c>
      <c r="R1263" s="19">
        <f t="shared" si="58"/>
        <v>22</v>
      </c>
      <c r="S1263" s="19">
        <f t="shared" si="59"/>
        <v>0</v>
      </c>
      <c r="T1263" s="19"/>
      <c r="U1263" s="20">
        <v>43739</v>
      </c>
      <c r="V1263" s="20">
        <v>43760</v>
      </c>
      <c r="W1263" s="21">
        <v>700</v>
      </c>
      <c r="X1263" s="20">
        <v>43739</v>
      </c>
      <c r="Y1263" s="20">
        <v>43769</v>
      </c>
    </row>
    <row r="1264" spans="1:25" ht="15.75" x14ac:dyDescent="0.25">
      <c r="A1264" s="17" t="s">
        <v>453</v>
      </c>
      <c r="B1264" s="17" t="s">
        <v>282</v>
      </c>
      <c r="C1264" s="17" t="s">
        <v>283</v>
      </c>
      <c r="D1264" s="20">
        <v>44850</v>
      </c>
      <c r="E1264" s="20">
        <v>44907</v>
      </c>
      <c r="F1264" s="21">
        <v>1375</v>
      </c>
      <c r="G1264" s="20">
        <v>44835</v>
      </c>
      <c r="H1264" s="20">
        <v>44865</v>
      </c>
      <c r="I1264" s="17">
        <f>IF((YEAR(H1264)-YEAR(G1264))=1, ((MONTH(H1264)-MONTH(G1264))+1)+12, (IF((YEAR(H1264)-YEAR(G1264))=2, ((MONTH(H1264)-MONTH(G1264))+1)+24, (IF((YEAR(H1264)-YEAR(G1264))=3, ((MONTH(H1264)-MONTH(G1264))+1)+36, (MONTH(H1264)-MONTH(G1264))+1)))))</f>
        <v>1</v>
      </c>
      <c r="J1264" s="18">
        <f>F1264/I1264</f>
        <v>1375</v>
      </c>
      <c r="K1264" s="19"/>
      <c r="L1264" s="20">
        <v>44850</v>
      </c>
      <c r="M1264" s="20">
        <v>44907</v>
      </c>
      <c r="N1264" s="21">
        <v>1375</v>
      </c>
      <c r="O1264" s="20">
        <v>44835</v>
      </c>
      <c r="P1264" s="20">
        <v>44865</v>
      </c>
      <c r="Q1264" s="19">
        <f t="shared" si="57"/>
        <v>12</v>
      </c>
      <c r="R1264" s="19">
        <f t="shared" si="58"/>
        <v>12</v>
      </c>
      <c r="S1264" s="19">
        <f t="shared" si="59"/>
        <v>0</v>
      </c>
      <c r="T1264" s="19"/>
      <c r="U1264" s="20">
        <v>43754</v>
      </c>
      <c r="V1264" s="20">
        <v>43811</v>
      </c>
      <c r="W1264" s="21">
        <v>1375</v>
      </c>
      <c r="X1264" s="20">
        <v>43739</v>
      </c>
      <c r="Y1264" s="20">
        <v>43769</v>
      </c>
    </row>
    <row r="1265" spans="1:25" ht="15.75" x14ac:dyDescent="0.25">
      <c r="A1265" s="17" t="s">
        <v>485</v>
      </c>
      <c r="B1265" s="17" t="s">
        <v>282</v>
      </c>
      <c r="C1265" s="17" t="s">
        <v>283</v>
      </c>
      <c r="D1265" s="20">
        <v>44859</v>
      </c>
      <c r="E1265" s="20">
        <v>44876</v>
      </c>
      <c r="F1265" s="21">
        <v>600</v>
      </c>
      <c r="G1265" s="20">
        <v>44835</v>
      </c>
      <c r="H1265" s="20">
        <v>44865</v>
      </c>
      <c r="I1265" s="17">
        <f>IF((YEAR(H1265)-YEAR(G1265))=1, ((MONTH(H1265)-MONTH(G1265))+1)+12, (IF((YEAR(H1265)-YEAR(G1265))=2, ((MONTH(H1265)-MONTH(G1265))+1)+24, (IF((YEAR(H1265)-YEAR(G1265))=3, ((MONTH(H1265)-MONTH(G1265))+1)+36, (MONTH(H1265)-MONTH(G1265))+1)))))</f>
        <v>1</v>
      </c>
      <c r="J1265" s="18">
        <f>F1265/I1265</f>
        <v>600</v>
      </c>
      <c r="K1265" s="19"/>
      <c r="L1265" s="20">
        <v>44859</v>
      </c>
      <c r="M1265" s="20">
        <v>44876</v>
      </c>
      <c r="N1265" s="21">
        <v>600</v>
      </c>
      <c r="O1265" s="20">
        <v>44835</v>
      </c>
      <c r="P1265" s="20">
        <v>44865</v>
      </c>
      <c r="Q1265" s="19">
        <f t="shared" si="57"/>
        <v>11</v>
      </c>
      <c r="R1265" s="19">
        <f t="shared" si="58"/>
        <v>11</v>
      </c>
      <c r="S1265" s="19">
        <f t="shared" si="59"/>
        <v>0</v>
      </c>
      <c r="T1265" s="19"/>
      <c r="U1265" s="20">
        <v>43763</v>
      </c>
      <c r="V1265" s="20">
        <v>43780</v>
      </c>
      <c r="W1265" s="21">
        <v>600</v>
      </c>
      <c r="X1265" s="20">
        <v>43739</v>
      </c>
      <c r="Y1265" s="20">
        <v>43769</v>
      </c>
    </row>
    <row r="1266" spans="1:25" ht="15.75" x14ac:dyDescent="0.25">
      <c r="A1266" s="17" t="s">
        <v>507</v>
      </c>
      <c r="B1266" s="17" t="s">
        <v>285</v>
      </c>
      <c r="C1266" s="17" t="s">
        <v>283</v>
      </c>
      <c r="D1266" s="20">
        <v>44835</v>
      </c>
      <c r="E1266" s="20">
        <v>44866</v>
      </c>
      <c r="F1266" s="21">
        <v>1750</v>
      </c>
      <c r="G1266" s="20">
        <v>44835</v>
      </c>
      <c r="H1266" s="20">
        <v>44865</v>
      </c>
      <c r="I1266" s="17">
        <f>IF((YEAR(H1266)-YEAR(G1266))=1, ((MONTH(H1266)-MONTH(G1266))+1)+12, (IF((YEAR(H1266)-YEAR(G1266))=2, ((MONTH(H1266)-MONTH(G1266))+1)+24, (IF((YEAR(H1266)-YEAR(G1266))=3, ((MONTH(H1266)-MONTH(G1266))+1)+36, (MONTH(H1266)-MONTH(G1266))+1)))))</f>
        <v>1</v>
      </c>
      <c r="J1266" s="18">
        <f>F1266/I1266</f>
        <v>1750</v>
      </c>
      <c r="K1266" s="19"/>
      <c r="L1266" s="20">
        <v>44835</v>
      </c>
      <c r="M1266" s="20">
        <v>44866</v>
      </c>
      <c r="N1266" s="21">
        <v>1750</v>
      </c>
      <c r="O1266" s="20">
        <v>44835</v>
      </c>
      <c r="P1266" s="20">
        <v>44865</v>
      </c>
      <c r="Q1266" s="19">
        <f t="shared" si="57"/>
        <v>1</v>
      </c>
      <c r="R1266" s="19">
        <f t="shared" si="58"/>
        <v>1</v>
      </c>
      <c r="S1266" s="19">
        <f t="shared" si="59"/>
        <v>0</v>
      </c>
      <c r="T1266" s="19"/>
      <c r="U1266" s="20">
        <v>43739</v>
      </c>
      <c r="V1266" s="20">
        <v>43770</v>
      </c>
      <c r="W1266" s="21">
        <v>1750</v>
      </c>
      <c r="X1266" s="20">
        <v>43739</v>
      </c>
      <c r="Y1266" s="20">
        <v>43769</v>
      </c>
    </row>
    <row r="1267" spans="1:25" ht="15.75" x14ac:dyDescent="0.25">
      <c r="A1267" s="17" t="s">
        <v>304</v>
      </c>
      <c r="B1267" s="17" t="s">
        <v>285</v>
      </c>
      <c r="C1267" s="17" t="s">
        <v>283</v>
      </c>
      <c r="D1267" s="20">
        <v>44531</v>
      </c>
      <c r="E1267" s="20">
        <v>44605</v>
      </c>
      <c r="F1267" s="21">
        <v>120000</v>
      </c>
      <c r="G1267" s="20">
        <v>44531</v>
      </c>
      <c r="H1267" s="20">
        <v>44895</v>
      </c>
      <c r="I1267" s="17">
        <f>IF((YEAR(H1267)-YEAR(G1267))=1, ((MONTH(H1267)-MONTH(G1267))+1)+12, (IF((YEAR(H1267)-YEAR(G1267))=2, ((MONTH(H1267)-MONTH(G1267))+1)+24, (IF((YEAR(H1267)-YEAR(G1267))=3, ((MONTH(H1267)-MONTH(G1267))+1)+36, (MONTH(H1267)-MONTH(G1267))+1)))))</f>
        <v>12</v>
      </c>
      <c r="J1267" s="18">
        <f>F1267/I1267</f>
        <v>10000</v>
      </c>
      <c r="K1267" s="19"/>
      <c r="L1267" s="20">
        <v>44531</v>
      </c>
      <c r="M1267" s="20">
        <v>44605</v>
      </c>
      <c r="N1267" s="21">
        <v>120000</v>
      </c>
      <c r="O1267" s="20">
        <v>44531</v>
      </c>
      <c r="P1267" s="20">
        <v>44895</v>
      </c>
      <c r="Q1267" s="19">
        <f t="shared" si="57"/>
        <v>13</v>
      </c>
      <c r="R1267" s="19">
        <f t="shared" si="58"/>
        <v>13</v>
      </c>
      <c r="S1267" s="19">
        <f t="shared" si="59"/>
        <v>0</v>
      </c>
      <c r="T1267" s="19"/>
      <c r="U1267" s="20">
        <v>43435</v>
      </c>
      <c r="V1267" s="20">
        <v>43509</v>
      </c>
      <c r="W1267" s="21">
        <v>120000</v>
      </c>
      <c r="X1267" s="20">
        <v>43435</v>
      </c>
      <c r="Y1267" s="20">
        <v>43799</v>
      </c>
    </row>
    <row r="1268" spans="1:25" ht="15.75" x14ac:dyDescent="0.25">
      <c r="A1268" s="17" t="s">
        <v>344</v>
      </c>
      <c r="B1268" s="17" t="s">
        <v>296</v>
      </c>
      <c r="C1268" s="17" t="s">
        <v>283</v>
      </c>
      <c r="D1268" s="20">
        <v>44534</v>
      </c>
      <c r="E1268" s="20">
        <v>44543</v>
      </c>
      <c r="F1268" s="21">
        <v>6757.49</v>
      </c>
      <c r="G1268" s="20">
        <v>44531</v>
      </c>
      <c r="H1268" s="20">
        <v>44895</v>
      </c>
      <c r="I1268" s="17">
        <f>IF((YEAR(H1268)-YEAR(G1268))=1, ((MONTH(H1268)-MONTH(G1268))+1)+12, (IF((YEAR(H1268)-YEAR(G1268))=2, ((MONTH(H1268)-MONTH(G1268))+1)+24, (IF((YEAR(H1268)-YEAR(G1268))=3, ((MONTH(H1268)-MONTH(G1268))+1)+36, (MONTH(H1268)-MONTH(G1268))+1)))))</f>
        <v>12</v>
      </c>
      <c r="J1268" s="18">
        <f>F1268/I1268</f>
        <v>563.12416666666661</v>
      </c>
      <c r="K1268" s="19"/>
      <c r="L1268" s="20">
        <v>44534</v>
      </c>
      <c r="M1268" s="20">
        <v>44543</v>
      </c>
      <c r="N1268" s="21">
        <v>6757.49</v>
      </c>
      <c r="O1268" s="20">
        <v>44531</v>
      </c>
      <c r="P1268" s="20">
        <v>44895</v>
      </c>
      <c r="Q1268" s="19">
        <f t="shared" si="57"/>
        <v>13</v>
      </c>
      <c r="R1268" s="19">
        <f t="shared" si="58"/>
        <v>13</v>
      </c>
      <c r="S1268" s="19">
        <f t="shared" si="59"/>
        <v>0</v>
      </c>
      <c r="T1268" s="19"/>
      <c r="U1268" s="20">
        <v>43438</v>
      </c>
      <c r="V1268" s="20">
        <v>43447</v>
      </c>
      <c r="W1268" s="21">
        <v>6757.49</v>
      </c>
      <c r="X1268" s="20">
        <v>43435</v>
      </c>
      <c r="Y1268" s="20">
        <v>43799</v>
      </c>
    </row>
    <row r="1269" spans="1:25" ht="15.75" x14ac:dyDescent="0.25">
      <c r="A1269" s="17" t="s">
        <v>396</v>
      </c>
      <c r="B1269" s="17" t="s">
        <v>296</v>
      </c>
      <c r="C1269" s="17" t="s">
        <v>283</v>
      </c>
      <c r="D1269" s="20">
        <v>44541</v>
      </c>
      <c r="E1269" s="20">
        <v>44583</v>
      </c>
      <c r="F1269" s="21">
        <v>39000</v>
      </c>
      <c r="G1269" s="20">
        <v>44531</v>
      </c>
      <c r="H1269" s="20">
        <v>44895</v>
      </c>
      <c r="I1269" s="17">
        <f>IF((YEAR(H1269)-YEAR(G1269))=1, ((MONTH(H1269)-MONTH(G1269))+1)+12, (IF((YEAR(H1269)-YEAR(G1269))=2, ((MONTH(H1269)-MONTH(G1269))+1)+24, (IF((YEAR(H1269)-YEAR(G1269))=3, ((MONTH(H1269)-MONTH(G1269))+1)+36, (MONTH(H1269)-MONTH(G1269))+1)))))</f>
        <v>12</v>
      </c>
      <c r="J1269" s="18">
        <f>F1269/I1269</f>
        <v>3250</v>
      </c>
      <c r="K1269" s="19"/>
      <c r="L1269" s="20">
        <v>44541</v>
      </c>
      <c r="M1269" s="20">
        <v>44583</v>
      </c>
      <c r="N1269" s="21">
        <v>39000</v>
      </c>
      <c r="O1269" s="20">
        <v>44531</v>
      </c>
      <c r="P1269" s="20">
        <v>44895</v>
      </c>
      <c r="Q1269" s="19">
        <f t="shared" si="57"/>
        <v>22</v>
      </c>
      <c r="R1269" s="19">
        <f t="shared" si="58"/>
        <v>22</v>
      </c>
      <c r="S1269" s="19">
        <f t="shared" si="59"/>
        <v>0</v>
      </c>
      <c r="T1269" s="19"/>
      <c r="U1269" s="20">
        <v>43445</v>
      </c>
      <c r="V1269" s="20">
        <v>43487</v>
      </c>
      <c r="W1269" s="21">
        <v>39000</v>
      </c>
      <c r="X1269" s="20">
        <v>43435</v>
      </c>
      <c r="Y1269" s="20">
        <v>43799</v>
      </c>
    </row>
    <row r="1270" spans="1:25" ht="15.75" x14ac:dyDescent="0.25">
      <c r="A1270" s="17" t="s">
        <v>445</v>
      </c>
      <c r="B1270" s="17" t="s">
        <v>282</v>
      </c>
      <c r="C1270" s="17" t="s">
        <v>283</v>
      </c>
      <c r="D1270" s="20">
        <v>44526</v>
      </c>
      <c r="E1270" s="20">
        <v>44551</v>
      </c>
      <c r="F1270" s="21">
        <v>20563.169999999998</v>
      </c>
      <c r="G1270" s="20">
        <v>44531</v>
      </c>
      <c r="H1270" s="20">
        <v>44895</v>
      </c>
      <c r="I1270" s="17">
        <f>IF((YEAR(H1270)-YEAR(G1270))=1, ((MONTH(H1270)-MONTH(G1270))+1)+12, (IF((YEAR(H1270)-YEAR(G1270))=2, ((MONTH(H1270)-MONTH(G1270))+1)+24, (IF((YEAR(H1270)-YEAR(G1270))=3, ((MONTH(H1270)-MONTH(G1270))+1)+36, (MONTH(H1270)-MONTH(G1270))+1)))))</f>
        <v>12</v>
      </c>
      <c r="J1270" s="18">
        <f>F1270/I1270</f>
        <v>1713.5974999999999</v>
      </c>
      <c r="K1270" s="19"/>
      <c r="L1270" s="20">
        <v>44526</v>
      </c>
      <c r="M1270" s="20">
        <v>44551</v>
      </c>
      <c r="N1270" s="21">
        <v>20563.169999999998</v>
      </c>
      <c r="O1270" s="20">
        <v>44531</v>
      </c>
      <c r="P1270" s="20">
        <v>44895</v>
      </c>
      <c r="Q1270" s="19">
        <f t="shared" si="57"/>
        <v>21</v>
      </c>
      <c r="R1270" s="19">
        <f t="shared" si="58"/>
        <v>21</v>
      </c>
      <c r="S1270" s="19">
        <f t="shared" si="59"/>
        <v>0</v>
      </c>
      <c r="T1270" s="19"/>
      <c r="U1270" s="20">
        <v>43430</v>
      </c>
      <c r="V1270" s="20">
        <v>43455</v>
      </c>
      <c r="W1270" s="21">
        <v>20563.169999999998</v>
      </c>
      <c r="X1270" s="20">
        <v>43435</v>
      </c>
      <c r="Y1270" s="20">
        <v>43799</v>
      </c>
    </row>
    <row r="1271" spans="1:25" ht="15.75" x14ac:dyDescent="0.25">
      <c r="A1271" s="17" t="s">
        <v>446</v>
      </c>
      <c r="B1271" s="17" t="s">
        <v>285</v>
      </c>
      <c r="C1271" s="17" t="s">
        <v>283</v>
      </c>
      <c r="D1271" s="20">
        <v>44521</v>
      </c>
      <c r="E1271" s="20">
        <v>44549</v>
      </c>
      <c r="F1271" s="21">
        <v>30000</v>
      </c>
      <c r="G1271" s="20">
        <v>44531</v>
      </c>
      <c r="H1271" s="20">
        <v>44895</v>
      </c>
      <c r="I1271" s="17">
        <f>IF((YEAR(H1271)-YEAR(G1271))=1, ((MONTH(H1271)-MONTH(G1271))+1)+12, (IF((YEAR(H1271)-YEAR(G1271))=2, ((MONTH(H1271)-MONTH(G1271))+1)+24, (IF((YEAR(H1271)-YEAR(G1271))=3, ((MONTH(H1271)-MONTH(G1271))+1)+36, (MONTH(H1271)-MONTH(G1271))+1)))))</f>
        <v>12</v>
      </c>
      <c r="J1271" s="18">
        <f>F1271/I1271</f>
        <v>2500</v>
      </c>
      <c r="K1271" s="19"/>
      <c r="L1271" s="20">
        <v>44521</v>
      </c>
      <c r="M1271" s="20">
        <v>44549</v>
      </c>
      <c r="N1271" s="21">
        <v>30000</v>
      </c>
      <c r="O1271" s="20">
        <v>44531</v>
      </c>
      <c r="P1271" s="20">
        <v>44895</v>
      </c>
      <c r="Q1271" s="19">
        <f t="shared" si="57"/>
        <v>19</v>
      </c>
      <c r="R1271" s="19">
        <f t="shared" si="58"/>
        <v>19</v>
      </c>
      <c r="S1271" s="19">
        <f t="shared" si="59"/>
        <v>0</v>
      </c>
      <c r="T1271" s="19"/>
      <c r="U1271" s="20">
        <v>43425</v>
      </c>
      <c r="V1271" s="20">
        <v>43453</v>
      </c>
      <c r="W1271" s="21">
        <v>30000</v>
      </c>
      <c r="X1271" s="20">
        <v>43435</v>
      </c>
      <c r="Y1271" s="20">
        <v>43799</v>
      </c>
    </row>
    <row r="1272" spans="1:25" ht="15.75" x14ac:dyDescent="0.25">
      <c r="A1272" s="17" t="s">
        <v>449</v>
      </c>
      <c r="B1272" s="17" t="s">
        <v>296</v>
      </c>
      <c r="C1272" s="17" t="s">
        <v>283</v>
      </c>
      <c r="D1272" s="20">
        <v>44569</v>
      </c>
      <c r="E1272" s="20">
        <v>44638</v>
      </c>
      <c r="F1272" s="21">
        <v>12000</v>
      </c>
      <c r="G1272" s="20">
        <v>44531</v>
      </c>
      <c r="H1272" s="20">
        <v>44895</v>
      </c>
      <c r="I1272" s="17">
        <f>IF((YEAR(H1272)-YEAR(G1272))=1, ((MONTH(H1272)-MONTH(G1272))+1)+12, (IF((YEAR(H1272)-YEAR(G1272))=2, ((MONTH(H1272)-MONTH(G1272))+1)+24, (IF((YEAR(H1272)-YEAR(G1272))=3, ((MONTH(H1272)-MONTH(G1272))+1)+36, (MONTH(H1272)-MONTH(G1272))+1)))))</f>
        <v>12</v>
      </c>
      <c r="J1272" s="18">
        <f>F1272/I1272</f>
        <v>1000</v>
      </c>
      <c r="K1272" s="19"/>
      <c r="L1272" s="20">
        <v>44569</v>
      </c>
      <c r="M1272" s="20">
        <v>44638</v>
      </c>
      <c r="N1272" s="21">
        <v>12000</v>
      </c>
      <c r="O1272" s="20">
        <v>44531</v>
      </c>
      <c r="P1272" s="20">
        <v>44895</v>
      </c>
      <c r="Q1272" s="19">
        <f t="shared" si="57"/>
        <v>18</v>
      </c>
      <c r="R1272" s="19">
        <f t="shared" si="58"/>
        <v>18</v>
      </c>
      <c r="S1272" s="19">
        <f t="shared" si="59"/>
        <v>0</v>
      </c>
      <c r="T1272" s="19"/>
      <c r="U1272" s="20">
        <v>43473</v>
      </c>
      <c r="V1272" s="20">
        <v>43542</v>
      </c>
      <c r="W1272" s="21">
        <v>12000</v>
      </c>
      <c r="X1272" s="20">
        <v>43435</v>
      </c>
      <c r="Y1272" s="20">
        <v>43799</v>
      </c>
    </row>
    <row r="1273" spans="1:25" ht="15.75" x14ac:dyDescent="0.25">
      <c r="A1273" s="17" t="s">
        <v>505</v>
      </c>
      <c r="B1273" s="17" t="s">
        <v>288</v>
      </c>
      <c r="C1273" s="17" t="s">
        <v>283</v>
      </c>
      <c r="D1273" s="20">
        <v>44535</v>
      </c>
      <c r="E1273" s="20">
        <v>44550</v>
      </c>
      <c r="F1273" s="21">
        <v>36000</v>
      </c>
      <c r="G1273" s="20">
        <v>44531</v>
      </c>
      <c r="H1273" s="20">
        <v>44895</v>
      </c>
      <c r="I1273" s="17">
        <f>IF((YEAR(H1273)-YEAR(G1273))=1, ((MONTH(H1273)-MONTH(G1273))+1)+12, (IF((YEAR(H1273)-YEAR(G1273))=2, ((MONTH(H1273)-MONTH(G1273))+1)+24, (IF((YEAR(H1273)-YEAR(G1273))=3, ((MONTH(H1273)-MONTH(G1273))+1)+36, (MONTH(H1273)-MONTH(G1273))+1)))))</f>
        <v>12</v>
      </c>
      <c r="J1273" s="18">
        <f>F1273/I1273</f>
        <v>3000</v>
      </c>
      <c r="K1273" s="19"/>
      <c r="L1273" s="20">
        <v>44535</v>
      </c>
      <c r="M1273" s="20">
        <v>44550</v>
      </c>
      <c r="N1273" s="21">
        <v>36000</v>
      </c>
      <c r="O1273" s="20">
        <v>44531</v>
      </c>
      <c r="P1273" s="20">
        <v>44895</v>
      </c>
      <c r="Q1273" s="19">
        <f t="shared" si="57"/>
        <v>20</v>
      </c>
      <c r="R1273" s="19">
        <f t="shared" si="58"/>
        <v>20</v>
      </c>
      <c r="S1273" s="19">
        <f t="shared" si="59"/>
        <v>0</v>
      </c>
      <c r="T1273" s="19"/>
      <c r="U1273" s="20">
        <v>43439</v>
      </c>
      <c r="V1273" s="20">
        <v>43454</v>
      </c>
      <c r="W1273" s="21">
        <v>36000</v>
      </c>
      <c r="X1273" s="20">
        <v>43435</v>
      </c>
      <c r="Y1273" s="20">
        <v>43799</v>
      </c>
    </row>
    <row r="1274" spans="1:25" ht="15.75" x14ac:dyDescent="0.25">
      <c r="A1274" s="17" t="s">
        <v>530</v>
      </c>
      <c r="B1274" s="17" t="s">
        <v>292</v>
      </c>
      <c r="C1274" s="17" t="s">
        <v>283</v>
      </c>
      <c r="D1274" s="20">
        <v>44563</v>
      </c>
      <c r="E1274" s="20">
        <v>44631</v>
      </c>
      <c r="F1274" s="21">
        <v>15000</v>
      </c>
      <c r="G1274" s="20">
        <v>44531</v>
      </c>
      <c r="H1274" s="20">
        <v>44895</v>
      </c>
      <c r="I1274" s="17">
        <f>IF((YEAR(H1274)-YEAR(G1274))=1, ((MONTH(H1274)-MONTH(G1274))+1)+12, (IF((YEAR(H1274)-YEAR(G1274))=2, ((MONTH(H1274)-MONTH(G1274))+1)+24, (IF((YEAR(H1274)-YEAR(G1274))=3, ((MONTH(H1274)-MONTH(G1274))+1)+36, (MONTH(H1274)-MONTH(G1274))+1)))))</f>
        <v>12</v>
      </c>
      <c r="J1274" s="18">
        <f>F1274/I1274</f>
        <v>1250</v>
      </c>
      <c r="K1274" s="19"/>
      <c r="L1274" s="20">
        <v>44563</v>
      </c>
      <c r="M1274" s="20">
        <v>44631</v>
      </c>
      <c r="N1274" s="21">
        <v>15000</v>
      </c>
      <c r="O1274" s="20">
        <v>44531</v>
      </c>
      <c r="P1274" s="20">
        <v>44895</v>
      </c>
      <c r="Q1274" s="19">
        <f t="shared" si="57"/>
        <v>11</v>
      </c>
      <c r="R1274" s="19">
        <f t="shared" si="58"/>
        <v>11</v>
      </c>
      <c r="S1274" s="19">
        <f t="shared" si="59"/>
        <v>0</v>
      </c>
      <c r="T1274" s="19"/>
      <c r="U1274" s="20">
        <v>43467</v>
      </c>
      <c r="V1274" s="20">
        <v>43535</v>
      </c>
      <c r="W1274" s="21">
        <v>15000</v>
      </c>
      <c r="X1274" s="20">
        <v>43435</v>
      </c>
      <c r="Y1274" s="20">
        <v>43799</v>
      </c>
    </row>
    <row r="1275" spans="1:25" ht="15.75" x14ac:dyDescent="0.25">
      <c r="A1275" s="17" t="s">
        <v>446</v>
      </c>
      <c r="B1275" s="17" t="s">
        <v>296</v>
      </c>
      <c r="C1275" s="17" t="s">
        <v>283</v>
      </c>
      <c r="D1275" s="20">
        <v>44583</v>
      </c>
      <c r="E1275" s="20">
        <v>44598</v>
      </c>
      <c r="F1275" s="21">
        <v>5000</v>
      </c>
      <c r="G1275" s="20">
        <v>44593</v>
      </c>
      <c r="H1275" s="20">
        <v>44895</v>
      </c>
      <c r="I1275" s="17">
        <f>IF((YEAR(H1275)-YEAR(G1275))=1, ((MONTH(H1275)-MONTH(G1275))+1)+12, (IF((YEAR(H1275)-YEAR(G1275))=2, ((MONTH(H1275)-MONTH(G1275))+1)+24, (IF((YEAR(H1275)-YEAR(G1275))=3, ((MONTH(H1275)-MONTH(G1275))+1)+36, (MONTH(H1275)-MONTH(G1275))+1)))))</f>
        <v>10</v>
      </c>
      <c r="J1275" s="18">
        <f>F1275/I1275</f>
        <v>500</v>
      </c>
      <c r="K1275" s="19"/>
      <c r="L1275" s="20">
        <v>44583</v>
      </c>
      <c r="M1275" s="20">
        <v>44598</v>
      </c>
      <c r="N1275" s="21">
        <v>5000</v>
      </c>
      <c r="O1275" s="20">
        <v>44593</v>
      </c>
      <c r="P1275" s="20">
        <v>44895</v>
      </c>
      <c r="Q1275" s="19">
        <f t="shared" si="57"/>
        <v>6</v>
      </c>
      <c r="R1275" s="19">
        <f t="shared" si="58"/>
        <v>6</v>
      </c>
      <c r="S1275" s="19">
        <f t="shared" si="59"/>
        <v>0</v>
      </c>
      <c r="T1275" s="19"/>
      <c r="U1275" s="20">
        <v>43487</v>
      </c>
      <c r="V1275" s="20">
        <v>43502</v>
      </c>
      <c r="W1275" s="21">
        <v>5000</v>
      </c>
      <c r="X1275" s="20">
        <v>43497</v>
      </c>
      <c r="Y1275" s="20">
        <v>43799</v>
      </c>
    </row>
    <row r="1276" spans="1:25" ht="15.75" x14ac:dyDescent="0.25">
      <c r="A1276" s="17" t="s">
        <v>364</v>
      </c>
      <c r="B1276" s="17" t="s">
        <v>282</v>
      </c>
      <c r="C1276" s="17" t="s">
        <v>283</v>
      </c>
      <c r="D1276" s="20">
        <v>44895</v>
      </c>
      <c r="E1276" s="20">
        <v>44925</v>
      </c>
      <c r="F1276" s="21">
        <v>8250</v>
      </c>
      <c r="G1276" s="20">
        <v>44866</v>
      </c>
      <c r="H1276" s="20">
        <v>44895</v>
      </c>
      <c r="I1276" s="17">
        <f>IF((YEAR(H1276)-YEAR(G1276))=1, ((MONTH(H1276)-MONTH(G1276))+1)+12, (IF((YEAR(H1276)-YEAR(G1276))=2, ((MONTH(H1276)-MONTH(G1276))+1)+24, (IF((YEAR(H1276)-YEAR(G1276))=3, ((MONTH(H1276)-MONTH(G1276))+1)+36, (MONTH(H1276)-MONTH(G1276))+1)))))</f>
        <v>1</v>
      </c>
      <c r="J1276" s="18">
        <f>F1276/I1276</f>
        <v>8250</v>
      </c>
      <c r="K1276" s="19"/>
      <c r="L1276" s="20">
        <v>44895</v>
      </c>
      <c r="M1276" s="20">
        <v>44925</v>
      </c>
      <c r="N1276" s="21">
        <v>8250</v>
      </c>
      <c r="O1276" s="20">
        <v>44866</v>
      </c>
      <c r="P1276" s="20">
        <v>44895</v>
      </c>
      <c r="Q1276" s="19">
        <f t="shared" si="57"/>
        <v>30</v>
      </c>
      <c r="R1276" s="19">
        <f t="shared" si="58"/>
        <v>30</v>
      </c>
      <c r="S1276" s="19">
        <f t="shared" si="59"/>
        <v>0</v>
      </c>
      <c r="T1276" s="19"/>
      <c r="U1276" s="20">
        <v>43799</v>
      </c>
      <c r="V1276" s="20">
        <v>43829</v>
      </c>
      <c r="W1276" s="21">
        <v>8250</v>
      </c>
      <c r="X1276" s="20">
        <v>43770</v>
      </c>
      <c r="Y1276" s="20">
        <v>43799</v>
      </c>
    </row>
    <row r="1277" spans="1:25" ht="15.75" x14ac:dyDescent="0.25">
      <c r="A1277" s="17" t="s">
        <v>373</v>
      </c>
      <c r="B1277" s="17" t="s">
        <v>285</v>
      </c>
      <c r="C1277" s="17" t="s">
        <v>283</v>
      </c>
      <c r="D1277" s="20">
        <v>44866</v>
      </c>
      <c r="E1277" s="20">
        <v>44873</v>
      </c>
      <c r="F1277" s="21">
        <v>1000</v>
      </c>
      <c r="G1277" s="20">
        <v>44866</v>
      </c>
      <c r="H1277" s="20">
        <v>44895</v>
      </c>
      <c r="I1277" s="17">
        <f>IF((YEAR(H1277)-YEAR(G1277))=1, ((MONTH(H1277)-MONTH(G1277))+1)+12, (IF((YEAR(H1277)-YEAR(G1277))=2, ((MONTH(H1277)-MONTH(G1277))+1)+24, (IF((YEAR(H1277)-YEAR(G1277))=3, ((MONTH(H1277)-MONTH(G1277))+1)+36, (MONTH(H1277)-MONTH(G1277))+1)))))</f>
        <v>1</v>
      </c>
      <c r="J1277" s="18">
        <f>F1277/I1277</f>
        <v>1000</v>
      </c>
      <c r="K1277" s="19"/>
      <c r="L1277" s="20">
        <v>44866</v>
      </c>
      <c r="M1277" s="20">
        <v>44873</v>
      </c>
      <c r="N1277" s="21">
        <v>1000</v>
      </c>
      <c r="O1277" s="20">
        <v>44866</v>
      </c>
      <c r="P1277" s="20">
        <v>44895</v>
      </c>
      <c r="Q1277" s="19">
        <f t="shared" si="57"/>
        <v>8</v>
      </c>
      <c r="R1277" s="19">
        <f t="shared" si="58"/>
        <v>8</v>
      </c>
      <c r="S1277" s="19">
        <f t="shared" si="59"/>
        <v>0</v>
      </c>
      <c r="T1277" s="19"/>
      <c r="U1277" s="20">
        <v>43770</v>
      </c>
      <c r="V1277" s="20">
        <v>43777</v>
      </c>
      <c r="W1277" s="21">
        <v>1000</v>
      </c>
      <c r="X1277" s="20">
        <v>43770</v>
      </c>
      <c r="Y1277" s="20">
        <v>43799</v>
      </c>
    </row>
    <row r="1278" spans="1:25" ht="15.75" x14ac:dyDescent="0.25">
      <c r="A1278" s="17" t="s">
        <v>373</v>
      </c>
      <c r="B1278" s="17" t="s">
        <v>288</v>
      </c>
      <c r="C1278" s="17" t="s">
        <v>283</v>
      </c>
      <c r="D1278" s="20">
        <v>44895</v>
      </c>
      <c r="E1278" s="20">
        <v>44943</v>
      </c>
      <c r="F1278" s="21">
        <v>600</v>
      </c>
      <c r="G1278" s="20">
        <v>44866</v>
      </c>
      <c r="H1278" s="20">
        <v>44895</v>
      </c>
      <c r="I1278" s="17">
        <f>IF((YEAR(H1278)-YEAR(G1278))=1, ((MONTH(H1278)-MONTH(G1278))+1)+12, (IF((YEAR(H1278)-YEAR(G1278))=2, ((MONTH(H1278)-MONTH(G1278))+1)+24, (IF((YEAR(H1278)-YEAR(G1278))=3, ((MONTH(H1278)-MONTH(G1278))+1)+36, (MONTH(H1278)-MONTH(G1278))+1)))))</f>
        <v>1</v>
      </c>
      <c r="J1278" s="18">
        <f>F1278/I1278</f>
        <v>600</v>
      </c>
      <c r="K1278" s="19"/>
      <c r="L1278" s="20">
        <v>44895</v>
      </c>
      <c r="M1278" s="20">
        <v>44943</v>
      </c>
      <c r="N1278" s="21">
        <v>600</v>
      </c>
      <c r="O1278" s="20">
        <v>44866</v>
      </c>
      <c r="P1278" s="20">
        <v>44895</v>
      </c>
      <c r="Q1278" s="19">
        <f t="shared" si="57"/>
        <v>17</v>
      </c>
      <c r="R1278" s="19">
        <f t="shared" si="58"/>
        <v>17</v>
      </c>
      <c r="S1278" s="19">
        <f t="shared" si="59"/>
        <v>0</v>
      </c>
      <c r="T1278" s="19"/>
      <c r="U1278" s="20">
        <v>43799</v>
      </c>
      <c r="V1278" s="20">
        <v>43847</v>
      </c>
      <c r="W1278" s="21">
        <v>600</v>
      </c>
      <c r="X1278" s="20">
        <v>43770</v>
      </c>
      <c r="Y1278" s="20">
        <v>43799</v>
      </c>
    </row>
    <row r="1279" spans="1:25" ht="15.75" x14ac:dyDescent="0.25">
      <c r="A1279" s="17" t="s">
        <v>401</v>
      </c>
      <c r="B1279" s="17" t="s">
        <v>285</v>
      </c>
      <c r="C1279" s="17" t="s">
        <v>283</v>
      </c>
      <c r="D1279" s="20">
        <v>44866</v>
      </c>
      <c r="E1279" s="20">
        <v>44905</v>
      </c>
      <c r="F1279" s="21">
        <v>2000</v>
      </c>
      <c r="G1279" s="20">
        <v>44866</v>
      </c>
      <c r="H1279" s="20">
        <v>44895</v>
      </c>
      <c r="I1279" s="17">
        <f>IF((YEAR(H1279)-YEAR(G1279))=1, ((MONTH(H1279)-MONTH(G1279))+1)+12, (IF((YEAR(H1279)-YEAR(G1279))=2, ((MONTH(H1279)-MONTH(G1279))+1)+24, (IF((YEAR(H1279)-YEAR(G1279))=3, ((MONTH(H1279)-MONTH(G1279))+1)+36, (MONTH(H1279)-MONTH(G1279))+1)))))</f>
        <v>1</v>
      </c>
      <c r="J1279" s="18">
        <f>F1279/I1279</f>
        <v>2000</v>
      </c>
      <c r="K1279" s="19"/>
      <c r="L1279" s="20">
        <v>44866</v>
      </c>
      <c r="M1279" s="20">
        <v>44905</v>
      </c>
      <c r="N1279" s="21">
        <v>2000</v>
      </c>
      <c r="O1279" s="20">
        <v>44866</v>
      </c>
      <c r="P1279" s="20">
        <v>44895</v>
      </c>
      <c r="Q1279" s="19">
        <f t="shared" si="57"/>
        <v>10</v>
      </c>
      <c r="R1279" s="19">
        <f t="shared" si="58"/>
        <v>10</v>
      </c>
      <c r="S1279" s="19">
        <f t="shared" si="59"/>
        <v>0</v>
      </c>
      <c r="T1279" s="19"/>
      <c r="U1279" s="20">
        <v>43770</v>
      </c>
      <c r="V1279" s="20">
        <v>43809</v>
      </c>
      <c r="W1279" s="21">
        <v>2000</v>
      </c>
      <c r="X1279" s="20">
        <v>43770</v>
      </c>
      <c r="Y1279" s="20">
        <v>43799</v>
      </c>
    </row>
    <row r="1280" spans="1:25" ht="15.75" x14ac:dyDescent="0.25">
      <c r="A1280" s="17" t="s">
        <v>426</v>
      </c>
      <c r="B1280" s="17" t="s">
        <v>282</v>
      </c>
      <c r="C1280" s="17" t="s">
        <v>283</v>
      </c>
      <c r="D1280" s="20">
        <v>44866</v>
      </c>
      <c r="E1280" s="20">
        <v>44892</v>
      </c>
      <c r="F1280" s="21">
        <v>700</v>
      </c>
      <c r="G1280" s="20">
        <v>44866</v>
      </c>
      <c r="H1280" s="20">
        <v>44895</v>
      </c>
      <c r="I1280" s="17">
        <f>IF((YEAR(H1280)-YEAR(G1280))=1, ((MONTH(H1280)-MONTH(G1280))+1)+12, (IF((YEAR(H1280)-YEAR(G1280))=2, ((MONTH(H1280)-MONTH(G1280))+1)+24, (IF((YEAR(H1280)-YEAR(G1280))=3, ((MONTH(H1280)-MONTH(G1280))+1)+36, (MONTH(H1280)-MONTH(G1280))+1)))))</f>
        <v>1</v>
      </c>
      <c r="J1280" s="18">
        <f>F1280/I1280</f>
        <v>700</v>
      </c>
      <c r="K1280" s="19"/>
      <c r="L1280" s="20">
        <v>44866</v>
      </c>
      <c r="M1280" s="20">
        <v>44892</v>
      </c>
      <c r="N1280" s="21">
        <v>700</v>
      </c>
      <c r="O1280" s="20">
        <v>44866</v>
      </c>
      <c r="P1280" s="20">
        <v>44895</v>
      </c>
      <c r="Q1280" s="19">
        <f t="shared" si="57"/>
        <v>27</v>
      </c>
      <c r="R1280" s="19">
        <f t="shared" si="58"/>
        <v>27</v>
      </c>
      <c r="S1280" s="19">
        <f t="shared" si="59"/>
        <v>0</v>
      </c>
      <c r="T1280" s="19"/>
      <c r="U1280" s="20">
        <v>43770</v>
      </c>
      <c r="V1280" s="20">
        <v>43796</v>
      </c>
      <c r="W1280" s="21">
        <v>700</v>
      </c>
      <c r="X1280" s="20">
        <v>43770</v>
      </c>
      <c r="Y1280" s="20">
        <v>43799</v>
      </c>
    </row>
    <row r="1281" spans="1:25" ht="15.75" x14ac:dyDescent="0.25">
      <c r="A1281" s="17" t="s">
        <v>453</v>
      </c>
      <c r="B1281" s="17" t="s">
        <v>282</v>
      </c>
      <c r="C1281" s="17" t="s">
        <v>283</v>
      </c>
      <c r="D1281" s="20">
        <v>44866</v>
      </c>
      <c r="E1281" s="20">
        <v>44930</v>
      </c>
      <c r="F1281" s="21">
        <v>1375</v>
      </c>
      <c r="G1281" s="20">
        <v>44866</v>
      </c>
      <c r="H1281" s="20">
        <v>44895</v>
      </c>
      <c r="I1281" s="17">
        <f>IF((YEAR(H1281)-YEAR(G1281))=1, ((MONTH(H1281)-MONTH(G1281))+1)+12, (IF((YEAR(H1281)-YEAR(G1281))=2, ((MONTH(H1281)-MONTH(G1281))+1)+24, (IF((YEAR(H1281)-YEAR(G1281))=3, ((MONTH(H1281)-MONTH(G1281))+1)+36, (MONTH(H1281)-MONTH(G1281))+1)))))</f>
        <v>1</v>
      </c>
      <c r="J1281" s="18">
        <f>F1281/I1281</f>
        <v>1375</v>
      </c>
      <c r="K1281" s="19"/>
      <c r="L1281" s="20">
        <v>44866</v>
      </c>
      <c r="M1281" s="20">
        <v>44930</v>
      </c>
      <c r="N1281" s="21">
        <v>1375</v>
      </c>
      <c r="O1281" s="20">
        <v>44866</v>
      </c>
      <c r="P1281" s="20">
        <v>44895</v>
      </c>
      <c r="Q1281" s="19">
        <f t="shared" si="57"/>
        <v>4</v>
      </c>
      <c r="R1281" s="19">
        <f t="shared" si="58"/>
        <v>4</v>
      </c>
      <c r="S1281" s="19">
        <f t="shared" si="59"/>
        <v>0</v>
      </c>
      <c r="T1281" s="19"/>
      <c r="U1281" s="20">
        <v>43770</v>
      </c>
      <c r="V1281" s="20">
        <v>43834</v>
      </c>
      <c r="W1281" s="21">
        <v>1375</v>
      </c>
      <c r="X1281" s="20">
        <v>43770</v>
      </c>
      <c r="Y1281" s="20">
        <v>43799</v>
      </c>
    </row>
    <row r="1282" spans="1:25" ht="15.75" x14ac:dyDescent="0.25">
      <c r="A1282" s="17" t="s">
        <v>485</v>
      </c>
      <c r="B1282" s="17" t="s">
        <v>282</v>
      </c>
      <c r="C1282" s="17" t="s">
        <v>283</v>
      </c>
      <c r="D1282" s="20">
        <v>44890</v>
      </c>
      <c r="E1282" s="20">
        <v>44904</v>
      </c>
      <c r="F1282" s="21">
        <v>600</v>
      </c>
      <c r="G1282" s="20">
        <v>44866</v>
      </c>
      <c r="H1282" s="20">
        <v>44895</v>
      </c>
      <c r="I1282" s="17">
        <f>IF((YEAR(H1282)-YEAR(G1282))=1, ((MONTH(H1282)-MONTH(G1282))+1)+12, (IF((YEAR(H1282)-YEAR(G1282))=2, ((MONTH(H1282)-MONTH(G1282))+1)+24, (IF((YEAR(H1282)-YEAR(G1282))=3, ((MONTH(H1282)-MONTH(G1282))+1)+36, (MONTH(H1282)-MONTH(G1282))+1)))))</f>
        <v>1</v>
      </c>
      <c r="J1282" s="18">
        <f>F1282/I1282</f>
        <v>600</v>
      </c>
      <c r="K1282" s="19"/>
      <c r="L1282" s="20">
        <v>44890</v>
      </c>
      <c r="M1282" s="20">
        <v>44904</v>
      </c>
      <c r="N1282" s="21">
        <v>600</v>
      </c>
      <c r="O1282" s="20">
        <v>44866</v>
      </c>
      <c r="P1282" s="20">
        <v>44895</v>
      </c>
      <c r="Q1282" s="19">
        <f t="shared" si="57"/>
        <v>9</v>
      </c>
      <c r="R1282" s="19">
        <f t="shared" si="58"/>
        <v>9</v>
      </c>
      <c r="S1282" s="19">
        <f t="shared" si="59"/>
        <v>0</v>
      </c>
      <c r="T1282" s="19"/>
      <c r="U1282" s="20">
        <v>43794</v>
      </c>
      <c r="V1282" s="20">
        <v>43808</v>
      </c>
      <c r="W1282" s="21">
        <v>600</v>
      </c>
      <c r="X1282" s="20">
        <v>43770</v>
      </c>
      <c r="Y1282" s="20">
        <v>43799</v>
      </c>
    </row>
    <row r="1283" spans="1:25" ht="15.75" x14ac:dyDescent="0.25">
      <c r="A1283" s="17" t="s">
        <v>507</v>
      </c>
      <c r="B1283" s="17" t="s">
        <v>285</v>
      </c>
      <c r="C1283" s="17" t="s">
        <v>283</v>
      </c>
      <c r="D1283" s="20">
        <v>44866</v>
      </c>
      <c r="E1283" s="20">
        <v>44901</v>
      </c>
      <c r="F1283" s="21">
        <v>1750</v>
      </c>
      <c r="G1283" s="20">
        <v>44866</v>
      </c>
      <c r="H1283" s="20">
        <v>44895</v>
      </c>
      <c r="I1283" s="17">
        <f>IF((YEAR(H1283)-YEAR(G1283))=1, ((MONTH(H1283)-MONTH(G1283))+1)+12, (IF((YEAR(H1283)-YEAR(G1283))=2, ((MONTH(H1283)-MONTH(G1283))+1)+24, (IF((YEAR(H1283)-YEAR(G1283))=3, ((MONTH(H1283)-MONTH(G1283))+1)+36, (MONTH(H1283)-MONTH(G1283))+1)))))</f>
        <v>1</v>
      </c>
      <c r="J1283" s="18">
        <f>F1283/I1283</f>
        <v>1750</v>
      </c>
      <c r="K1283" s="19"/>
      <c r="L1283" s="20">
        <v>44866</v>
      </c>
      <c r="M1283" s="20">
        <v>44901</v>
      </c>
      <c r="N1283" s="21">
        <v>1750</v>
      </c>
      <c r="O1283" s="20">
        <v>44866</v>
      </c>
      <c r="P1283" s="20">
        <v>44895</v>
      </c>
      <c r="Q1283" s="19">
        <f t="shared" si="57"/>
        <v>6</v>
      </c>
      <c r="R1283" s="19">
        <f t="shared" si="58"/>
        <v>6</v>
      </c>
      <c r="S1283" s="19">
        <f t="shared" si="59"/>
        <v>0</v>
      </c>
      <c r="T1283" s="19"/>
      <c r="U1283" s="20">
        <v>43770</v>
      </c>
      <c r="V1283" s="20">
        <v>43805</v>
      </c>
      <c r="W1283" s="21">
        <v>1750</v>
      </c>
      <c r="X1283" s="20">
        <v>43770</v>
      </c>
      <c r="Y1283" s="20">
        <v>43799</v>
      </c>
    </row>
    <row r="1284" spans="1:25" ht="15.75" x14ac:dyDescent="0.25">
      <c r="A1284" s="17" t="s">
        <v>556</v>
      </c>
      <c r="B1284" s="17" t="s">
        <v>282</v>
      </c>
      <c r="C1284" s="17" t="s">
        <v>283</v>
      </c>
      <c r="D1284" s="20">
        <v>44423</v>
      </c>
      <c r="E1284" s="20">
        <v>44453</v>
      </c>
      <c r="F1284" s="21">
        <v>2625</v>
      </c>
      <c r="G1284" s="20">
        <v>44378</v>
      </c>
      <c r="H1284" s="20">
        <v>44926</v>
      </c>
      <c r="I1284" s="17">
        <f>IF((YEAR(H1284)-YEAR(G1284))=1, ((MONTH(H1284)-MONTH(G1284))+1)+12, (IF((YEAR(H1284)-YEAR(G1284))=2, ((MONTH(H1284)-MONTH(G1284))+1)+24, (IF((YEAR(H1284)-YEAR(G1284))=3, ((MONTH(H1284)-MONTH(G1284))+1)+36, (MONTH(H1284)-MONTH(G1284))+1)))))</f>
        <v>18</v>
      </c>
      <c r="J1284" s="18">
        <f>F1284/I1284</f>
        <v>145.83333333333334</v>
      </c>
      <c r="K1284" s="19"/>
      <c r="L1284" s="20">
        <v>44423</v>
      </c>
      <c r="M1284" s="20">
        <v>44453</v>
      </c>
      <c r="N1284" s="21">
        <v>2625</v>
      </c>
      <c r="O1284" s="20">
        <v>44378</v>
      </c>
      <c r="P1284" s="20">
        <v>44926</v>
      </c>
      <c r="Q1284" s="19">
        <f t="shared" ref="Q1284:Q1347" si="60">DAY(E1284)</f>
        <v>14</v>
      </c>
      <c r="R1284" s="19">
        <f t="shared" ref="R1284:R1347" si="61">DAY(M1284)</f>
        <v>14</v>
      </c>
      <c r="S1284" s="19">
        <f t="shared" ref="S1284:S1347" si="62">Q1284-R1284</f>
        <v>0</v>
      </c>
      <c r="T1284" s="19"/>
      <c r="U1284" s="20">
        <v>43327</v>
      </c>
      <c r="V1284" s="20">
        <v>43357</v>
      </c>
      <c r="W1284" s="21">
        <v>2625</v>
      </c>
      <c r="X1284" s="20">
        <v>43282</v>
      </c>
      <c r="Y1284" s="20">
        <v>43830</v>
      </c>
    </row>
    <row r="1285" spans="1:25" ht="15.75" x14ac:dyDescent="0.25">
      <c r="A1285" s="17" t="s">
        <v>340</v>
      </c>
      <c r="B1285" s="17" t="s">
        <v>288</v>
      </c>
      <c r="C1285" s="17" t="s">
        <v>283</v>
      </c>
      <c r="D1285" s="20">
        <v>44494</v>
      </c>
      <c r="E1285" s="20">
        <v>44536</v>
      </c>
      <c r="F1285" s="21">
        <v>10000</v>
      </c>
      <c r="G1285" s="20">
        <v>44501</v>
      </c>
      <c r="H1285" s="20">
        <v>44926</v>
      </c>
      <c r="I1285" s="17">
        <f>IF((YEAR(H1285)-YEAR(G1285))=1, ((MONTH(H1285)-MONTH(G1285))+1)+12, (IF((YEAR(H1285)-YEAR(G1285))=2, ((MONTH(H1285)-MONTH(G1285))+1)+24, (IF((YEAR(H1285)-YEAR(G1285))=3, ((MONTH(H1285)-MONTH(G1285))+1)+36, (MONTH(H1285)-MONTH(G1285))+1)))))</f>
        <v>14</v>
      </c>
      <c r="J1285" s="18">
        <f>F1285/I1285</f>
        <v>714.28571428571433</v>
      </c>
      <c r="K1285" s="19"/>
      <c r="L1285" s="20">
        <v>44494</v>
      </c>
      <c r="M1285" s="20">
        <v>44536</v>
      </c>
      <c r="N1285" s="21">
        <v>10000</v>
      </c>
      <c r="O1285" s="20">
        <v>44501</v>
      </c>
      <c r="P1285" s="20">
        <v>44926</v>
      </c>
      <c r="Q1285" s="19">
        <f t="shared" si="60"/>
        <v>6</v>
      </c>
      <c r="R1285" s="19">
        <f t="shared" si="61"/>
        <v>6</v>
      </c>
      <c r="S1285" s="19">
        <f t="shared" si="62"/>
        <v>0</v>
      </c>
      <c r="T1285" s="19"/>
      <c r="U1285" s="20">
        <v>43398</v>
      </c>
      <c r="V1285" s="20">
        <v>43440</v>
      </c>
      <c r="W1285" s="21">
        <v>10000</v>
      </c>
      <c r="X1285" s="20">
        <v>43405</v>
      </c>
      <c r="Y1285" s="20">
        <v>43830</v>
      </c>
    </row>
    <row r="1286" spans="1:25" ht="15.75" x14ac:dyDescent="0.25">
      <c r="A1286" s="17" t="s">
        <v>340</v>
      </c>
      <c r="B1286" s="17" t="s">
        <v>296</v>
      </c>
      <c r="C1286" s="17" t="s">
        <v>283</v>
      </c>
      <c r="D1286" s="20">
        <v>44546</v>
      </c>
      <c r="E1286" s="20">
        <v>44591</v>
      </c>
      <c r="F1286" s="21">
        <v>98985</v>
      </c>
      <c r="G1286" s="20">
        <v>44501</v>
      </c>
      <c r="H1286" s="20">
        <v>44926</v>
      </c>
      <c r="I1286" s="17">
        <f>IF((YEAR(H1286)-YEAR(G1286))=1, ((MONTH(H1286)-MONTH(G1286))+1)+12, (IF((YEAR(H1286)-YEAR(G1286))=2, ((MONTH(H1286)-MONTH(G1286))+1)+24, (IF((YEAR(H1286)-YEAR(G1286))=3, ((MONTH(H1286)-MONTH(G1286))+1)+36, (MONTH(H1286)-MONTH(G1286))+1)))))</f>
        <v>14</v>
      </c>
      <c r="J1286" s="18">
        <f>F1286/I1286</f>
        <v>7070.3571428571431</v>
      </c>
      <c r="K1286" s="19"/>
      <c r="L1286" s="20">
        <v>44546</v>
      </c>
      <c r="M1286" s="20">
        <v>44591</v>
      </c>
      <c r="N1286" s="21">
        <v>98985</v>
      </c>
      <c r="O1286" s="20">
        <v>44501</v>
      </c>
      <c r="P1286" s="20">
        <v>44926</v>
      </c>
      <c r="Q1286" s="19">
        <f t="shared" si="60"/>
        <v>30</v>
      </c>
      <c r="R1286" s="19">
        <f t="shared" si="61"/>
        <v>30</v>
      </c>
      <c r="S1286" s="19">
        <f t="shared" si="62"/>
        <v>0</v>
      </c>
      <c r="T1286" s="19"/>
      <c r="U1286" s="20">
        <v>43450</v>
      </c>
      <c r="V1286" s="20">
        <v>43495</v>
      </c>
      <c r="W1286" s="21">
        <v>98985</v>
      </c>
      <c r="X1286" s="20">
        <v>43405</v>
      </c>
      <c r="Y1286" s="20">
        <v>43830</v>
      </c>
    </row>
    <row r="1287" spans="1:25" ht="15.75" x14ac:dyDescent="0.25">
      <c r="A1287" s="17" t="s">
        <v>295</v>
      </c>
      <c r="B1287" s="17" t="s">
        <v>288</v>
      </c>
      <c r="C1287" s="17" t="s">
        <v>283</v>
      </c>
      <c r="D1287" s="20">
        <v>44604</v>
      </c>
      <c r="E1287" s="20">
        <v>44631</v>
      </c>
      <c r="F1287" s="21">
        <v>20000</v>
      </c>
      <c r="G1287" s="20">
        <v>44562</v>
      </c>
      <c r="H1287" s="20">
        <v>44926</v>
      </c>
      <c r="I1287" s="17">
        <f>IF((YEAR(H1287)-YEAR(G1287))=1, ((MONTH(H1287)-MONTH(G1287))+1)+12, (IF((YEAR(H1287)-YEAR(G1287))=2, ((MONTH(H1287)-MONTH(G1287))+1)+24, (IF((YEAR(H1287)-YEAR(G1287))=3, ((MONTH(H1287)-MONTH(G1287))+1)+36, (MONTH(H1287)-MONTH(G1287))+1)))))</f>
        <v>12</v>
      </c>
      <c r="J1287" s="18">
        <f>F1287/I1287</f>
        <v>1666.6666666666667</v>
      </c>
      <c r="K1287" s="19"/>
      <c r="L1287" s="20">
        <v>44604</v>
      </c>
      <c r="M1287" s="20">
        <v>44631</v>
      </c>
      <c r="N1287" s="21">
        <v>20000</v>
      </c>
      <c r="O1287" s="20">
        <v>44562</v>
      </c>
      <c r="P1287" s="20">
        <v>44926</v>
      </c>
      <c r="Q1287" s="19">
        <f t="shared" si="60"/>
        <v>11</v>
      </c>
      <c r="R1287" s="19">
        <f t="shared" si="61"/>
        <v>11</v>
      </c>
      <c r="S1287" s="19">
        <f t="shared" si="62"/>
        <v>0</v>
      </c>
      <c r="T1287" s="19"/>
      <c r="U1287" s="20">
        <v>43508</v>
      </c>
      <c r="V1287" s="20">
        <v>43535</v>
      </c>
      <c r="W1287" s="21">
        <v>20000</v>
      </c>
      <c r="X1287" s="20">
        <v>43466</v>
      </c>
      <c r="Y1287" s="20">
        <v>43830</v>
      </c>
    </row>
    <row r="1288" spans="1:25" ht="15.75" x14ac:dyDescent="0.25">
      <c r="A1288" s="17" t="s">
        <v>295</v>
      </c>
      <c r="B1288" s="17" t="s">
        <v>296</v>
      </c>
      <c r="C1288" s="17" t="s">
        <v>283</v>
      </c>
      <c r="D1288" s="20">
        <v>44604</v>
      </c>
      <c r="E1288" s="20">
        <v>44631</v>
      </c>
      <c r="F1288" s="21">
        <v>10000</v>
      </c>
      <c r="G1288" s="20">
        <v>44562</v>
      </c>
      <c r="H1288" s="20">
        <v>44926</v>
      </c>
      <c r="I1288" s="17">
        <f>IF((YEAR(H1288)-YEAR(G1288))=1, ((MONTH(H1288)-MONTH(G1288))+1)+12, (IF((YEAR(H1288)-YEAR(G1288))=2, ((MONTH(H1288)-MONTH(G1288))+1)+24, (IF((YEAR(H1288)-YEAR(G1288))=3, ((MONTH(H1288)-MONTH(G1288))+1)+36, (MONTH(H1288)-MONTH(G1288))+1)))))</f>
        <v>12</v>
      </c>
      <c r="J1288" s="18">
        <f>F1288/I1288</f>
        <v>833.33333333333337</v>
      </c>
      <c r="K1288" s="19"/>
      <c r="L1288" s="20">
        <v>44604</v>
      </c>
      <c r="M1288" s="20">
        <v>44631</v>
      </c>
      <c r="N1288" s="21">
        <v>10000</v>
      </c>
      <c r="O1288" s="20">
        <v>44562</v>
      </c>
      <c r="P1288" s="20">
        <v>44926</v>
      </c>
      <c r="Q1288" s="19">
        <f t="shared" si="60"/>
        <v>11</v>
      </c>
      <c r="R1288" s="19">
        <f t="shared" si="61"/>
        <v>11</v>
      </c>
      <c r="S1288" s="19">
        <f t="shared" si="62"/>
        <v>0</v>
      </c>
      <c r="T1288" s="19"/>
      <c r="U1288" s="20">
        <v>43508</v>
      </c>
      <c r="V1288" s="20">
        <v>43535</v>
      </c>
      <c r="W1288" s="21">
        <v>10000</v>
      </c>
      <c r="X1288" s="20">
        <v>43466</v>
      </c>
      <c r="Y1288" s="20">
        <v>43830</v>
      </c>
    </row>
    <row r="1289" spans="1:25" ht="15.75" x14ac:dyDescent="0.25">
      <c r="A1289" s="17" t="s">
        <v>300</v>
      </c>
      <c r="B1289" s="17" t="s">
        <v>288</v>
      </c>
      <c r="C1289" s="17" t="s">
        <v>283</v>
      </c>
      <c r="D1289" s="20">
        <v>44873</v>
      </c>
      <c r="E1289" s="20">
        <v>44911</v>
      </c>
      <c r="F1289" s="21">
        <v>9000</v>
      </c>
      <c r="G1289" s="20">
        <v>44562</v>
      </c>
      <c r="H1289" s="20">
        <v>44926</v>
      </c>
      <c r="I1289" s="17">
        <f>IF((YEAR(H1289)-YEAR(G1289))=1, ((MONTH(H1289)-MONTH(G1289))+1)+12, (IF((YEAR(H1289)-YEAR(G1289))=2, ((MONTH(H1289)-MONTH(G1289))+1)+24, (IF((YEAR(H1289)-YEAR(G1289))=3, ((MONTH(H1289)-MONTH(G1289))+1)+36, (MONTH(H1289)-MONTH(G1289))+1)))))</f>
        <v>12</v>
      </c>
      <c r="J1289" s="18">
        <f>F1289/I1289</f>
        <v>750</v>
      </c>
      <c r="K1289" s="19"/>
      <c r="L1289" s="20">
        <v>44873</v>
      </c>
      <c r="M1289" s="20">
        <v>44911</v>
      </c>
      <c r="N1289" s="21">
        <v>9000</v>
      </c>
      <c r="O1289" s="20">
        <v>44562</v>
      </c>
      <c r="P1289" s="20">
        <v>44926</v>
      </c>
      <c r="Q1289" s="19">
        <f t="shared" si="60"/>
        <v>16</v>
      </c>
      <c r="R1289" s="19">
        <f t="shared" si="61"/>
        <v>16</v>
      </c>
      <c r="S1289" s="19">
        <f t="shared" si="62"/>
        <v>0</v>
      </c>
      <c r="T1289" s="19"/>
      <c r="U1289" s="20">
        <v>43777</v>
      </c>
      <c r="V1289" s="20">
        <v>43815</v>
      </c>
      <c r="W1289" s="21">
        <v>9000</v>
      </c>
      <c r="X1289" s="20">
        <v>43466</v>
      </c>
      <c r="Y1289" s="20">
        <v>43830</v>
      </c>
    </row>
    <row r="1290" spans="1:25" ht="15.75" x14ac:dyDescent="0.25">
      <c r="A1290" s="17" t="s">
        <v>300</v>
      </c>
      <c r="B1290" s="17" t="s">
        <v>282</v>
      </c>
      <c r="C1290" s="17" t="s">
        <v>283</v>
      </c>
      <c r="D1290" s="20">
        <v>44562</v>
      </c>
      <c r="E1290" s="20">
        <v>44619</v>
      </c>
      <c r="F1290" s="21">
        <v>35000</v>
      </c>
      <c r="G1290" s="20">
        <v>44562</v>
      </c>
      <c r="H1290" s="20">
        <v>44926</v>
      </c>
      <c r="I1290" s="17">
        <f>IF((YEAR(H1290)-YEAR(G1290))=1, ((MONTH(H1290)-MONTH(G1290))+1)+12, (IF((YEAR(H1290)-YEAR(G1290))=2, ((MONTH(H1290)-MONTH(G1290))+1)+24, (IF((YEAR(H1290)-YEAR(G1290))=3, ((MONTH(H1290)-MONTH(G1290))+1)+36, (MONTH(H1290)-MONTH(G1290))+1)))))</f>
        <v>12</v>
      </c>
      <c r="J1290" s="18">
        <f>F1290/I1290</f>
        <v>2916.6666666666665</v>
      </c>
      <c r="K1290" s="19"/>
      <c r="L1290" s="20">
        <v>44562</v>
      </c>
      <c r="M1290" s="20">
        <v>44619</v>
      </c>
      <c r="N1290" s="21">
        <v>35000</v>
      </c>
      <c r="O1290" s="20">
        <v>44562</v>
      </c>
      <c r="P1290" s="20">
        <v>44926</v>
      </c>
      <c r="Q1290" s="19">
        <f t="shared" si="60"/>
        <v>27</v>
      </c>
      <c r="R1290" s="19">
        <f t="shared" si="61"/>
        <v>27</v>
      </c>
      <c r="S1290" s="19">
        <f t="shared" si="62"/>
        <v>0</v>
      </c>
      <c r="T1290" s="19"/>
      <c r="U1290" s="20">
        <v>43466</v>
      </c>
      <c r="V1290" s="20">
        <v>43523</v>
      </c>
      <c r="W1290" s="21">
        <v>35000</v>
      </c>
      <c r="X1290" s="20">
        <v>43466</v>
      </c>
      <c r="Y1290" s="20">
        <v>43830</v>
      </c>
    </row>
    <row r="1291" spans="1:25" ht="15.75" x14ac:dyDescent="0.25">
      <c r="A1291" s="17" t="s">
        <v>301</v>
      </c>
      <c r="B1291" s="17" t="s">
        <v>288</v>
      </c>
      <c r="C1291" s="17" t="s">
        <v>283</v>
      </c>
      <c r="D1291" s="20">
        <v>44731</v>
      </c>
      <c r="E1291" s="20">
        <v>44737</v>
      </c>
      <c r="F1291" s="21">
        <v>44500</v>
      </c>
      <c r="G1291" s="20">
        <v>44562</v>
      </c>
      <c r="H1291" s="20">
        <v>44926</v>
      </c>
      <c r="I1291" s="17">
        <f>IF((YEAR(H1291)-YEAR(G1291))=1, ((MONTH(H1291)-MONTH(G1291))+1)+12, (IF((YEAR(H1291)-YEAR(G1291))=2, ((MONTH(H1291)-MONTH(G1291))+1)+24, (IF((YEAR(H1291)-YEAR(G1291))=3, ((MONTH(H1291)-MONTH(G1291))+1)+36, (MONTH(H1291)-MONTH(G1291))+1)))))</f>
        <v>12</v>
      </c>
      <c r="J1291" s="18">
        <f>F1291/I1291</f>
        <v>3708.3333333333335</v>
      </c>
      <c r="K1291" s="19"/>
      <c r="L1291" s="20">
        <v>44731</v>
      </c>
      <c r="M1291" s="20">
        <v>44737</v>
      </c>
      <c r="N1291" s="21">
        <v>44500</v>
      </c>
      <c r="O1291" s="20">
        <v>44562</v>
      </c>
      <c r="P1291" s="20">
        <v>44926</v>
      </c>
      <c r="Q1291" s="19">
        <f t="shared" si="60"/>
        <v>25</v>
      </c>
      <c r="R1291" s="19">
        <f t="shared" si="61"/>
        <v>25</v>
      </c>
      <c r="S1291" s="19">
        <f t="shared" si="62"/>
        <v>0</v>
      </c>
      <c r="T1291" s="19"/>
      <c r="U1291" s="20">
        <v>43635</v>
      </c>
      <c r="V1291" s="20">
        <v>43641</v>
      </c>
      <c r="W1291" s="21">
        <v>44500</v>
      </c>
      <c r="X1291" s="20">
        <v>43466</v>
      </c>
      <c r="Y1291" s="20">
        <v>43830</v>
      </c>
    </row>
    <row r="1292" spans="1:25" ht="15.75" x14ac:dyDescent="0.25">
      <c r="A1292" s="17" t="s">
        <v>328</v>
      </c>
      <c r="B1292" s="17" t="s">
        <v>288</v>
      </c>
      <c r="C1292" s="17" t="s">
        <v>283</v>
      </c>
      <c r="D1292" s="20">
        <v>44562</v>
      </c>
      <c r="E1292" s="20">
        <v>44613</v>
      </c>
      <c r="F1292" s="21">
        <v>95000</v>
      </c>
      <c r="G1292" s="20">
        <v>44562</v>
      </c>
      <c r="H1292" s="20">
        <v>44926</v>
      </c>
      <c r="I1292" s="17">
        <f>IF((YEAR(H1292)-YEAR(G1292))=1, ((MONTH(H1292)-MONTH(G1292))+1)+12, (IF((YEAR(H1292)-YEAR(G1292))=2, ((MONTH(H1292)-MONTH(G1292))+1)+24, (IF((YEAR(H1292)-YEAR(G1292))=3, ((MONTH(H1292)-MONTH(G1292))+1)+36, (MONTH(H1292)-MONTH(G1292))+1)))))</f>
        <v>12</v>
      </c>
      <c r="J1292" s="18">
        <f>F1292/I1292</f>
        <v>7916.666666666667</v>
      </c>
      <c r="K1292" s="19"/>
      <c r="L1292" s="20">
        <v>44562</v>
      </c>
      <c r="M1292" s="20">
        <v>44613</v>
      </c>
      <c r="N1292" s="21">
        <v>95000</v>
      </c>
      <c r="O1292" s="20">
        <v>44562</v>
      </c>
      <c r="P1292" s="20">
        <v>44926</v>
      </c>
      <c r="Q1292" s="19">
        <f t="shared" si="60"/>
        <v>21</v>
      </c>
      <c r="R1292" s="19">
        <f t="shared" si="61"/>
        <v>21</v>
      </c>
      <c r="S1292" s="19">
        <f t="shared" si="62"/>
        <v>0</v>
      </c>
      <c r="T1292" s="19"/>
      <c r="U1292" s="20">
        <v>43466</v>
      </c>
      <c r="V1292" s="20">
        <v>43517</v>
      </c>
      <c r="W1292" s="21">
        <v>95000</v>
      </c>
      <c r="X1292" s="20">
        <v>43466</v>
      </c>
      <c r="Y1292" s="20">
        <v>43830</v>
      </c>
    </row>
    <row r="1293" spans="1:25" ht="15.75" x14ac:dyDescent="0.25">
      <c r="A1293" s="17" t="s">
        <v>345</v>
      </c>
      <c r="B1293" s="17" t="s">
        <v>296</v>
      </c>
      <c r="C1293" s="17" t="s">
        <v>283</v>
      </c>
      <c r="D1293" s="20">
        <v>44544</v>
      </c>
      <c r="E1293" s="20">
        <v>44585</v>
      </c>
      <c r="F1293" s="21">
        <v>27600</v>
      </c>
      <c r="G1293" s="20">
        <v>44562</v>
      </c>
      <c r="H1293" s="20">
        <v>44926</v>
      </c>
      <c r="I1293" s="17">
        <f>IF((YEAR(H1293)-YEAR(G1293))=1, ((MONTH(H1293)-MONTH(G1293))+1)+12, (IF((YEAR(H1293)-YEAR(G1293))=2, ((MONTH(H1293)-MONTH(G1293))+1)+24, (IF((YEAR(H1293)-YEAR(G1293))=3, ((MONTH(H1293)-MONTH(G1293))+1)+36, (MONTH(H1293)-MONTH(G1293))+1)))))</f>
        <v>12</v>
      </c>
      <c r="J1293" s="18">
        <f>F1293/I1293</f>
        <v>2300</v>
      </c>
      <c r="K1293" s="19"/>
      <c r="L1293" s="20">
        <v>44544</v>
      </c>
      <c r="M1293" s="20">
        <v>44585</v>
      </c>
      <c r="N1293" s="21">
        <v>27600</v>
      </c>
      <c r="O1293" s="20">
        <v>44562</v>
      </c>
      <c r="P1293" s="20">
        <v>44926</v>
      </c>
      <c r="Q1293" s="19">
        <f t="shared" si="60"/>
        <v>24</v>
      </c>
      <c r="R1293" s="19">
        <f t="shared" si="61"/>
        <v>24</v>
      </c>
      <c r="S1293" s="19">
        <f t="shared" si="62"/>
        <v>0</v>
      </c>
      <c r="T1293" s="19"/>
      <c r="U1293" s="20">
        <v>43448</v>
      </c>
      <c r="V1293" s="20">
        <v>43489</v>
      </c>
      <c r="W1293" s="21">
        <v>27600</v>
      </c>
      <c r="X1293" s="20">
        <v>43466</v>
      </c>
      <c r="Y1293" s="20">
        <v>43830</v>
      </c>
    </row>
    <row r="1294" spans="1:25" ht="15.75" x14ac:dyDescent="0.25">
      <c r="A1294" s="17" t="s">
        <v>387</v>
      </c>
      <c r="B1294" s="17" t="s">
        <v>285</v>
      </c>
      <c r="C1294" s="17" t="s">
        <v>283</v>
      </c>
      <c r="D1294" s="20">
        <v>44575</v>
      </c>
      <c r="E1294" s="20">
        <v>44583</v>
      </c>
      <c r="F1294" s="21">
        <v>5000</v>
      </c>
      <c r="G1294" s="20">
        <v>44562</v>
      </c>
      <c r="H1294" s="20">
        <v>44926</v>
      </c>
      <c r="I1294" s="17">
        <f>IF((YEAR(H1294)-YEAR(G1294))=1, ((MONTH(H1294)-MONTH(G1294))+1)+12, (IF((YEAR(H1294)-YEAR(G1294))=2, ((MONTH(H1294)-MONTH(G1294))+1)+24, (IF((YEAR(H1294)-YEAR(G1294))=3, ((MONTH(H1294)-MONTH(G1294))+1)+36, (MONTH(H1294)-MONTH(G1294))+1)))))</f>
        <v>12</v>
      </c>
      <c r="J1294" s="18">
        <f>F1294/I1294</f>
        <v>416.66666666666669</v>
      </c>
      <c r="K1294" s="19"/>
      <c r="L1294" s="20">
        <v>44575</v>
      </c>
      <c r="M1294" s="20">
        <v>44583</v>
      </c>
      <c r="N1294" s="21">
        <v>5000</v>
      </c>
      <c r="O1294" s="20">
        <v>44562</v>
      </c>
      <c r="P1294" s="20">
        <v>44926</v>
      </c>
      <c r="Q1294" s="19">
        <f t="shared" si="60"/>
        <v>22</v>
      </c>
      <c r="R1294" s="19">
        <f t="shared" si="61"/>
        <v>22</v>
      </c>
      <c r="S1294" s="19">
        <f t="shared" si="62"/>
        <v>0</v>
      </c>
      <c r="T1294" s="19"/>
      <c r="U1294" s="20">
        <v>43479</v>
      </c>
      <c r="V1294" s="20">
        <v>43487</v>
      </c>
      <c r="W1294" s="21">
        <v>5000</v>
      </c>
      <c r="X1294" s="20">
        <v>43466</v>
      </c>
      <c r="Y1294" s="20">
        <v>43830</v>
      </c>
    </row>
    <row r="1295" spans="1:25" ht="15.75" x14ac:dyDescent="0.25">
      <c r="A1295" s="17" t="s">
        <v>465</v>
      </c>
      <c r="B1295" s="17" t="s">
        <v>288</v>
      </c>
      <c r="C1295" s="17" t="s">
        <v>283</v>
      </c>
      <c r="D1295" s="20">
        <v>44540</v>
      </c>
      <c r="E1295" s="20">
        <v>44572</v>
      </c>
      <c r="F1295" s="21">
        <v>225000</v>
      </c>
      <c r="G1295" s="20">
        <v>44562</v>
      </c>
      <c r="H1295" s="20">
        <v>44926</v>
      </c>
      <c r="I1295" s="17">
        <f>IF((YEAR(H1295)-YEAR(G1295))=1, ((MONTH(H1295)-MONTH(G1295))+1)+12, (IF((YEAR(H1295)-YEAR(G1295))=2, ((MONTH(H1295)-MONTH(G1295))+1)+24, (IF((YEAR(H1295)-YEAR(G1295))=3, ((MONTH(H1295)-MONTH(G1295))+1)+36, (MONTH(H1295)-MONTH(G1295))+1)))))</f>
        <v>12</v>
      </c>
      <c r="J1295" s="18">
        <f>F1295/I1295</f>
        <v>18750</v>
      </c>
      <c r="K1295" s="19"/>
      <c r="L1295" s="20">
        <v>44540</v>
      </c>
      <c r="M1295" s="20">
        <v>44572</v>
      </c>
      <c r="N1295" s="21">
        <v>225000</v>
      </c>
      <c r="O1295" s="20">
        <v>44562</v>
      </c>
      <c r="P1295" s="20">
        <v>44926</v>
      </c>
      <c r="Q1295" s="19">
        <f t="shared" si="60"/>
        <v>11</v>
      </c>
      <c r="R1295" s="19">
        <f t="shared" si="61"/>
        <v>11</v>
      </c>
      <c r="S1295" s="19">
        <f t="shared" si="62"/>
        <v>0</v>
      </c>
      <c r="T1295" s="19"/>
      <c r="U1295" s="20">
        <v>43444</v>
      </c>
      <c r="V1295" s="20">
        <v>43476</v>
      </c>
      <c r="W1295" s="21">
        <v>225000</v>
      </c>
      <c r="X1295" s="20">
        <v>43466</v>
      </c>
      <c r="Y1295" s="20">
        <v>43830</v>
      </c>
    </row>
    <row r="1296" spans="1:25" ht="15.75" x14ac:dyDescent="0.25">
      <c r="A1296" s="23" t="s">
        <v>468</v>
      </c>
      <c r="B1296" s="23" t="s">
        <v>296</v>
      </c>
      <c r="C1296" s="17" t="s">
        <v>283</v>
      </c>
      <c r="D1296" s="20">
        <v>44551</v>
      </c>
      <c r="E1296" s="20">
        <v>44617</v>
      </c>
      <c r="F1296" s="21">
        <v>48000</v>
      </c>
      <c r="G1296" s="20">
        <v>44562</v>
      </c>
      <c r="H1296" s="20">
        <v>44926</v>
      </c>
      <c r="I1296" s="17">
        <f>IF((YEAR(H1296)-YEAR(G1296))=1, ((MONTH(H1296)-MONTH(G1296))+1)+12, (IF((YEAR(H1296)-YEAR(G1296))=2, ((MONTH(H1296)-MONTH(G1296))+1)+24, (IF((YEAR(H1296)-YEAR(G1296))=3, ((MONTH(H1296)-MONTH(G1296))+1)+36, (MONTH(H1296)-MONTH(G1296))+1)))))</f>
        <v>12</v>
      </c>
      <c r="J1296" s="18">
        <f>F1296/I1296</f>
        <v>4000</v>
      </c>
      <c r="K1296" s="19"/>
      <c r="L1296" s="20">
        <v>44551</v>
      </c>
      <c r="M1296" s="20">
        <v>44617</v>
      </c>
      <c r="N1296" s="21">
        <v>48000</v>
      </c>
      <c r="O1296" s="20">
        <v>44562</v>
      </c>
      <c r="P1296" s="20">
        <v>44926</v>
      </c>
      <c r="Q1296" s="19">
        <f t="shared" si="60"/>
        <v>25</v>
      </c>
      <c r="R1296" s="19">
        <f t="shared" si="61"/>
        <v>25</v>
      </c>
      <c r="S1296" s="19">
        <f t="shared" si="62"/>
        <v>0</v>
      </c>
      <c r="T1296" s="19"/>
      <c r="U1296" s="20">
        <v>43455</v>
      </c>
      <c r="V1296" s="20">
        <v>43521</v>
      </c>
      <c r="W1296" s="21">
        <v>48000</v>
      </c>
      <c r="X1296" s="20">
        <v>43466</v>
      </c>
      <c r="Y1296" s="20">
        <v>43830</v>
      </c>
    </row>
    <row r="1297" spans="1:25" ht="15.75" x14ac:dyDescent="0.25">
      <c r="A1297" s="23" t="s">
        <v>469</v>
      </c>
      <c r="B1297" s="23" t="s">
        <v>292</v>
      </c>
      <c r="C1297" s="17" t="s">
        <v>283</v>
      </c>
      <c r="D1297" s="20">
        <v>44535</v>
      </c>
      <c r="E1297" s="20">
        <v>44550</v>
      </c>
      <c r="F1297" s="21">
        <v>14400</v>
      </c>
      <c r="G1297" s="20">
        <v>44562</v>
      </c>
      <c r="H1297" s="20">
        <v>44926</v>
      </c>
      <c r="I1297" s="17">
        <f>IF((YEAR(H1297)-YEAR(G1297))=1, ((MONTH(H1297)-MONTH(G1297))+1)+12, (IF((YEAR(H1297)-YEAR(G1297))=2, ((MONTH(H1297)-MONTH(G1297))+1)+24, (IF((YEAR(H1297)-YEAR(G1297))=3, ((MONTH(H1297)-MONTH(G1297))+1)+36, (MONTH(H1297)-MONTH(G1297))+1)))))</f>
        <v>12</v>
      </c>
      <c r="J1297" s="18">
        <f>F1297/I1297</f>
        <v>1200</v>
      </c>
      <c r="K1297" s="19"/>
      <c r="L1297" s="20">
        <v>44535</v>
      </c>
      <c r="M1297" s="20">
        <v>44550</v>
      </c>
      <c r="N1297" s="21">
        <v>14400</v>
      </c>
      <c r="O1297" s="20">
        <v>44562</v>
      </c>
      <c r="P1297" s="20">
        <v>44926</v>
      </c>
      <c r="Q1297" s="19">
        <f t="shared" si="60"/>
        <v>20</v>
      </c>
      <c r="R1297" s="19">
        <f t="shared" si="61"/>
        <v>20</v>
      </c>
      <c r="S1297" s="19">
        <f t="shared" si="62"/>
        <v>0</v>
      </c>
      <c r="T1297" s="19"/>
      <c r="U1297" s="20">
        <v>43439</v>
      </c>
      <c r="V1297" s="20">
        <v>43454</v>
      </c>
      <c r="W1297" s="21">
        <v>14400</v>
      </c>
      <c r="X1297" s="20">
        <v>43466</v>
      </c>
      <c r="Y1297" s="20">
        <v>43830</v>
      </c>
    </row>
    <row r="1298" spans="1:25" ht="15.75" x14ac:dyDescent="0.25">
      <c r="A1298" s="17" t="s">
        <v>473</v>
      </c>
      <c r="B1298" s="17" t="s">
        <v>285</v>
      </c>
      <c r="C1298" s="17" t="s">
        <v>283</v>
      </c>
      <c r="D1298" s="20">
        <v>44551</v>
      </c>
      <c r="E1298" s="20">
        <v>44604</v>
      </c>
      <c r="F1298" s="21">
        <v>87115</v>
      </c>
      <c r="G1298" s="20">
        <v>44562</v>
      </c>
      <c r="H1298" s="20">
        <v>44926</v>
      </c>
      <c r="I1298" s="17">
        <f>IF((YEAR(H1298)-YEAR(G1298))=1, ((MONTH(H1298)-MONTH(G1298))+1)+12, (IF((YEAR(H1298)-YEAR(G1298))=2, ((MONTH(H1298)-MONTH(G1298))+1)+24, (IF((YEAR(H1298)-YEAR(G1298))=3, ((MONTH(H1298)-MONTH(G1298))+1)+36, (MONTH(H1298)-MONTH(G1298))+1)))))</f>
        <v>12</v>
      </c>
      <c r="J1298" s="18">
        <f>F1298/I1298</f>
        <v>7259.583333333333</v>
      </c>
      <c r="K1298" s="19"/>
      <c r="L1298" s="20">
        <v>44551</v>
      </c>
      <c r="M1298" s="20">
        <v>44604</v>
      </c>
      <c r="N1298" s="21">
        <v>87115</v>
      </c>
      <c r="O1298" s="20">
        <v>44562</v>
      </c>
      <c r="P1298" s="20">
        <v>44926</v>
      </c>
      <c r="Q1298" s="19">
        <f t="shared" si="60"/>
        <v>12</v>
      </c>
      <c r="R1298" s="19">
        <f t="shared" si="61"/>
        <v>12</v>
      </c>
      <c r="S1298" s="19">
        <f t="shared" si="62"/>
        <v>0</v>
      </c>
      <c r="T1298" s="19"/>
      <c r="U1298" s="20">
        <v>43455</v>
      </c>
      <c r="V1298" s="20">
        <v>43508</v>
      </c>
      <c r="W1298" s="21">
        <v>87115</v>
      </c>
      <c r="X1298" s="20">
        <v>43466</v>
      </c>
      <c r="Y1298" s="20">
        <v>43830</v>
      </c>
    </row>
    <row r="1299" spans="1:25" ht="15.75" x14ac:dyDescent="0.25">
      <c r="A1299" s="17" t="s">
        <v>488</v>
      </c>
      <c r="B1299" s="17" t="s">
        <v>285</v>
      </c>
      <c r="C1299" s="17" t="s">
        <v>283</v>
      </c>
      <c r="D1299" s="20">
        <v>44534</v>
      </c>
      <c r="E1299" s="20">
        <v>44557</v>
      </c>
      <c r="F1299" s="21">
        <v>5100</v>
      </c>
      <c r="G1299" s="20">
        <v>44562</v>
      </c>
      <c r="H1299" s="20">
        <v>44926</v>
      </c>
      <c r="I1299" s="17">
        <f>IF((YEAR(H1299)-YEAR(G1299))=1, ((MONTH(H1299)-MONTH(G1299))+1)+12, (IF((YEAR(H1299)-YEAR(G1299))=2, ((MONTH(H1299)-MONTH(G1299))+1)+24, (IF((YEAR(H1299)-YEAR(G1299))=3, ((MONTH(H1299)-MONTH(G1299))+1)+36, (MONTH(H1299)-MONTH(G1299))+1)))))</f>
        <v>12</v>
      </c>
      <c r="J1299" s="18">
        <f>F1299/I1299</f>
        <v>425</v>
      </c>
      <c r="K1299" s="19"/>
      <c r="L1299" s="20">
        <v>44534</v>
      </c>
      <c r="M1299" s="20">
        <v>44557</v>
      </c>
      <c r="N1299" s="21">
        <v>5100</v>
      </c>
      <c r="O1299" s="20">
        <v>44562</v>
      </c>
      <c r="P1299" s="20">
        <v>44926</v>
      </c>
      <c r="Q1299" s="19">
        <f t="shared" si="60"/>
        <v>27</v>
      </c>
      <c r="R1299" s="19">
        <f t="shared" si="61"/>
        <v>27</v>
      </c>
      <c r="S1299" s="19">
        <f t="shared" si="62"/>
        <v>0</v>
      </c>
      <c r="T1299" s="19"/>
      <c r="U1299" s="20">
        <v>43438</v>
      </c>
      <c r="V1299" s="20">
        <v>43461</v>
      </c>
      <c r="W1299" s="21">
        <v>5100</v>
      </c>
      <c r="X1299" s="20">
        <v>43466</v>
      </c>
      <c r="Y1299" s="20">
        <v>43830</v>
      </c>
    </row>
    <row r="1300" spans="1:25" ht="15.75" x14ac:dyDescent="0.25">
      <c r="A1300" s="17" t="s">
        <v>491</v>
      </c>
      <c r="B1300" s="17" t="s">
        <v>288</v>
      </c>
      <c r="C1300" s="17" t="s">
        <v>283</v>
      </c>
      <c r="D1300" s="20">
        <v>44543</v>
      </c>
      <c r="E1300" s="20">
        <v>44624</v>
      </c>
      <c r="F1300" s="21">
        <v>37500</v>
      </c>
      <c r="G1300" s="20">
        <v>44562</v>
      </c>
      <c r="H1300" s="20">
        <v>44926</v>
      </c>
      <c r="I1300" s="17">
        <f>IF((YEAR(H1300)-YEAR(G1300))=1, ((MONTH(H1300)-MONTH(G1300))+1)+12, (IF((YEAR(H1300)-YEAR(G1300))=2, ((MONTH(H1300)-MONTH(G1300))+1)+24, (IF((YEAR(H1300)-YEAR(G1300))=3, ((MONTH(H1300)-MONTH(G1300))+1)+36, (MONTH(H1300)-MONTH(G1300))+1)))))</f>
        <v>12</v>
      </c>
      <c r="J1300" s="18">
        <f>F1300/I1300</f>
        <v>3125</v>
      </c>
      <c r="K1300" s="19"/>
      <c r="L1300" s="20">
        <v>44543</v>
      </c>
      <c r="M1300" s="20">
        <v>44624</v>
      </c>
      <c r="N1300" s="21">
        <v>37500</v>
      </c>
      <c r="O1300" s="20">
        <v>44562</v>
      </c>
      <c r="P1300" s="20">
        <v>44926</v>
      </c>
      <c r="Q1300" s="19">
        <f t="shared" si="60"/>
        <v>4</v>
      </c>
      <c r="R1300" s="19">
        <f t="shared" si="61"/>
        <v>4</v>
      </c>
      <c r="S1300" s="19">
        <f t="shared" si="62"/>
        <v>0</v>
      </c>
      <c r="T1300" s="19"/>
      <c r="U1300" s="20">
        <v>43447</v>
      </c>
      <c r="V1300" s="20">
        <v>43528</v>
      </c>
      <c r="W1300" s="21">
        <v>37500</v>
      </c>
      <c r="X1300" s="20">
        <v>43466</v>
      </c>
      <c r="Y1300" s="20">
        <v>43830</v>
      </c>
    </row>
    <row r="1301" spans="1:25" ht="15.75" x14ac:dyDescent="0.25">
      <c r="A1301" s="17" t="s">
        <v>491</v>
      </c>
      <c r="B1301" s="17" t="s">
        <v>296</v>
      </c>
      <c r="C1301" s="17" t="s">
        <v>283</v>
      </c>
      <c r="D1301" s="20">
        <v>44543</v>
      </c>
      <c r="E1301" s="20">
        <v>44628</v>
      </c>
      <c r="F1301" s="21">
        <v>30000</v>
      </c>
      <c r="G1301" s="20">
        <v>44562</v>
      </c>
      <c r="H1301" s="20">
        <v>44926</v>
      </c>
      <c r="I1301" s="17">
        <f>IF((YEAR(H1301)-YEAR(G1301))=1, ((MONTH(H1301)-MONTH(G1301))+1)+12, (IF((YEAR(H1301)-YEAR(G1301))=2, ((MONTH(H1301)-MONTH(G1301))+1)+24, (IF((YEAR(H1301)-YEAR(G1301))=3, ((MONTH(H1301)-MONTH(G1301))+1)+36, (MONTH(H1301)-MONTH(G1301))+1)))))</f>
        <v>12</v>
      </c>
      <c r="J1301" s="18">
        <f>F1301/I1301</f>
        <v>2500</v>
      </c>
      <c r="K1301" s="19"/>
      <c r="L1301" s="20">
        <v>44543</v>
      </c>
      <c r="M1301" s="20">
        <v>44628</v>
      </c>
      <c r="N1301" s="21">
        <v>30000</v>
      </c>
      <c r="O1301" s="20">
        <v>44562</v>
      </c>
      <c r="P1301" s="20">
        <v>44926</v>
      </c>
      <c r="Q1301" s="19">
        <f t="shared" si="60"/>
        <v>8</v>
      </c>
      <c r="R1301" s="19">
        <f t="shared" si="61"/>
        <v>8</v>
      </c>
      <c r="S1301" s="19">
        <f t="shared" si="62"/>
        <v>0</v>
      </c>
      <c r="T1301" s="19"/>
      <c r="U1301" s="20">
        <v>43447</v>
      </c>
      <c r="V1301" s="20">
        <v>43532</v>
      </c>
      <c r="W1301" s="21">
        <v>30000</v>
      </c>
      <c r="X1301" s="20">
        <v>43466</v>
      </c>
      <c r="Y1301" s="20">
        <v>43830</v>
      </c>
    </row>
    <row r="1302" spans="1:25" ht="15.75" x14ac:dyDescent="0.25">
      <c r="A1302" s="17" t="s">
        <v>530</v>
      </c>
      <c r="B1302" s="17" t="s">
        <v>285</v>
      </c>
      <c r="C1302" s="17" t="s">
        <v>283</v>
      </c>
      <c r="D1302" s="20">
        <v>44562</v>
      </c>
      <c r="E1302" s="20">
        <v>44631</v>
      </c>
      <c r="F1302" s="21">
        <v>5416.67</v>
      </c>
      <c r="G1302" s="20">
        <v>44562</v>
      </c>
      <c r="H1302" s="20">
        <v>44926</v>
      </c>
      <c r="I1302" s="17">
        <f>IF((YEAR(H1302)-YEAR(G1302))=1, ((MONTH(H1302)-MONTH(G1302))+1)+12, (IF((YEAR(H1302)-YEAR(G1302))=2, ((MONTH(H1302)-MONTH(G1302))+1)+24, (IF((YEAR(H1302)-YEAR(G1302))=3, ((MONTH(H1302)-MONTH(G1302))+1)+36, (MONTH(H1302)-MONTH(G1302))+1)))))</f>
        <v>12</v>
      </c>
      <c r="J1302" s="18">
        <f>F1302/I1302</f>
        <v>451.38916666666665</v>
      </c>
      <c r="K1302" s="19"/>
      <c r="L1302" s="20">
        <v>44562</v>
      </c>
      <c r="M1302" s="20">
        <v>44631</v>
      </c>
      <c r="N1302" s="21">
        <v>5416.67</v>
      </c>
      <c r="O1302" s="20">
        <v>44562</v>
      </c>
      <c r="P1302" s="20">
        <v>44926</v>
      </c>
      <c r="Q1302" s="19">
        <f t="shared" si="60"/>
        <v>11</v>
      </c>
      <c r="R1302" s="19">
        <f t="shared" si="61"/>
        <v>11</v>
      </c>
      <c r="S1302" s="19">
        <f t="shared" si="62"/>
        <v>0</v>
      </c>
      <c r="T1302" s="19"/>
      <c r="U1302" s="20">
        <v>43466</v>
      </c>
      <c r="V1302" s="20">
        <v>43535</v>
      </c>
      <c r="W1302" s="21">
        <v>5416.67</v>
      </c>
      <c r="X1302" s="20">
        <v>43466</v>
      </c>
      <c r="Y1302" s="20">
        <v>43830</v>
      </c>
    </row>
    <row r="1303" spans="1:25" ht="15.75" x14ac:dyDescent="0.25">
      <c r="A1303" s="17" t="s">
        <v>535</v>
      </c>
      <c r="B1303" s="17" t="s">
        <v>296</v>
      </c>
      <c r="C1303" s="17" t="s">
        <v>283</v>
      </c>
      <c r="D1303" s="20">
        <v>44592</v>
      </c>
      <c r="E1303" s="20">
        <v>44606</v>
      </c>
      <c r="F1303" s="21">
        <v>22000</v>
      </c>
      <c r="G1303" s="20">
        <v>44562</v>
      </c>
      <c r="H1303" s="20">
        <v>44926</v>
      </c>
      <c r="I1303" s="17">
        <f>IF((YEAR(H1303)-YEAR(G1303))=1, ((MONTH(H1303)-MONTH(G1303))+1)+12, (IF((YEAR(H1303)-YEAR(G1303))=2, ((MONTH(H1303)-MONTH(G1303))+1)+24, (IF((YEAR(H1303)-YEAR(G1303))=3, ((MONTH(H1303)-MONTH(G1303))+1)+36, (MONTH(H1303)-MONTH(G1303))+1)))))</f>
        <v>12</v>
      </c>
      <c r="J1303" s="18">
        <f>F1303/I1303</f>
        <v>1833.3333333333333</v>
      </c>
      <c r="K1303" s="19"/>
      <c r="L1303" s="20">
        <v>44592</v>
      </c>
      <c r="M1303" s="20">
        <v>44606</v>
      </c>
      <c r="N1303" s="21">
        <v>22000</v>
      </c>
      <c r="O1303" s="20">
        <v>44562</v>
      </c>
      <c r="P1303" s="20">
        <v>44926</v>
      </c>
      <c r="Q1303" s="19">
        <f t="shared" si="60"/>
        <v>14</v>
      </c>
      <c r="R1303" s="19">
        <f t="shared" si="61"/>
        <v>14</v>
      </c>
      <c r="S1303" s="19">
        <f t="shared" si="62"/>
        <v>0</v>
      </c>
      <c r="T1303" s="19"/>
      <c r="U1303" s="20">
        <v>43496</v>
      </c>
      <c r="V1303" s="20">
        <v>43510</v>
      </c>
      <c r="W1303" s="21">
        <v>22000</v>
      </c>
      <c r="X1303" s="20">
        <v>43466</v>
      </c>
      <c r="Y1303" s="20">
        <v>43830</v>
      </c>
    </row>
    <row r="1304" spans="1:25" ht="15.75" x14ac:dyDescent="0.25">
      <c r="A1304" s="17" t="s">
        <v>542</v>
      </c>
      <c r="B1304" s="17" t="s">
        <v>282</v>
      </c>
      <c r="C1304" s="17" t="s">
        <v>283</v>
      </c>
      <c r="D1304" s="20">
        <v>44537</v>
      </c>
      <c r="E1304" s="20">
        <v>44547</v>
      </c>
      <c r="F1304" s="21">
        <v>116400</v>
      </c>
      <c r="G1304" s="20">
        <v>44562</v>
      </c>
      <c r="H1304" s="20">
        <v>44926</v>
      </c>
      <c r="I1304" s="17">
        <f>IF((YEAR(H1304)-YEAR(G1304))=1, ((MONTH(H1304)-MONTH(G1304))+1)+12, (IF((YEAR(H1304)-YEAR(G1304))=2, ((MONTH(H1304)-MONTH(G1304))+1)+24, (IF((YEAR(H1304)-YEAR(G1304))=3, ((MONTH(H1304)-MONTH(G1304))+1)+36, (MONTH(H1304)-MONTH(G1304))+1)))))</f>
        <v>12</v>
      </c>
      <c r="J1304" s="18">
        <f>F1304/I1304</f>
        <v>9700</v>
      </c>
      <c r="K1304" s="19"/>
      <c r="L1304" s="20">
        <v>44537</v>
      </c>
      <c r="M1304" s="20">
        <v>44547</v>
      </c>
      <c r="N1304" s="21">
        <v>116400</v>
      </c>
      <c r="O1304" s="20">
        <v>44562</v>
      </c>
      <c r="P1304" s="20">
        <v>44926</v>
      </c>
      <c r="Q1304" s="19">
        <f t="shared" si="60"/>
        <v>17</v>
      </c>
      <c r="R1304" s="19">
        <f t="shared" si="61"/>
        <v>17</v>
      </c>
      <c r="S1304" s="19">
        <f t="shared" si="62"/>
        <v>0</v>
      </c>
      <c r="T1304" s="19"/>
      <c r="U1304" s="20">
        <v>43441</v>
      </c>
      <c r="V1304" s="20">
        <v>43451</v>
      </c>
      <c r="W1304" s="21">
        <v>116400</v>
      </c>
      <c r="X1304" s="20">
        <v>43466</v>
      </c>
      <c r="Y1304" s="20">
        <v>43830</v>
      </c>
    </row>
    <row r="1305" spans="1:25" ht="15.75" x14ac:dyDescent="0.25">
      <c r="A1305" s="17" t="s">
        <v>451</v>
      </c>
      <c r="B1305" s="17" t="s">
        <v>282</v>
      </c>
      <c r="C1305" s="17" t="s">
        <v>283</v>
      </c>
      <c r="D1305" s="20">
        <v>44583</v>
      </c>
      <c r="E1305" s="20">
        <v>44589</v>
      </c>
      <c r="F1305" s="21">
        <v>13200</v>
      </c>
      <c r="G1305" s="20">
        <v>44652</v>
      </c>
      <c r="H1305" s="20">
        <v>44926</v>
      </c>
      <c r="I1305" s="17">
        <f>IF((YEAR(H1305)-YEAR(G1305))=1, ((MONTH(H1305)-MONTH(G1305))+1)+12, (IF((YEAR(H1305)-YEAR(G1305))=2, ((MONTH(H1305)-MONTH(G1305))+1)+24, (IF((YEAR(H1305)-YEAR(G1305))=3, ((MONTH(H1305)-MONTH(G1305))+1)+36, (MONTH(H1305)-MONTH(G1305))+1)))))</f>
        <v>9</v>
      </c>
      <c r="J1305" s="18">
        <f>F1305/I1305</f>
        <v>1466.6666666666667</v>
      </c>
      <c r="K1305" s="19"/>
      <c r="L1305" s="20">
        <v>44583</v>
      </c>
      <c r="M1305" s="20">
        <v>44589</v>
      </c>
      <c r="N1305" s="21">
        <v>13200</v>
      </c>
      <c r="O1305" s="20">
        <v>44652</v>
      </c>
      <c r="P1305" s="20">
        <v>44926</v>
      </c>
      <c r="Q1305" s="19">
        <f t="shared" si="60"/>
        <v>28</v>
      </c>
      <c r="R1305" s="19">
        <f t="shared" si="61"/>
        <v>28</v>
      </c>
      <c r="S1305" s="19">
        <f t="shared" si="62"/>
        <v>0</v>
      </c>
      <c r="T1305" s="19"/>
      <c r="U1305" s="20">
        <v>43487</v>
      </c>
      <c r="V1305" s="20">
        <v>43493</v>
      </c>
      <c r="W1305" s="21">
        <v>13200</v>
      </c>
      <c r="X1305" s="20">
        <v>43556</v>
      </c>
      <c r="Y1305" s="20">
        <v>43830</v>
      </c>
    </row>
    <row r="1306" spans="1:25" ht="15.75" x14ac:dyDescent="0.25">
      <c r="A1306" s="17" t="s">
        <v>376</v>
      </c>
      <c r="B1306" s="17" t="s">
        <v>292</v>
      </c>
      <c r="C1306" s="17" t="s">
        <v>283</v>
      </c>
      <c r="D1306" s="20">
        <v>44801</v>
      </c>
      <c r="E1306" s="20">
        <v>44823</v>
      </c>
      <c r="F1306" s="21">
        <v>13500</v>
      </c>
      <c r="G1306" s="20">
        <v>44743</v>
      </c>
      <c r="H1306" s="20">
        <v>44926</v>
      </c>
      <c r="I1306" s="17">
        <f>IF((YEAR(H1306)-YEAR(G1306))=1, ((MONTH(H1306)-MONTH(G1306))+1)+12, (IF((YEAR(H1306)-YEAR(G1306))=2, ((MONTH(H1306)-MONTH(G1306))+1)+24, (IF((YEAR(H1306)-YEAR(G1306))=3, ((MONTH(H1306)-MONTH(G1306))+1)+36, (MONTH(H1306)-MONTH(G1306))+1)))))</f>
        <v>6</v>
      </c>
      <c r="J1306" s="18">
        <f>F1306/I1306</f>
        <v>2250</v>
      </c>
      <c r="K1306" s="19"/>
      <c r="L1306" s="20">
        <v>44801</v>
      </c>
      <c r="M1306" s="20">
        <v>44823</v>
      </c>
      <c r="N1306" s="21">
        <v>13500</v>
      </c>
      <c r="O1306" s="20">
        <v>44743</v>
      </c>
      <c r="P1306" s="20">
        <v>44926</v>
      </c>
      <c r="Q1306" s="19">
        <f t="shared" si="60"/>
        <v>19</v>
      </c>
      <c r="R1306" s="19">
        <f t="shared" si="61"/>
        <v>19</v>
      </c>
      <c r="S1306" s="19">
        <f t="shared" si="62"/>
        <v>0</v>
      </c>
      <c r="T1306" s="19"/>
      <c r="U1306" s="20">
        <v>43705</v>
      </c>
      <c r="V1306" s="20">
        <v>43727</v>
      </c>
      <c r="W1306" s="21">
        <v>13500</v>
      </c>
      <c r="X1306" s="20">
        <v>43647</v>
      </c>
      <c r="Y1306" s="20">
        <v>43830</v>
      </c>
    </row>
    <row r="1307" spans="1:25" ht="15.75" x14ac:dyDescent="0.25">
      <c r="A1307" s="17" t="s">
        <v>546</v>
      </c>
      <c r="B1307" s="17" t="s">
        <v>288</v>
      </c>
      <c r="C1307" s="17" t="s">
        <v>283</v>
      </c>
      <c r="D1307" s="20">
        <v>44759</v>
      </c>
      <c r="E1307" s="20">
        <v>44767</v>
      </c>
      <c r="F1307" s="21">
        <v>13500</v>
      </c>
      <c r="G1307" s="20">
        <v>44743</v>
      </c>
      <c r="H1307" s="20">
        <v>44926</v>
      </c>
      <c r="I1307" s="17">
        <f>IF((YEAR(H1307)-YEAR(G1307))=1, ((MONTH(H1307)-MONTH(G1307))+1)+12, (IF((YEAR(H1307)-YEAR(G1307))=2, ((MONTH(H1307)-MONTH(G1307))+1)+24, (IF((YEAR(H1307)-YEAR(G1307))=3, ((MONTH(H1307)-MONTH(G1307))+1)+36, (MONTH(H1307)-MONTH(G1307))+1)))))</f>
        <v>6</v>
      </c>
      <c r="J1307" s="18">
        <f>F1307/I1307</f>
        <v>2250</v>
      </c>
      <c r="K1307" s="19"/>
      <c r="L1307" s="20">
        <v>44759</v>
      </c>
      <c r="M1307" s="20">
        <v>44767</v>
      </c>
      <c r="N1307" s="21">
        <v>13500</v>
      </c>
      <c r="O1307" s="20">
        <v>44743</v>
      </c>
      <c r="P1307" s="20">
        <v>44926</v>
      </c>
      <c r="Q1307" s="19">
        <f t="shared" si="60"/>
        <v>25</v>
      </c>
      <c r="R1307" s="19">
        <f t="shared" si="61"/>
        <v>25</v>
      </c>
      <c r="S1307" s="19">
        <f t="shared" si="62"/>
        <v>0</v>
      </c>
      <c r="T1307" s="19"/>
      <c r="U1307" s="20">
        <v>43663</v>
      </c>
      <c r="V1307" s="20">
        <v>43671</v>
      </c>
      <c r="W1307" s="21">
        <v>13500</v>
      </c>
      <c r="X1307" s="20">
        <v>43647</v>
      </c>
      <c r="Y1307" s="20">
        <v>43830</v>
      </c>
    </row>
    <row r="1308" spans="1:25" ht="15.75" x14ac:dyDescent="0.25">
      <c r="A1308" s="17" t="s">
        <v>471</v>
      </c>
      <c r="B1308" s="17" t="s">
        <v>292</v>
      </c>
      <c r="C1308" s="17" t="s">
        <v>283</v>
      </c>
      <c r="D1308" s="20">
        <v>44908</v>
      </c>
      <c r="E1308" s="20">
        <v>44934</v>
      </c>
      <c r="F1308" s="21">
        <v>8332.17</v>
      </c>
      <c r="G1308" s="20">
        <v>44774</v>
      </c>
      <c r="H1308" s="20">
        <v>44926</v>
      </c>
      <c r="I1308" s="17">
        <f>IF((YEAR(H1308)-YEAR(G1308))=1, ((MONTH(H1308)-MONTH(G1308))+1)+12, (IF((YEAR(H1308)-YEAR(G1308))=2, ((MONTH(H1308)-MONTH(G1308))+1)+24, (IF((YEAR(H1308)-YEAR(G1308))=3, ((MONTH(H1308)-MONTH(G1308))+1)+36, (MONTH(H1308)-MONTH(G1308))+1)))))</f>
        <v>5</v>
      </c>
      <c r="J1308" s="18">
        <f>F1308/I1308</f>
        <v>1666.434</v>
      </c>
      <c r="K1308" s="19"/>
      <c r="L1308" s="20">
        <v>44908</v>
      </c>
      <c r="M1308" s="20">
        <v>44934</v>
      </c>
      <c r="N1308" s="21">
        <v>8332.17</v>
      </c>
      <c r="O1308" s="20">
        <v>44774</v>
      </c>
      <c r="P1308" s="20">
        <v>44926</v>
      </c>
      <c r="Q1308" s="19">
        <f t="shared" si="60"/>
        <v>8</v>
      </c>
      <c r="R1308" s="19">
        <f t="shared" si="61"/>
        <v>8</v>
      </c>
      <c r="S1308" s="19">
        <f t="shared" si="62"/>
        <v>0</v>
      </c>
      <c r="T1308" s="19"/>
      <c r="U1308" s="20">
        <v>43812</v>
      </c>
      <c r="V1308" s="20">
        <v>43838</v>
      </c>
      <c r="W1308" s="21">
        <v>8332.17</v>
      </c>
      <c r="X1308" s="20">
        <v>43678</v>
      </c>
      <c r="Y1308" s="20">
        <v>43830</v>
      </c>
    </row>
    <row r="1309" spans="1:25" ht="15.75" x14ac:dyDescent="0.25">
      <c r="A1309" s="17" t="s">
        <v>374</v>
      </c>
      <c r="B1309" s="17" t="s">
        <v>296</v>
      </c>
      <c r="C1309" s="17" t="s">
        <v>283</v>
      </c>
      <c r="D1309" s="20">
        <v>44834</v>
      </c>
      <c r="E1309" s="20">
        <v>44869</v>
      </c>
      <c r="F1309" s="21">
        <v>1519.22</v>
      </c>
      <c r="G1309" s="20">
        <v>44834</v>
      </c>
      <c r="H1309" s="20">
        <v>44926</v>
      </c>
      <c r="I1309" s="17">
        <f>IF((YEAR(H1309)-YEAR(G1309))=1, ((MONTH(H1309)-MONTH(G1309))+1)+12, (IF((YEAR(H1309)-YEAR(G1309))=2, ((MONTH(H1309)-MONTH(G1309))+1)+24, (IF((YEAR(H1309)-YEAR(G1309))=3, ((MONTH(H1309)-MONTH(G1309))+1)+36, (MONTH(H1309)-MONTH(G1309))+1)))))</f>
        <v>4</v>
      </c>
      <c r="J1309" s="18">
        <f>F1309/I1309</f>
        <v>379.80500000000001</v>
      </c>
      <c r="K1309" s="19"/>
      <c r="L1309" s="20">
        <v>44834</v>
      </c>
      <c r="M1309" s="20">
        <v>44869</v>
      </c>
      <c r="N1309" s="21">
        <v>1519.22</v>
      </c>
      <c r="O1309" s="20">
        <v>44834</v>
      </c>
      <c r="P1309" s="20">
        <v>44926</v>
      </c>
      <c r="Q1309" s="19">
        <f t="shared" si="60"/>
        <v>4</v>
      </c>
      <c r="R1309" s="19">
        <f t="shared" si="61"/>
        <v>4</v>
      </c>
      <c r="S1309" s="19">
        <f t="shared" si="62"/>
        <v>0</v>
      </c>
      <c r="T1309" s="19"/>
      <c r="U1309" s="20">
        <v>43738</v>
      </c>
      <c r="V1309" s="20">
        <v>43773</v>
      </c>
      <c r="W1309" s="21">
        <v>1519.22</v>
      </c>
      <c r="X1309" s="20">
        <v>43738</v>
      </c>
      <c r="Y1309" s="20">
        <v>43830</v>
      </c>
    </row>
    <row r="1310" spans="1:25" ht="15.75" x14ac:dyDescent="0.25">
      <c r="A1310" s="17" t="s">
        <v>381</v>
      </c>
      <c r="B1310" s="17" t="s">
        <v>292</v>
      </c>
      <c r="C1310" s="17" t="s">
        <v>283</v>
      </c>
      <c r="D1310" s="20">
        <v>44835</v>
      </c>
      <c r="E1310" s="20">
        <v>44835</v>
      </c>
      <c r="F1310" s="21">
        <v>5034.6099999999997</v>
      </c>
      <c r="G1310" s="20">
        <v>44835</v>
      </c>
      <c r="H1310" s="20">
        <v>44926</v>
      </c>
      <c r="I1310" s="17">
        <f>IF((YEAR(H1310)-YEAR(G1310))=1, ((MONTH(H1310)-MONTH(G1310))+1)+12, (IF((YEAR(H1310)-YEAR(G1310))=2, ((MONTH(H1310)-MONTH(G1310))+1)+24, (IF((YEAR(H1310)-YEAR(G1310))=3, ((MONTH(H1310)-MONTH(G1310))+1)+36, (MONTH(H1310)-MONTH(G1310))+1)))))</f>
        <v>3</v>
      </c>
      <c r="J1310" s="18">
        <f>F1310/I1310</f>
        <v>1678.2033333333331</v>
      </c>
      <c r="K1310" s="19"/>
      <c r="L1310" s="20">
        <v>44835</v>
      </c>
      <c r="M1310" s="20">
        <v>44835</v>
      </c>
      <c r="N1310" s="21">
        <v>5034.6099999999997</v>
      </c>
      <c r="O1310" s="20">
        <v>44835</v>
      </c>
      <c r="P1310" s="20">
        <v>44926</v>
      </c>
      <c r="Q1310" s="19">
        <f t="shared" si="60"/>
        <v>1</v>
      </c>
      <c r="R1310" s="19">
        <f t="shared" si="61"/>
        <v>1</v>
      </c>
      <c r="S1310" s="19">
        <f t="shared" si="62"/>
        <v>0</v>
      </c>
      <c r="T1310" s="19"/>
      <c r="U1310" s="20">
        <v>43739</v>
      </c>
      <c r="V1310" s="20">
        <v>43739</v>
      </c>
      <c r="W1310" s="21">
        <v>5034.6099999999997</v>
      </c>
      <c r="X1310" s="20">
        <v>43739</v>
      </c>
      <c r="Y1310" s="20">
        <v>43830</v>
      </c>
    </row>
    <row r="1311" spans="1:25" ht="15.75" x14ac:dyDescent="0.25">
      <c r="A1311" s="17" t="s">
        <v>400</v>
      </c>
      <c r="B1311" s="17" t="s">
        <v>282</v>
      </c>
      <c r="C1311" s="17" t="s">
        <v>283</v>
      </c>
      <c r="D1311" s="20">
        <v>44835</v>
      </c>
      <c r="E1311" s="20">
        <v>44852</v>
      </c>
      <c r="F1311" s="21">
        <v>1500</v>
      </c>
      <c r="G1311" s="20">
        <v>44835</v>
      </c>
      <c r="H1311" s="20">
        <v>44926</v>
      </c>
      <c r="I1311" s="17">
        <f>IF((YEAR(H1311)-YEAR(G1311))=1, ((MONTH(H1311)-MONTH(G1311))+1)+12, (IF((YEAR(H1311)-YEAR(G1311))=2, ((MONTH(H1311)-MONTH(G1311))+1)+24, (IF((YEAR(H1311)-YEAR(G1311))=3, ((MONTH(H1311)-MONTH(G1311))+1)+36, (MONTH(H1311)-MONTH(G1311))+1)))))</f>
        <v>3</v>
      </c>
      <c r="J1311" s="18">
        <f>F1311/I1311</f>
        <v>500</v>
      </c>
      <c r="K1311" s="19"/>
      <c r="L1311" s="20">
        <v>44835</v>
      </c>
      <c r="M1311" s="20">
        <v>44852</v>
      </c>
      <c r="N1311" s="21">
        <v>1500</v>
      </c>
      <c r="O1311" s="20">
        <v>44835</v>
      </c>
      <c r="P1311" s="20">
        <v>44926</v>
      </c>
      <c r="Q1311" s="19">
        <f t="shared" si="60"/>
        <v>18</v>
      </c>
      <c r="R1311" s="19">
        <f t="shared" si="61"/>
        <v>18</v>
      </c>
      <c r="S1311" s="19">
        <f t="shared" si="62"/>
        <v>0</v>
      </c>
      <c r="T1311" s="19"/>
      <c r="U1311" s="20">
        <v>43739</v>
      </c>
      <c r="V1311" s="20">
        <v>43756</v>
      </c>
      <c r="W1311" s="21">
        <v>1500</v>
      </c>
      <c r="X1311" s="20">
        <v>43739</v>
      </c>
      <c r="Y1311" s="20">
        <v>43830</v>
      </c>
    </row>
    <row r="1312" spans="1:25" ht="15.75" x14ac:dyDescent="0.25">
      <c r="A1312" s="17" t="s">
        <v>466</v>
      </c>
      <c r="B1312" s="17" t="s">
        <v>285</v>
      </c>
      <c r="C1312" s="17" t="s">
        <v>283</v>
      </c>
      <c r="D1312" s="20">
        <v>44835</v>
      </c>
      <c r="E1312" s="20">
        <v>44845</v>
      </c>
      <c r="F1312" s="21">
        <v>9000</v>
      </c>
      <c r="G1312" s="20">
        <v>44835</v>
      </c>
      <c r="H1312" s="20">
        <v>44926</v>
      </c>
      <c r="I1312" s="17">
        <f>IF((YEAR(H1312)-YEAR(G1312))=1, ((MONTH(H1312)-MONTH(G1312))+1)+12, (IF((YEAR(H1312)-YEAR(G1312))=2, ((MONTH(H1312)-MONTH(G1312))+1)+24, (IF((YEAR(H1312)-YEAR(G1312))=3, ((MONTH(H1312)-MONTH(G1312))+1)+36, (MONTH(H1312)-MONTH(G1312))+1)))))</f>
        <v>3</v>
      </c>
      <c r="J1312" s="18">
        <f>F1312/I1312</f>
        <v>3000</v>
      </c>
      <c r="K1312" s="19"/>
      <c r="L1312" s="20">
        <v>44835</v>
      </c>
      <c r="M1312" s="20">
        <v>44845</v>
      </c>
      <c r="N1312" s="21">
        <v>9000</v>
      </c>
      <c r="O1312" s="20">
        <v>44835</v>
      </c>
      <c r="P1312" s="20">
        <v>44926</v>
      </c>
      <c r="Q1312" s="19">
        <f t="shared" si="60"/>
        <v>11</v>
      </c>
      <c r="R1312" s="19">
        <f t="shared" si="61"/>
        <v>11</v>
      </c>
      <c r="S1312" s="19">
        <f t="shared" si="62"/>
        <v>0</v>
      </c>
      <c r="T1312" s="19"/>
      <c r="U1312" s="20">
        <v>43739</v>
      </c>
      <c r="V1312" s="20">
        <v>43749</v>
      </c>
      <c r="W1312" s="21">
        <v>9000</v>
      </c>
      <c r="X1312" s="20">
        <v>43739</v>
      </c>
      <c r="Y1312" s="20">
        <v>43830</v>
      </c>
    </row>
    <row r="1313" spans="1:25" ht="15.75" x14ac:dyDescent="0.25">
      <c r="A1313" s="17" t="s">
        <v>478</v>
      </c>
      <c r="B1313" s="17" t="s">
        <v>285</v>
      </c>
      <c r="C1313" s="17" t="s">
        <v>283</v>
      </c>
      <c r="D1313" s="20">
        <v>44835</v>
      </c>
      <c r="E1313" s="20">
        <v>44862</v>
      </c>
      <c r="F1313" s="21">
        <v>2700</v>
      </c>
      <c r="G1313" s="20">
        <v>44835</v>
      </c>
      <c r="H1313" s="20">
        <v>44926</v>
      </c>
      <c r="I1313" s="17">
        <f>IF((YEAR(H1313)-YEAR(G1313))=1, ((MONTH(H1313)-MONTH(G1313))+1)+12, (IF((YEAR(H1313)-YEAR(G1313))=2, ((MONTH(H1313)-MONTH(G1313))+1)+24, (IF((YEAR(H1313)-YEAR(G1313))=3, ((MONTH(H1313)-MONTH(G1313))+1)+36, (MONTH(H1313)-MONTH(G1313))+1)))))</f>
        <v>3</v>
      </c>
      <c r="J1313" s="18">
        <f>F1313/I1313</f>
        <v>900</v>
      </c>
      <c r="K1313" s="19"/>
      <c r="L1313" s="20">
        <v>44835</v>
      </c>
      <c r="M1313" s="20">
        <v>44862</v>
      </c>
      <c r="N1313" s="21">
        <v>2700</v>
      </c>
      <c r="O1313" s="20">
        <v>44835</v>
      </c>
      <c r="P1313" s="20">
        <v>44926</v>
      </c>
      <c r="Q1313" s="19">
        <f t="shared" si="60"/>
        <v>28</v>
      </c>
      <c r="R1313" s="19">
        <f t="shared" si="61"/>
        <v>28</v>
      </c>
      <c r="S1313" s="19">
        <f t="shared" si="62"/>
        <v>0</v>
      </c>
      <c r="T1313" s="19"/>
      <c r="U1313" s="20">
        <v>43739</v>
      </c>
      <c r="V1313" s="20">
        <v>43766</v>
      </c>
      <c r="W1313" s="21">
        <v>2700</v>
      </c>
      <c r="X1313" s="20">
        <v>43739</v>
      </c>
      <c r="Y1313" s="20">
        <v>43830</v>
      </c>
    </row>
    <row r="1314" spans="1:25" ht="15.75" x14ac:dyDescent="0.25">
      <c r="A1314" s="17" t="s">
        <v>487</v>
      </c>
      <c r="B1314" s="17" t="s">
        <v>282</v>
      </c>
      <c r="C1314" s="17" t="s">
        <v>283</v>
      </c>
      <c r="D1314" s="20">
        <v>44835</v>
      </c>
      <c r="E1314" s="20">
        <v>44911</v>
      </c>
      <c r="F1314" s="21">
        <v>1500</v>
      </c>
      <c r="G1314" s="20">
        <v>44835</v>
      </c>
      <c r="H1314" s="20">
        <v>44926</v>
      </c>
      <c r="I1314" s="17">
        <f>IF((YEAR(H1314)-YEAR(G1314))=1, ((MONTH(H1314)-MONTH(G1314))+1)+12, (IF((YEAR(H1314)-YEAR(G1314))=2, ((MONTH(H1314)-MONTH(G1314))+1)+24, (IF((YEAR(H1314)-YEAR(G1314))=3, ((MONTH(H1314)-MONTH(G1314))+1)+36, (MONTH(H1314)-MONTH(G1314))+1)))))</f>
        <v>3</v>
      </c>
      <c r="J1314" s="18">
        <f>F1314/I1314</f>
        <v>500</v>
      </c>
      <c r="K1314" s="19"/>
      <c r="L1314" s="20">
        <v>44835</v>
      </c>
      <c r="M1314" s="20">
        <v>44911</v>
      </c>
      <c r="N1314" s="21">
        <v>1500</v>
      </c>
      <c r="O1314" s="20">
        <v>44835</v>
      </c>
      <c r="P1314" s="20">
        <v>44926</v>
      </c>
      <c r="Q1314" s="19">
        <f t="shared" si="60"/>
        <v>16</v>
      </c>
      <c r="R1314" s="19">
        <f t="shared" si="61"/>
        <v>16</v>
      </c>
      <c r="S1314" s="19">
        <f t="shared" si="62"/>
        <v>0</v>
      </c>
      <c r="T1314" s="19"/>
      <c r="U1314" s="20">
        <v>43739</v>
      </c>
      <c r="V1314" s="20">
        <v>43815</v>
      </c>
      <c r="W1314" s="21">
        <v>1500</v>
      </c>
      <c r="X1314" s="20">
        <v>43739</v>
      </c>
      <c r="Y1314" s="20">
        <v>43830</v>
      </c>
    </row>
    <row r="1315" spans="1:25" ht="15.75" x14ac:dyDescent="0.25">
      <c r="A1315" s="17" t="s">
        <v>502</v>
      </c>
      <c r="B1315" s="17" t="s">
        <v>282</v>
      </c>
      <c r="C1315" s="17" t="s">
        <v>283</v>
      </c>
      <c r="D1315" s="20">
        <v>44835</v>
      </c>
      <c r="E1315" s="20">
        <v>44877</v>
      </c>
      <c r="F1315" s="21">
        <v>7061.89</v>
      </c>
      <c r="G1315" s="20">
        <v>44835</v>
      </c>
      <c r="H1315" s="20">
        <v>44926</v>
      </c>
      <c r="I1315" s="17">
        <f>IF((YEAR(H1315)-YEAR(G1315))=1, ((MONTH(H1315)-MONTH(G1315))+1)+12, (IF((YEAR(H1315)-YEAR(G1315))=2, ((MONTH(H1315)-MONTH(G1315))+1)+24, (IF((YEAR(H1315)-YEAR(G1315))=3, ((MONTH(H1315)-MONTH(G1315))+1)+36, (MONTH(H1315)-MONTH(G1315))+1)))))</f>
        <v>3</v>
      </c>
      <c r="J1315" s="18">
        <f>F1315/I1315</f>
        <v>2353.9633333333336</v>
      </c>
      <c r="K1315" s="19"/>
      <c r="L1315" s="20">
        <v>44835</v>
      </c>
      <c r="M1315" s="20">
        <v>44877</v>
      </c>
      <c r="N1315" s="21">
        <v>7061.89</v>
      </c>
      <c r="O1315" s="20">
        <v>44835</v>
      </c>
      <c r="P1315" s="20">
        <v>44926</v>
      </c>
      <c r="Q1315" s="19">
        <f t="shared" si="60"/>
        <v>12</v>
      </c>
      <c r="R1315" s="19">
        <f t="shared" si="61"/>
        <v>12</v>
      </c>
      <c r="S1315" s="19">
        <f t="shared" si="62"/>
        <v>0</v>
      </c>
      <c r="T1315" s="19"/>
      <c r="U1315" s="20">
        <v>43739</v>
      </c>
      <c r="V1315" s="20">
        <v>43781</v>
      </c>
      <c r="W1315" s="21">
        <v>7061.89</v>
      </c>
      <c r="X1315" s="20">
        <v>43739</v>
      </c>
      <c r="Y1315" s="20">
        <v>43830</v>
      </c>
    </row>
    <row r="1316" spans="1:25" ht="15.75" x14ac:dyDescent="0.25">
      <c r="A1316" s="17" t="s">
        <v>364</v>
      </c>
      <c r="B1316" s="17" t="s">
        <v>282</v>
      </c>
      <c r="C1316" s="17" t="s">
        <v>283</v>
      </c>
      <c r="D1316" s="20">
        <v>44926</v>
      </c>
      <c r="E1316" s="20">
        <v>44954</v>
      </c>
      <c r="F1316" s="21">
        <v>8250</v>
      </c>
      <c r="G1316" s="20">
        <v>44896</v>
      </c>
      <c r="H1316" s="20">
        <v>44926</v>
      </c>
      <c r="I1316" s="17">
        <f>IF((YEAR(H1316)-YEAR(G1316))=1, ((MONTH(H1316)-MONTH(G1316))+1)+12, (IF((YEAR(H1316)-YEAR(G1316))=2, ((MONTH(H1316)-MONTH(G1316))+1)+24, (IF((YEAR(H1316)-YEAR(G1316))=3, ((MONTH(H1316)-MONTH(G1316))+1)+36, (MONTH(H1316)-MONTH(G1316))+1)))))</f>
        <v>1</v>
      </c>
      <c r="J1316" s="18">
        <f>F1316/I1316</f>
        <v>8250</v>
      </c>
      <c r="K1316" s="19"/>
      <c r="L1316" s="20">
        <v>44926</v>
      </c>
      <c r="M1316" s="20">
        <v>44954</v>
      </c>
      <c r="N1316" s="21">
        <v>8250</v>
      </c>
      <c r="O1316" s="20">
        <v>44896</v>
      </c>
      <c r="P1316" s="20">
        <v>44926</v>
      </c>
      <c r="Q1316" s="19">
        <f t="shared" si="60"/>
        <v>28</v>
      </c>
      <c r="R1316" s="19">
        <f t="shared" si="61"/>
        <v>28</v>
      </c>
      <c r="S1316" s="19">
        <f t="shared" si="62"/>
        <v>0</v>
      </c>
      <c r="T1316" s="19"/>
      <c r="U1316" s="20">
        <v>43830</v>
      </c>
      <c r="V1316" s="20">
        <v>43858</v>
      </c>
      <c r="W1316" s="21">
        <v>8250</v>
      </c>
      <c r="X1316" s="20">
        <v>43800</v>
      </c>
      <c r="Y1316" s="20">
        <v>43830</v>
      </c>
    </row>
    <row r="1317" spans="1:25" ht="15.75" x14ac:dyDescent="0.25">
      <c r="A1317" s="17" t="s">
        <v>373</v>
      </c>
      <c r="B1317" s="17" t="s">
        <v>285</v>
      </c>
      <c r="C1317" s="17" t="s">
        <v>283</v>
      </c>
      <c r="D1317" s="20">
        <v>44896</v>
      </c>
      <c r="E1317" s="20">
        <v>44955</v>
      </c>
      <c r="F1317" s="21">
        <v>1000</v>
      </c>
      <c r="G1317" s="20">
        <v>44896</v>
      </c>
      <c r="H1317" s="20">
        <v>44926</v>
      </c>
      <c r="I1317" s="17">
        <f>IF((YEAR(H1317)-YEAR(G1317))=1, ((MONTH(H1317)-MONTH(G1317))+1)+12, (IF((YEAR(H1317)-YEAR(G1317))=2, ((MONTH(H1317)-MONTH(G1317))+1)+24, (IF((YEAR(H1317)-YEAR(G1317))=3, ((MONTH(H1317)-MONTH(G1317))+1)+36, (MONTH(H1317)-MONTH(G1317))+1)))))</f>
        <v>1</v>
      </c>
      <c r="J1317" s="18">
        <f>F1317/I1317</f>
        <v>1000</v>
      </c>
      <c r="K1317" s="19"/>
      <c r="L1317" s="20">
        <v>44896</v>
      </c>
      <c r="M1317" s="20">
        <v>44955</v>
      </c>
      <c r="N1317" s="21">
        <v>1000</v>
      </c>
      <c r="O1317" s="20">
        <v>44896</v>
      </c>
      <c r="P1317" s="20">
        <v>44926</v>
      </c>
      <c r="Q1317" s="19">
        <f t="shared" si="60"/>
        <v>29</v>
      </c>
      <c r="R1317" s="19">
        <f t="shared" si="61"/>
        <v>29</v>
      </c>
      <c r="S1317" s="19">
        <f t="shared" si="62"/>
        <v>0</v>
      </c>
      <c r="T1317" s="19"/>
      <c r="U1317" s="20">
        <v>43800</v>
      </c>
      <c r="V1317" s="20">
        <v>43859</v>
      </c>
      <c r="W1317" s="21">
        <v>1000</v>
      </c>
      <c r="X1317" s="20">
        <v>43800</v>
      </c>
      <c r="Y1317" s="20">
        <v>43830</v>
      </c>
    </row>
    <row r="1318" spans="1:25" ht="15.75" x14ac:dyDescent="0.25">
      <c r="A1318" s="17" t="s">
        <v>373</v>
      </c>
      <c r="B1318" s="17" t="s">
        <v>288</v>
      </c>
      <c r="C1318" s="17" t="s">
        <v>283</v>
      </c>
      <c r="D1318" s="20">
        <v>44926</v>
      </c>
      <c r="E1318" s="20">
        <v>44955</v>
      </c>
      <c r="F1318" s="21">
        <v>600</v>
      </c>
      <c r="G1318" s="20">
        <v>44896</v>
      </c>
      <c r="H1318" s="20">
        <v>44926</v>
      </c>
      <c r="I1318" s="17">
        <f>IF((YEAR(H1318)-YEAR(G1318))=1, ((MONTH(H1318)-MONTH(G1318))+1)+12, (IF((YEAR(H1318)-YEAR(G1318))=2, ((MONTH(H1318)-MONTH(G1318))+1)+24, (IF((YEAR(H1318)-YEAR(G1318))=3, ((MONTH(H1318)-MONTH(G1318))+1)+36, (MONTH(H1318)-MONTH(G1318))+1)))))</f>
        <v>1</v>
      </c>
      <c r="J1318" s="18">
        <f>F1318/I1318</f>
        <v>600</v>
      </c>
      <c r="K1318" s="19"/>
      <c r="L1318" s="20">
        <v>44926</v>
      </c>
      <c r="M1318" s="20">
        <v>44955</v>
      </c>
      <c r="N1318" s="21">
        <v>600</v>
      </c>
      <c r="O1318" s="20">
        <v>44896</v>
      </c>
      <c r="P1318" s="20">
        <v>44926</v>
      </c>
      <c r="Q1318" s="19">
        <f t="shared" si="60"/>
        <v>29</v>
      </c>
      <c r="R1318" s="19">
        <f t="shared" si="61"/>
        <v>29</v>
      </c>
      <c r="S1318" s="19">
        <f t="shared" si="62"/>
        <v>0</v>
      </c>
      <c r="T1318" s="19"/>
      <c r="U1318" s="20">
        <v>43830</v>
      </c>
      <c r="V1318" s="20">
        <v>43859</v>
      </c>
      <c r="W1318" s="21">
        <v>600</v>
      </c>
      <c r="X1318" s="20">
        <v>43800</v>
      </c>
      <c r="Y1318" s="20">
        <v>43830</v>
      </c>
    </row>
    <row r="1319" spans="1:25" ht="15.75" x14ac:dyDescent="0.25">
      <c r="A1319" s="17" t="s">
        <v>401</v>
      </c>
      <c r="B1319" s="17" t="s">
        <v>285</v>
      </c>
      <c r="C1319" s="17" t="s">
        <v>283</v>
      </c>
      <c r="D1319" s="20">
        <v>44896</v>
      </c>
      <c r="E1319" s="20">
        <v>44912</v>
      </c>
      <c r="F1319" s="21">
        <v>2000</v>
      </c>
      <c r="G1319" s="20">
        <v>44896</v>
      </c>
      <c r="H1319" s="20">
        <v>44926</v>
      </c>
      <c r="I1319" s="17">
        <f>IF((YEAR(H1319)-YEAR(G1319))=1, ((MONTH(H1319)-MONTH(G1319))+1)+12, (IF((YEAR(H1319)-YEAR(G1319))=2, ((MONTH(H1319)-MONTH(G1319))+1)+24, (IF((YEAR(H1319)-YEAR(G1319))=3, ((MONTH(H1319)-MONTH(G1319))+1)+36, (MONTH(H1319)-MONTH(G1319))+1)))))</f>
        <v>1</v>
      </c>
      <c r="J1319" s="18">
        <f>F1319/I1319</f>
        <v>2000</v>
      </c>
      <c r="K1319" s="19"/>
      <c r="L1319" s="20">
        <v>44896</v>
      </c>
      <c r="M1319" s="20">
        <v>44912</v>
      </c>
      <c r="N1319" s="21">
        <v>2000</v>
      </c>
      <c r="O1319" s="20">
        <v>44896</v>
      </c>
      <c r="P1319" s="20">
        <v>44926</v>
      </c>
      <c r="Q1319" s="19">
        <f t="shared" si="60"/>
        <v>17</v>
      </c>
      <c r="R1319" s="19">
        <f t="shared" si="61"/>
        <v>17</v>
      </c>
      <c r="S1319" s="19">
        <f t="shared" si="62"/>
        <v>0</v>
      </c>
      <c r="T1319" s="19"/>
      <c r="U1319" s="20">
        <v>43800</v>
      </c>
      <c r="V1319" s="20">
        <v>43816</v>
      </c>
      <c r="W1319" s="21">
        <v>2000</v>
      </c>
      <c r="X1319" s="20">
        <v>43800</v>
      </c>
      <c r="Y1319" s="20">
        <v>43830</v>
      </c>
    </row>
    <row r="1320" spans="1:25" ht="15.75" x14ac:dyDescent="0.25">
      <c r="A1320" s="17" t="s">
        <v>426</v>
      </c>
      <c r="B1320" s="17" t="s">
        <v>282</v>
      </c>
      <c r="C1320" s="17" t="s">
        <v>283</v>
      </c>
      <c r="D1320" s="20">
        <v>44896</v>
      </c>
      <c r="E1320" s="20">
        <v>44899</v>
      </c>
      <c r="F1320" s="21">
        <v>700</v>
      </c>
      <c r="G1320" s="20">
        <v>44896</v>
      </c>
      <c r="H1320" s="20">
        <v>44926</v>
      </c>
      <c r="I1320" s="17">
        <f>IF((YEAR(H1320)-YEAR(G1320))=1, ((MONTH(H1320)-MONTH(G1320))+1)+12, (IF((YEAR(H1320)-YEAR(G1320))=2, ((MONTH(H1320)-MONTH(G1320))+1)+24, (IF((YEAR(H1320)-YEAR(G1320))=3, ((MONTH(H1320)-MONTH(G1320))+1)+36, (MONTH(H1320)-MONTH(G1320))+1)))))</f>
        <v>1</v>
      </c>
      <c r="J1320" s="18">
        <f>F1320/I1320</f>
        <v>700</v>
      </c>
      <c r="K1320" s="19"/>
      <c r="L1320" s="20">
        <v>44896</v>
      </c>
      <c r="M1320" s="20">
        <v>44899</v>
      </c>
      <c r="N1320" s="21">
        <v>700</v>
      </c>
      <c r="O1320" s="20">
        <v>44896</v>
      </c>
      <c r="P1320" s="20">
        <v>44926</v>
      </c>
      <c r="Q1320" s="19">
        <f t="shared" si="60"/>
        <v>4</v>
      </c>
      <c r="R1320" s="19">
        <f t="shared" si="61"/>
        <v>4</v>
      </c>
      <c r="S1320" s="19">
        <f t="shared" si="62"/>
        <v>0</v>
      </c>
      <c r="T1320" s="19"/>
      <c r="U1320" s="20">
        <v>43800</v>
      </c>
      <c r="V1320" s="20">
        <v>43803</v>
      </c>
      <c r="W1320" s="21">
        <v>700</v>
      </c>
      <c r="X1320" s="20">
        <v>43800</v>
      </c>
      <c r="Y1320" s="20">
        <v>43830</v>
      </c>
    </row>
    <row r="1321" spans="1:25" ht="15.75" x14ac:dyDescent="0.25">
      <c r="A1321" s="17" t="s">
        <v>460</v>
      </c>
      <c r="B1321" s="17" t="s">
        <v>296</v>
      </c>
      <c r="C1321" s="17" t="s">
        <v>283</v>
      </c>
      <c r="D1321" s="20">
        <v>45026</v>
      </c>
      <c r="E1321" s="20">
        <v>45211</v>
      </c>
      <c r="F1321" s="21">
        <v>2500</v>
      </c>
      <c r="G1321" s="20">
        <v>44896</v>
      </c>
      <c r="H1321" s="20">
        <v>44926</v>
      </c>
      <c r="I1321" s="17">
        <f>IF((YEAR(H1321)-YEAR(G1321))=1, ((MONTH(H1321)-MONTH(G1321))+1)+12, (IF((YEAR(H1321)-YEAR(G1321))=2, ((MONTH(H1321)-MONTH(G1321))+1)+24, (IF((YEAR(H1321)-YEAR(G1321))=3, ((MONTH(H1321)-MONTH(G1321))+1)+36, (MONTH(H1321)-MONTH(G1321))+1)))))</f>
        <v>1</v>
      </c>
      <c r="J1321" s="18">
        <f>F1321/I1321</f>
        <v>2500</v>
      </c>
      <c r="K1321" s="19"/>
      <c r="L1321" s="20">
        <v>45026</v>
      </c>
      <c r="M1321" s="20">
        <v>45211</v>
      </c>
      <c r="N1321" s="21">
        <v>2500</v>
      </c>
      <c r="O1321" s="20">
        <v>44896</v>
      </c>
      <c r="P1321" s="20">
        <v>44926</v>
      </c>
      <c r="Q1321" s="19">
        <f t="shared" si="60"/>
        <v>12</v>
      </c>
      <c r="R1321" s="19">
        <f t="shared" si="61"/>
        <v>12</v>
      </c>
      <c r="S1321" s="19">
        <f t="shared" si="62"/>
        <v>0</v>
      </c>
      <c r="T1321" s="19"/>
      <c r="U1321" s="20">
        <v>43931</v>
      </c>
      <c r="V1321" s="20">
        <v>44116</v>
      </c>
      <c r="W1321" s="21">
        <v>2500</v>
      </c>
      <c r="X1321" s="20">
        <v>43800</v>
      </c>
      <c r="Y1321" s="20">
        <v>43830</v>
      </c>
    </row>
    <row r="1322" spans="1:25" ht="15.75" x14ac:dyDescent="0.25">
      <c r="A1322" s="17" t="s">
        <v>485</v>
      </c>
      <c r="B1322" s="17" t="s">
        <v>282</v>
      </c>
      <c r="C1322" s="17" t="s">
        <v>283</v>
      </c>
      <c r="D1322" s="20">
        <v>44920</v>
      </c>
      <c r="E1322" s="20">
        <v>44939</v>
      </c>
      <c r="F1322" s="21">
        <v>600</v>
      </c>
      <c r="G1322" s="20">
        <v>44896</v>
      </c>
      <c r="H1322" s="20">
        <v>44926</v>
      </c>
      <c r="I1322" s="17">
        <f>IF((YEAR(H1322)-YEAR(G1322))=1, ((MONTH(H1322)-MONTH(G1322))+1)+12, (IF((YEAR(H1322)-YEAR(G1322))=2, ((MONTH(H1322)-MONTH(G1322))+1)+24, (IF((YEAR(H1322)-YEAR(G1322))=3, ((MONTH(H1322)-MONTH(G1322))+1)+36, (MONTH(H1322)-MONTH(G1322))+1)))))</f>
        <v>1</v>
      </c>
      <c r="J1322" s="18">
        <f>F1322/I1322</f>
        <v>600</v>
      </c>
      <c r="K1322" s="19"/>
      <c r="L1322" s="20">
        <v>44920</v>
      </c>
      <c r="M1322" s="20">
        <v>44939</v>
      </c>
      <c r="N1322" s="21">
        <v>600</v>
      </c>
      <c r="O1322" s="20">
        <v>44896</v>
      </c>
      <c r="P1322" s="20">
        <v>44926</v>
      </c>
      <c r="Q1322" s="19">
        <f t="shared" si="60"/>
        <v>13</v>
      </c>
      <c r="R1322" s="19">
        <f t="shared" si="61"/>
        <v>13</v>
      </c>
      <c r="S1322" s="19">
        <f t="shared" si="62"/>
        <v>0</v>
      </c>
      <c r="T1322" s="19"/>
      <c r="U1322" s="20">
        <v>43824</v>
      </c>
      <c r="V1322" s="20">
        <v>43843</v>
      </c>
      <c r="W1322" s="21">
        <v>600</v>
      </c>
      <c r="X1322" s="20">
        <v>43800</v>
      </c>
      <c r="Y1322" s="20">
        <v>43830</v>
      </c>
    </row>
    <row r="1323" spans="1:25" ht="15.75" x14ac:dyDescent="0.25">
      <c r="A1323" s="17" t="s">
        <v>507</v>
      </c>
      <c r="B1323" s="17" t="s">
        <v>285</v>
      </c>
      <c r="C1323" s="17" t="s">
        <v>283</v>
      </c>
      <c r="D1323" s="20">
        <v>44896</v>
      </c>
      <c r="E1323" s="20">
        <v>44936</v>
      </c>
      <c r="F1323" s="21">
        <v>1750</v>
      </c>
      <c r="G1323" s="20">
        <v>44896</v>
      </c>
      <c r="H1323" s="20">
        <v>44926</v>
      </c>
      <c r="I1323" s="17">
        <f>IF((YEAR(H1323)-YEAR(G1323))=1, ((MONTH(H1323)-MONTH(G1323))+1)+12, (IF((YEAR(H1323)-YEAR(G1323))=2, ((MONTH(H1323)-MONTH(G1323))+1)+24, (IF((YEAR(H1323)-YEAR(G1323))=3, ((MONTH(H1323)-MONTH(G1323))+1)+36, (MONTH(H1323)-MONTH(G1323))+1)))))</f>
        <v>1</v>
      </c>
      <c r="J1323" s="18">
        <f>F1323/I1323</f>
        <v>1750</v>
      </c>
      <c r="K1323" s="19"/>
      <c r="L1323" s="20">
        <v>44896</v>
      </c>
      <c r="M1323" s="20">
        <v>44936</v>
      </c>
      <c r="N1323" s="21">
        <v>1750</v>
      </c>
      <c r="O1323" s="20">
        <v>44896</v>
      </c>
      <c r="P1323" s="20">
        <v>44926</v>
      </c>
      <c r="Q1323" s="19">
        <f t="shared" si="60"/>
        <v>10</v>
      </c>
      <c r="R1323" s="19">
        <f t="shared" si="61"/>
        <v>10</v>
      </c>
      <c r="S1323" s="19">
        <f t="shared" si="62"/>
        <v>0</v>
      </c>
      <c r="T1323" s="19"/>
      <c r="U1323" s="20">
        <v>43800</v>
      </c>
      <c r="V1323" s="20">
        <v>43840</v>
      </c>
      <c r="W1323" s="21">
        <v>1750</v>
      </c>
      <c r="X1323" s="20">
        <v>43800</v>
      </c>
      <c r="Y1323" s="20">
        <v>43830</v>
      </c>
    </row>
    <row r="1324" spans="1:25" ht="15.75" x14ac:dyDescent="0.25">
      <c r="A1324" s="17" t="s">
        <v>298</v>
      </c>
      <c r="B1324" s="17" t="s">
        <v>292</v>
      </c>
      <c r="C1324" s="17" t="s">
        <v>283</v>
      </c>
      <c r="D1324" s="20">
        <v>44624</v>
      </c>
      <c r="E1324" s="20">
        <v>44666</v>
      </c>
      <c r="F1324" s="21">
        <v>40456.92</v>
      </c>
      <c r="G1324" s="20">
        <v>44593</v>
      </c>
      <c r="H1324" s="20">
        <v>44957</v>
      </c>
      <c r="I1324" s="17">
        <f>IF((YEAR(H1324)-YEAR(G1324))=1, ((MONTH(H1324)-MONTH(G1324))+1)+12, (IF((YEAR(H1324)-YEAR(G1324))=2, ((MONTH(H1324)-MONTH(G1324))+1)+24, (IF((YEAR(H1324)-YEAR(G1324))=3, ((MONTH(H1324)-MONTH(G1324))+1)+36, (MONTH(H1324)-MONTH(G1324))+1)))))</f>
        <v>12</v>
      </c>
      <c r="J1324" s="18">
        <f>F1324/I1324</f>
        <v>3371.41</v>
      </c>
      <c r="K1324" s="19"/>
      <c r="L1324" s="20">
        <v>44624</v>
      </c>
      <c r="M1324" s="20">
        <v>44666</v>
      </c>
      <c r="N1324" s="21">
        <v>40456.92</v>
      </c>
      <c r="O1324" s="20">
        <v>44593</v>
      </c>
      <c r="P1324" s="20">
        <v>44957</v>
      </c>
      <c r="Q1324" s="19">
        <f t="shared" si="60"/>
        <v>15</v>
      </c>
      <c r="R1324" s="19">
        <f t="shared" si="61"/>
        <v>15</v>
      </c>
      <c r="S1324" s="19">
        <f t="shared" si="62"/>
        <v>0</v>
      </c>
      <c r="T1324" s="19"/>
      <c r="U1324" s="20">
        <v>43528</v>
      </c>
      <c r="V1324" s="20">
        <v>43570</v>
      </c>
      <c r="W1324" s="21">
        <v>40456.92</v>
      </c>
      <c r="X1324" s="20">
        <v>43497</v>
      </c>
      <c r="Y1324" s="20">
        <v>43861</v>
      </c>
    </row>
    <row r="1325" spans="1:25" ht="15.75" x14ac:dyDescent="0.25">
      <c r="A1325" s="17" t="s">
        <v>298</v>
      </c>
      <c r="B1325" s="17" t="s">
        <v>282</v>
      </c>
      <c r="C1325" s="17" t="s">
        <v>283</v>
      </c>
      <c r="D1325" s="20">
        <v>44666</v>
      </c>
      <c r="E1325" s="20">
        <v>44690</v>
      </c>
      <c r="F1325" s="21">
        <v>2141.84</v>
      </c>
      <c r="G1325" s="20">
        <v>44593</v>
      </c>
      <c r="H1325" s="20">
        <v>44957</v>
      </c>
      <c r="I1325" s="17">
        <f>IF((YEAR(H1325)-YEAR(G1325))=1, ((MONTH(H1325)-MONTH(G1325))+1)+12, (IF((YEAR(H1325)-YEAR(G1325))=2, ((MONTH(H1325)-MONTH(G1325))+1)+24, (IF((YEAR(H1325)-YEAR(G1325))=3, ((MONTH(H1325)-MONTH(G1325))+1)+36, (MONTH(H1325)-MONTH(G1325))+1)))))</f>
        <v>12</v>
      </c>
      <c r="J1325" s="18">
        <f>F1325/I1325</f>
        <v>178.48666666666668</v>
      </c>
      <c r="K1325" s="19"/>
      <c r="L1325" s="20">
        <v>44666</v>
      </c>
      <c r="M1325" s="20">
        <v>44690</v>
      </c>
      <c r="N1325" s="21">
        <v>2141.84</v>
      </c>
      <c r="O1325" s="20">
        <v>44593</v>
      </c>
      <c r="P1325" s="20">
        <v>44957</v>
      </c>
      <c r="Q1325" s="19">
        <f t="shared" si="60"/>
        <v>9</v>
      </c>
      <c r="R1325" s="19">
        <f t="shared" si="61"/>
        <v>9</v>
      </c>
      <c r="S1325" s="19">
        <f t="shared" si="62"/>
        <v>0</v>
      </c>
      <c r="T1325" s="19"/>
      <c r="U1325" s="20">
        <v>43570</v>
      </c>
      <c r="V1325" s="20">
        <v>43594</v>
      </c>
      <c r="W1325" s="21">
        <v>2141.84</v>
      </c>
      <c r="X1325" s="20">
        <v>43497</v>
      </c>
      <c r="Y1325" s="20">
        <v>43861</v>
      </c>
    </row>
    <row r="1326" spans="1:25" ht="15.75" x14ac:dyDescent="0.25">
      <c r="A1326" s="17" t="s">
        <v>322</v>
      </c>
      <c r="B1326" s="17" t="s">
        <v>288</v>
      </c>
      <c r="C1326" s="17" t="s">
        <v>283</v>
      </c>
      <c r="D1326" s="20">
        <v>44614</v>
      </c>
      <c r="E1326" s="20">
        <v>44642</v>
      </c>
      <c r="F1326" s="21">
        <v>20000</v>
      </c>
      <c r="G1326" s="20">
        <v>44593</v>
      </c>
      <c r="H1326" s="20">
        <v>44957</v>
      </c>
      <c r="I1326" s="17">
        <f>IF((YEAR(H1326)-YEAR(G1326))=1, ((MONTH(H1326)-MONTH(G1326))+1)+12, (IF((YEAR(H1326)-YEAR(G1326))=2, ((MONTH(H1326)-MONTH(G1326))+1)+24, (IF((YEAR(H1326)-YEAR(G1326))=3, ((MONTH(H1326)-MONTH(G1326))+1)+36, (MONTH(H1326)-MONTH(G1326))+1)))))</f>
        <v>12</v>
      </c>
      <c r="J1326" s="18">
        <f>F1326/I1326</f>
        <v>1666.6666666666667</v>
      </c>
      <c r="K1326" s="19"/>
      <c r="L1326" s="20">
        <v>44614</v>
      </c>
      <c r="M1326" s="20">
        <v>44642</v>
      </c>
      <c r="N1326" s="21">
        <v>20000</v>
      </c>
      <c r="O1326" s="20">
        <v>44593</v>
      </c>
      <c r="P1326" s="20">
        <v>44957</v>
      </c>
      <c r="Q1326" s="19">
        <f t="shared" si="60"/>
        <v>22</v>
      </c>
      <c r="R1326" s="19">
        <f t="shared" si="61"/>
        <v>22</v>
      </c>
      <c r="S1326" s="19">
        <f t="shared" si="62"/>
        <v>0</v>
      </c>
      <c r="T1326" s="19"/>
      <c r="U1326" s="20">
        <v>43518</v>
      </c>
      <c r="V1326" s="20">
        <v>43546</v>
      </c>
      <c r="W1326" s="21">
        <v>20000</v>
      </c>
      <c r="X1326" s="20">
        <v>43497</v>
      </c>
      <c r="Y1326" s="20">
        <v>43861</v>
      </c>
    </row>
    <row r="1327" spans="1:25" ht="15.75" x14ac:dyDescent="0.25">
      <c r="A1327" s="17" t="s">
        <v>390</v>
      </c>
      <c r="B1327" s="17" t="s">
        <v>282</v>
      </c>
      <c r="C1327" s="17" t="s">
        <v>283</v>
      </c>
      <c r="D1327" s="20">
        <v>44619</v>
      </c>
      <c r="E1327" s="20">
        <v>44654</v>
      </c>
      <c r="F1327" s="21">
        <v>25000</v>
      </c>
      <c r="G1327" s="20">
        <v>44593</v>
      </c>
      <c r="H1327" s="20">
        <v>44957</v>
      </c>
      <c r="I1327" s="17">
        <f>IF((YEAR(H1327)-YEAR(G1327))=1, ((MONTH(H1327)-MONTH(G1327))+1)+12, (IF((YEAR(H1327)-YEAR(G1327))=2, ((MONTH(H1327)-MONTH(G1327))+1)+24, (IF((YEAR(H1327)-YEAR(G1327))=3, ((MONTH(H1327)-MONTH(G1327))+1)+36, (MONTH(H1327)-MONTH(G1327))+1)))))</f>
        <v>12</v>
      </c>
      <c r="J1327" s="18">
        <f>F1327/I1327</f>
        <v>2083.3333333333335</v>
      </c>
      <c r="K1327" s="19"/>
      <c r="L1327" s="20">
        <v>44619</v>
      </c>
      <c r="M1327" s="20">
        <v>44654</v>
      </c>
      <c r="N1327" s="21">
        <v>25000</v>
      </c>
      <c r="O1327" s="20">
        <v>44593</v>
      </c>
      <c r="P1327" s="20">
        <v>44957</v>
      </c>
      <c r="Q1327" s="19">
        <f t="shared" si="60"/>
        <v>3</v>
      </c>
      <c r="R1327" s="19">
        <f t="shared" si="61"/>
        <v>3</v>
      </c>
      <c r="S1327" s="19">
        <f t="shared" si="62"/>
        <v>0</v>
      </c>
      <c r="T1327" s="19"/>
      <c r="U1327" s="20">
        <v>43523</v>
      </c>
      <c r="V1327" s="20">
        <v>43558</v>
      </c>
      <c r="W1327" s="21">
        <v>25000</v>
      </c>
      <c r="X1327" s="20">
        <v>43497</v>
      </c>
      <c r="Y1327" s="20">
        <v>43861</v>
      </c>
    </row>
    <row r="1328" spans="1:25" ht="15.75" x14ac:dyDescent="0.25">
      <c r="A1328" s="17" t="s">
        <v>392</v>
      </c>
      <c r="B1328" s="17" t="s">
        <v>285</v>
      </c>
      <c r="C1328" s="17" t="s">
        <v>283</v>
      </c>
      <c r="D1328" s="20">
        <v>44652</v>
      </c>
      <c r="E1328" s="20">
        <v>44674</v>
      </c>
      <c r="F1328" s="21">
        <v>14453.12</v>
      </c>
      <c r="G1328" s="20">
        <v>44593</v>
      </c>
      <c r="H1328" s="20">
        <v>44957</v>
      </c>
      <c r="I1328" s="17">
        <f>IF((YEAR(H1328)-YEAR(G1328))=1, ((MONTH(H1328)-MONTH(G1328))+1)+12, (IF((YEAR(H1328)-YEAR(G1328))=2, ((MONTH(H1328)-MONTH(G1328))+1)+24, (IF((YEAR(H1328)-YEAR(G1328))=3, ((MONTH(H1328)-MONTH(G1328))+1)+36, (MONTH(H1328)-MONTH(G1328))+1)))))</f>
        <v>12</v>
      </c>
      <c r="J1328" s="18">
        <f>F1328/I1328</f>
        <v>1204.4266666666667</v>
      </c>
      <c r="K1328" s="19"/>
      <c r="L1328" s="20">
        <v>44652</v>
      </c>
      <c r="M1328" s="20">
        <v>44674</v>
      </c>
      <c r="N1328" s="21">
        <v>14453.12</v>
      </c>
      <c r="O1328" s="20">
        <v>44593</v>
      </c>
      <c r="P1328" s="20">
        <v>44957</v>
      </c>
      <c r="Q1328" s="19">
        <f t="shared" si="60"/>
        <v>23</v>
      </c>
      <c r="R1328" s="19">
        <f t="shared" si="61"/>
        <v>23</v>
      </c>
      <c r="S1328" s="19">
        <f t="shared" si="62"/>
        <v>0</v>
      </c>
      <c r="T1328" s="19"/>
      <c r="U1328" s="20">
        <v>43556</v>
      </c>
      <c r="V1328" s="20">
        <v>43578</v>
      </c>
      <c r="W1328" s="21">
        <v>14453.12</v>
      </c>
      <c r="X1328" s="20">
        <v>43497</v>
      </c>
      <c r="Y1328" s="20">
        <v>43861</v>
      </c>
    </row>
    <row r="1329" spans="1:25" ht="15.75" x14ac:dyDescent="0.25">
      <c r="A1329" s="17" t="s">
        <v>550</v>
      </c>
      <c r="B1329" s="17" t="s">
        <v>296</v>
      </c>
      <c r="C1329" s="17" t="s">
        <v>283</v>
      </c>
      <c r="D1329" s="20">
        <v>44593</v>
      </c>
      <c r="E1329" s="20">
        <v>44633</v>
      </c>
      <c r="F1329" s="21">
        <v>20000</v>
      </c>
      <c r="G1329" s="20">
        <v>44593</v>
      </c>
      <c r="H1329" s="20">
        <v>44957</v>
      </c>
      <c r="I1329" s="17">
        <f>IF((YEAR(H1329)-YEAR(G1329))=1, ((MONTH(H1329)-MONTH(G1329))+1)+12, (IF((YEAR(H1329)-YEAR(G1329))=2, ((MONTH(H1329)-MONTH(G1329))+1)+24, (IF((YEAR(H1329)-YEAR(G1329))=3, ((MONTH(H1329)-MONTH(G1329))+1)+36, (MONTH(H1329)-MONTH(G1329))+1)))))</f>
        <v>12</v>
      </c>
      <c r="J1329" s="18">
        <f>F1329/I1329</f>
        <v>1666.6666666666667</v>
      </c>
      <c r="K1329" s="19"/>
      <c r="L1329" s="20">
        <v>44593</v>
      </c>
      <c r="M1329" s="20">
        <v>44633</v>
      </c>
      <c r="N1329" s="21">
        <v>20000</v>
      </c>
      <c r="O1329" s="20">
        <v>44593</v>
      </c>
      <c r="P1329" s="20">
        <v>44957</v>
      </c>
      <c r="Q1329" s="19">
        <f t="shared" si="60"/>
        <v>13</v>
      </c>
      <c r="R1329" s="19">
        <f t="shared" si="61"/>
        <v>13</v>
      </c>
      <c r="S1329" s="19">
        <f t="shared" si="62"/>
        <v>0</v>
      </c>
      <c r="T1329" s="19"/>
      <c r="U1329" s="20">
        <v>43497</v>
      </c>
      <c r="V1329" s="20">
        <v>43537</v>
      </c>
      <c r="W1329" s="21">
        <v>20000</v>
      </c>
      <c r="X1329" s="20">
        <v>43497</v>
      </c>
      <c r="Y1329" s="20">
        <v>43861</v>
      </c>
    </row>
    <row r="1330" spans="1:25" ht="15.75" x14ac:dyDescent="0.25">
      <c r="A1330" s="17" t="s">
        <v>516</v>
      </c>
      <c r="B1330" s="17" t="s">
        <v>292</v>
      </c>
      <c r="C1330" s="17" t="s">
        <v>283</v>
      </c>
      <c r="D1330" s="20">
        <v>44859</v>
      </c>
      <c r="E1330" s="20">
        <v>44883</v>
      </c>
      <c r="F1330" s="21">
        <v>15000</v>
      </c>
      <c r="G1330" s="20">
        <v>44838</v>
      </c>
      <c r="H1330" s="20">
        <v>44957</v>
      </c>
      <c r="I1330" s="17">
        <f>IF((YEAR(H1330)-YEAR(G1330))=1, ((MONTH(H1330)-MONTH(G1330))+1)+12, (IF((YEAR(H1330)-YEAR(G1330))=2, ((MONTH(H1330)-MONTH(G1330))+1)+24, (IF((YEAR(H1330)-YEAR(G1330))=3, ((MONTH(H1330)-MONTH(G1330))+1)+36, (MONTH(H1330)-MONTH(G1330))+1)))))</f>
        <v>4</v>
      </c>
      <c r="J1330" s="18">
        <f>F1330/I1330</f>
        <v>3750</v>
      </c>
      <c r="K1330" s="19"/>
      <c r="L1330" s="20">
        <v>44859</v>
      </c>
      <c r="M1330" s="20">
        <v>44883</v>
      </c>
      <c r="N1330" s="21">
        <v>15000</v>
      </c>
      <c r="O1330" s="20">
        <v>44838</v>
      </c>
      <c r="P1330" s="20">
        <v>44957</v>
      </c>
      <c r="Q1330" s="19">
        <f t="shared" si="60"/>
        <v>18</v>
      </c>
      <c r="R1330" s="19">
        <f t="shared" si="61"/>
        <v>18</v>
      </c>
      <c r="S1330" s="19">
        <f t="shared" si="62"/>
        <v>0</v>
      </c>
      <c r="T1330" s="19"/>
      <c r="U1330" s="20">
        <v>43763</v>
      </c>
      <c r="V1330" s="20">
        <v>43787</v>
      </c>
      <c r="W1330" s="21">
        <v>15000</v>
      </c>
      <c r="X1330" s="20">
        <v>43742</v>
      </c>
      <c r="Y1330" s="20">
        <v>43861</v>
      </c>
    </row>
    <row r="1331" spans="1:25" ht="15.75" x14ac:dyDescent="0.25">
      <c r="A1331" s="17" t="s">
        <v>324</v>
      </c>
      <c r="B1331" s="17" t="s">
        <v>296</v>
      </c>
      <c r="C1331" s="17" t="s">
        <v>283</v>
      </c>
      <c r="D1331" s="20">
        <v>44885</v>
      </c>
      <c r="E1331" s="20">
        <v>44949</v>
      </c>
      <c r="F1331" s="21">
        <v>5795.57</v>
      </c>
      <c r="G1331" s="20">
        <v>44866</v>
      </c>
      <c r="H1331" s="20">
        <v>44957</v>
      </c>
      <c r="I1331" s="17">
        <f>IF((YEAR(H1331)-YEAR(G1331))=1, ((MONTH(H1331)-MONTH(G1331))+1)+12, (IF((YEAR(H1331)-YEAR(G1331))=2, ((MONTH(H1331)-MONTH(G1331))+1)+24, (IF((YEAR(H1331)-YEAR(G1331))=3, ((MONTH(H1331)-MONTH(G1331))+1)+36, (MONTH(H1331)-MONTH(G1331))+1)))))</f>
        <v>3</v>
      </c>
      <c r="J1331" s="18">
        <f>F1331/I1331</f>
        <v>1931.8566666666666</v>
      </c>
      <c r="K1331" s="19"/>
      <c r="L1331" s="20">
        <v>44885</v>
      </c>
      <c r="M1331" s="20">
        <v>44949</v>
      </c>
      <c r="N1331" s="21">
        <v>5795.57</v>
      </c>
      <c r="O1331" s="20">
        <v>44866</v>
      </c>
      <c r="P1331" s="20">
        <v>44957</v>
      </c>
      <c r="Q1331" s="19">
        <f t="shared" si="60"/>
        <v>23</v>
      </c>
      <c r="R1331" s="19">
        <f t="shared" si="61"/>
        <v>23</v>
      </c>
      <c r="S1331" s="19">
        <f t="shared" si="62"/>
        <v>0</v>
      </c>
      <c r="T1331" s="19"/>
      <c r="U1331" s="20">
        <v>43789</v>
      </c>
      <c r="V1331" s="20">
        <v>43853</v>
      </c>
      <c r="W1331" s="21">
        <v>5795.57</v>
      </c>
      <c r="X1331" s="20">
        <v>43770</v>
      </c>
      <c r="Y1331" s="20">
        <v>43861</v>
      </c>
    </row>
    <row r="1332" spans="1:25" ht="15.75" x14ac:dyDescent="0.25">
      <c r="A1332" s="17" t="s">
        <v>496</v>
      </c>
      <c r="B1332" s="17" t="s">
        <v>288</v>
      </c>
      <c r="C1332" s="17" t="s">
        <v>283</v>
      </c>
      <c r="D1332" s="20">
        <v>44866</v>
      </c>
      <c r="E1332" s="20">
        <v>44919</v>
      </c>
      <c r="F1332" s="21">
        <v>1554.3</v>
      </c>
      <c r="G1332" s="20">
        <v>44866</v>
      </c>
      <c r="H1332" s="20">
        <v>44957</v>
      </c>
      <c r="I1332" s="17">
        <f>IF((YEAR(H1332)-YEAR(G1332))=1, ((MONTH(H1332)-MONTH(G1332))+1)+12, (IF((YEAR(H1332)-YEAR(G1332))=2, ((MONTH(H1332)-MONTH(G1332))+1)+24, (IF((YEAR(H1332)-YEAR(G1332))=3, ((MONTH(H1332)-MONTH(G1332))+1)+36, (MONTH(H1332)-MONTH(G1332))+1)))))</f>
        <v>3</v>
      </c>
      <c r="J1332" s="18">
        <f>F1332/I1332</f>
        <v>518.1</v>
      </c>
      <c r="K1332" s="19"/>
      <c r="L1332" s="20">
        <v>44866</v>
      </c>
      <c r="M1332" s="20">
        <v>44919</v>
      </c>
      <c r="N1332" s="21">
        <v>1554.3</v>
      </c>
      <c r="O1332" s="20">
        <v>44866</v>
      </c>
      <c r="P1332" s="20">
        <v>44957</v>
      </c>
      <c r="Q1332" s="19">
        <f t="shared" si="60"/>
        <v>24</v>
      </c>
      <c r="R1332" s="19">
        <f t="shared" si="61"/>
        <v>24</v>
      </c>
      <c r="S1332" s="19">
        <f t="shared" si="62"/>
        <v>0</v>
      </c>
      <c r="T1332" s="19"/>
      <c r="U1332" s="20">
        <v>43770</v>
      </c>
      <c r="V1332" s="20">
        <v>43823</v>
      </c>
      <c r="W1332" s="21">
        <v>1554.3</v>
      </c>
      <c r="X1332" s="20">
        <v>43770</v>
      </c>
      <c r="Y1332" s="20">
        <v>43861</v>
      </c>
    </row>
    <row r="1333" spans="1:25" ht="15.75" x14ac:dyDescent="0.25">
      <c r="A1333" s="17" t="s">
        <v>551</v>
      </c>
      <c r="B1333" s="17" t="s">
        <v>285</v>
      </c>
      <c r="C1333" s="17" t="s">
        <v>283</v>
      </c>
      <c r="D1333" s="20">
        <v>44871</v>
      </c>
      <c r="E1333" s="20">
        <v>44904</v>
      </c>
      <c r="F1333" s="21">
        <v>1539.36</v>
      </c>
      <c r="G1333" s="20">
        <v>44866</v>
      </c>
      <c r="H1333" s="20">
        <v>44957</v>
      </c>
      <c r="I1333" s="17">
        <f>IF((YEAR(H1333)-YEAR(G1333))=1, ((MONTH(H1333)-MONTH(G1333))+1)+12, (IF((YEAR(H1333)-YEAR(G1333))=2, ((MONTH(H1333)-MONTH(G1333))+1)+24, (IF((YEAR(H1333)-YEAR(G1333))=3, ((MONTH(H1333)-MONTH(G1333))+1)+36, (MONTH(H1333)-MONTH(G1333))+1)))))</f>
        <v>3</v>
      </c>
      <c r="J1333" s="18">
        <f>F1333/I1333</f>
        <v>513.12</v>
      </c>
      <c r="K1333" s="19"/>
      <c r="L1333" s="20">
        <v>44871</v>
      </c>
      <c r="M1333" s="20">
        <v>44904</v>
      </c>
      <c r="N1333" s="21">
        <v>1539.36</v>
      </c>
      <c r="O1333" s="20">
        <v>44866</v>
      </c>
      <c r="P1333" s="20">
        <v>44957</v>
      </c>
      <c r="Q1333" s="19">
        <f t="shared" si="60"/>
        <v>9</v>
      </c>
      <c r="R1333" s="19">
        <f t="shared" si="61"/>
        <v>9</v>
      </c>
      <c r="S1333" s="19">
        <f t="shared" si="62"/>
        <v>0</v>
      </c>
      <c r="T1333" s="19"/>
      <c r="U1333" s="20">
        <v>43775</v>
      </c>
      <c r="V1333" s="20">
        <v>43808</v>
      </c>
      <c r="W1333" s="21">
        <v>1539.36</v>
      </c>
      <c r="X1333" s="20">
        <v>43770</v>
      </c>
      <c r="Y1333" s="20">
        <v>43861</v>
      </c>
    </row>
    <row r="1334" spans="1:25" ht="15.75" x14ac:dyDescent="0.25">
      <c r="A1334" s="17" t="s">
        <v>557</v>
      </c>
      <c r="B1334" s="17" t="s">
        <v>288</v>
      </c>
      <c r="C1334" s="17" t="s">
        <v>283</v>
      </c>
      <c r="D1334" s="20">
        <v>44866</v>
      </c>
      <c r="E1334" s="20">
        <v>44960</v>
      </c>
      <c r="F1334" s="21">
        <v>18750</v>
      </c>
      <c r="G1334" s="20">
        <v>44866</v>
      </c>
      <c r="H1334" s="20">
        <v>44957</v>
      </c>
      <c r="I1334" s="17">
        <f>IF((YEAR(H1334)-YEAR(G1334))=1, ((MONTH(H1334)-MONTH(G1334))+1)+12, (IF((YEAR(H1334)-YEAR(G1334))=2, ((MONTH(H1334)-MONTH(G1334))+1)+24, (IF((YEAR(H1334)-YEAR(G1334))=3, ((MONTH(H1334)-MONTH(G1334))+1)+36, (MONTH(H1334)-MONTH(G1334))+1)))))</f>
        <v>3</v>
      </c>
      <c r="J1334" s="18">
        <f>F1334/I1334</f>
        <v>6250</v>
      </c>
      <c r="K1334" s="19"/>
      <c r="L1334" s="20">
        <v>44866</v>
      </c>
      <c r="M1334" s="20">
        <v>44960</v>
      </c>
      <c r="N1334" s="21">
        <v>18750</v>
      </c>
      <c r="O1334" s="20">
        <v>44866</v>
      </c>
      <c r="P1334" s="20">
        <v>44957</v>
      </c>
      <c r="Q1334" s="19">
        <f t="shared" si="60"/>
        <v>3</v>
      </c>
      <c r="R1334" s="19">
        <f t="shared" si="61"/>
        <v>3</v>
      </c>
      <c r="S1334" s="19">
        <f t="shared" si="62"/>
        <v>0</v>
      </c>
      <c r="T1334" s="19"/>
      <c r="U1334" s="20">
        <v>43770</v>
      </c>
      <c r="V1334" s="20">
        <v>43864</v>
      </c>
      <c r="W1334" s="21">
        <v>18750</v>
      </c>
      <c r="X1334" s="20">
        <v>43770</v>
      </c>
      <c r="Y1334" s="20">
        <v>43861</v>
      </c>
    </row>
    <row r="1335" spans="1:25" ht="15.75" x14ac:dyDescent="0.25">
      <c r="A1335" s="17" t="s">
        <v>557</v>
      </c>
      <c r="B1335" s="17" t="s">
        <v>296</v>
      </c>
      <c r="C1335" s="17" t="s">
        <v>283</v>
      </c>
      <c r="D1335" s="20">
        <v>44866</v>
      </c>
      <c r="E1335" s="20">
        <v>44960</v>
      </c>
      <c r="F1335" s="21">
        <v>25000</v>
      </c>
      <c r="G1335" s="20">
        <v>44866</v>
      </c>
      <c r="H1335" s="20">
        <v>44957</v>
      </c>
      <c r="I1335" s="17">
        <f>IF((YEAR(H1335)-YEAR(G1335))=1, ((MONTH(H1335)-MONTH(G1335))+1)+12, (IF((YEAR(H1335)-YEAR(G1335))=2, ((MONTH(H1335)-MONTH(G1335))+1)+24, (IF((YEAR(H1335)-YEAR(G1335))=3, ((MONTH(H1335)-MONTH(G1335))+1)+36, (MONTH(H1335)-MONTH(G1335))+1)))))</f>
        <v>3</v>
      </c>
      <c r="J1335" s="18">
        <f>F1335/I1335</f>
        <v>8333.3333333333339</v>
      </c>
      <c r="K1335" s="19"/>
      <c r="L1335" s="20">
        <v>44866</v>
      </c>
      <c r="M1335" s="20">
        <v>44960</v>
      </c>
      <c r="N1335" s="21">
        <v>25000</v>
      </c>
      <c r="O1335" s="20">
        <v>44866</v>
      </c>
      <c r="P1335" s="20">
        <v>44957</v>
      </c>
      <c r="Q1335" s="19">
        <f t="shared" si="60"/>
        <v>3</v>
      </c>
      <c r="R1335" s="19">
        <f t="shared" si="61"/>
        <v>3</v>
      </c>
      <c r="S1335" s="19">
        <f t="shared" si="62"/>
        <v>0</v>
      </c>
      <c r="T1335" s="19"/>
      <c r="U1335" s="20">
        <v>43770</v>
      </c>
      <c r="V1335" s="20">
        <v>43864</v>
      </c>
      <c r="W1335" s="21">
        <v>25000</v>
      </c>
      <c r="X1335" s="20">
        <v>43770</v>
      </c>
      <c r="Y1335" s="20">
        <v>43861</v>
      </c>
    </row>
    <row r="1336" spans="1:25" ht="15.75" x14ac:dyDescent="0.25">
      <c r="A1336" s="17" t="s">
        <v>557</v>
      </c>
      <c r="B1336" s="17" t="s">
        <v>292</v>
      </c>
      <c r="C1336" s="17" t="s">
        <v>283</v>
      </c>
      <c r="D1336" s="20">
        <v>44927</v>
      </c>
      <c r="E1336" s="20">
        <v>45018</v>
      </c>
      <c r="F1336" s="21">
        <v>33625</v>
      </c>
      <c r="G1336" s="20">
        <v>44866</v>
      </c>
      <c r="H1336" s="20">
        <v>44957</v>
      </c>
      <c r="I1336" s="17">
        <f>IF((YEAR(H1336)-YEAR(G1336))=1, ((MONTH(H1336)-MONTH(G1336))+1)+12, (IF((YEAR(H1336)-YEAR(G1336))=2, ((MONTH(H1336)-MONTH(G1336))+1)+24, (IF((YEAR(H1336)-YEAR(G1336))=3, ((MONTH(H1336)-MONTH(G1336))+1)+36, (MONTH(H1336)-MONTH(G1336))+1)))))</f>
        <v>3</v>
      </c>
      <c r="J1336" s="18">
        <f>F1336/I1336</f>
        <v>11208.333333333334</v>
      </c>
      <c r="K1336" s="19"/>
      <c r="L1336" s="20">
        <v>44927</v>
      </c>
      <c r="M1336" s="20">
        <v>45018</v>
      </c>
      <c r="N1336" s="21">
        <v>33625</v>
      </c>
      <c r="O1336" s="20">
        <v>44866</v>
      </c>
      <c r="P1336" s="20">
        <v>44957</v>
      </c>
      <c r="Q1336" s="19">
        <f t="shared" si="60"/>
        <v>2</v>
      </c>
      <c r="R1336" s="19">
        <f t="shared" si="61"/>
        <v>2</v>
      </c>
      <c r="S1336" s="19">
        <f t="shared" si="62"/>
        <v>0</v>
      </c>
      <c r="T1336" s="19"/>
      <c r="U1336" s="20">
        <v>43831</v>
      </c>
      <c r="V1336" s="20">
        <v>43923</v>
      </c>
      <c r="W1336" s="21">
        <v>33625</v>
      </c>
      <c r="X1336" s="20">
        <v>43770</v>
      </c>
      <c r="Y1336" s="20">
        <v>43861</v>
      </c>
    </row>
    <row r="1337" spans="1:25" ht="15.75" x14ac:dyDescent="0.25">
      <c r="A1337" s="17" t="s">
        <v>364</v>
      </c>
      <c r="B1337" s="17" t="s">
        <v>282</v>
      </c>
      <c r="C1337" s="17" t="s">
        <v>283</v>
      </c>
      <c r="D1337" s="20">
        <v>44926</v>
      </c>
      <c r="E1337" s="20">
        <v>44984</v>
      </c>
      <c r="F1337" s="21">
        <v>4000</v>
      </c>
      <c r="G1337" s="20">
        <v>44927</v>
      </c>
      <c r="H1337" s="20">
        <v>44957</v>
      </c>
      <c r="I1337" s="17">
        <f>IF((YEAR(H1337)-YEAR(G1337))=1, ((MONTH(H1337)-MONTH(G1337))+1)+12, (IF((YEAR(H1337)-YEAR(G1337))=2, ((MONTH(H1337)-MONTH(G1337))+1)+24, (IF((YEAR(H1337)-YEAR(G1337))=3, ((MONTH(H1337)-MONTH(G1337))+1)+36, (MONTH(H1337)-MONTH(G1337))+1)))))</f>
        <v>1</v>
      </c>
      <c r="J1337" s="18">
        <f>F1337/I1337</f>
        <v>4000</v>
      </c>
      <c r="K1337" s="19"/>
      <c r="L1337" s="20">
        <v>44926</v>
      </c>
      <c r="M1337" s="20">
        <v>44984</v>
      </c>
      <c r="N1337" s="21">
        <v>4000</v>
      </c>
      <c r="O1337" s="20">
        <v>44927</v>
      </c>
      <c r="P1337" s="20">
        <v>44957</v>
      </c>
      <c r="Q1337" s="19">
        <f t="shared" si="60"/>
        <v>27</v>
      </c>
      <c r="R1337" s="19">
        <f t="shared" si="61"/>
        <v>27</v>
      </c>
      <c r="S1337" s="19">
        <f t="shared" si="62"/>
        <v>0</v>
      </c>
      <c r="T1337" s="19"/>
      <c r="U1337" s="20">
        <v>43830</v>
      </c>
      <c r="V1337" s="20">
        <v>43888</v>
      </c>
      <c r="W1337" s="21">
        <v>4000</v>
      </c>
      <c r="X1337" s="20">
        <v>43831</v>
      </c>
      <c r="Y1337" s="20">
        <v>43861</v>
      </c>
    </row>
    <row r="1338" spans="1:25" ht="15.75" x14ac:dyDescent="0.25">
      <c r="A1338" s="17" t="s">
        <v>373</v>
      </c>
      <c r="B1338" s="17" t="s">
        <v>285</v>
      </c>
      <c r="C1338" s="17" t="s">
        <v>283</v>
      </c>
      <c r="D1338" s="20">
        <v>44953</v>
      </c>
      <c r="E1338" s="20">
        <v>45291</v>
      </c>
      <c r="F1338" s="21">
        <v>5640</v>
      </c>
      <c r="G1338" s="20">
        <v>44927</v>
      </c>
      <c r="H1338" s="20">
        <v>44957</v>
      </c>
      <c r="I1338" s="17">
        <f>IF((YEAR(H1338)-YEAR(G1338))=1, ((MONTH(H1338)-MONTH(G1338))+1)+12, (IF((YEAR(H1338)-YEAR(G1338))=2, ((MONTH(H1338)-MONTH(G1338))+1)+24, (IF((YEAR(H1338)-YEAR(G1338))=3, ((MONTH(H1338)-MONTH(G1338))+1)+36, (MONTH(H1338)-MONTH(G1338))+1)))))</f>
        <v>1</v>
      </c>
      <c r="J1338" s="18">
        <f>F1338/I1338</f>
        <v>5640</v>
      </c>
      <c r="K1338" s="19"/>
      <c r="L1338" s="20">
        <v>44953</v>
      </c>
      <c r="M1338" s="20">
        <v>45291</v>
      </c>
      <c r="N1338" s="21">
        <v>5640</v>
      </c>
      <c r="O1338" s="20">
        <v>44927</v>
      </c>
      <c r="P1338" s="20">
        <v>44957</v>
      </c>
      <c r="Q1338" s="19">
        <f t="shared" si="60"/>
        <v>31</v>
      </c>
      <c r="R1338" s="19">
        <f t="shared" si="61"/>
        <v>31</v>
      </c>
      <c r="S1338" s="19">
        <f t="shared" si="62"/>
        <v>0</v>
      </c>
      <c r="T1338" s="19"/>
      <c r="U1338" s="20">
        <v>43857</v>
      </c>
      <c r="V1338" s="20">
        <v>44196</v>
      </c>
      <c r="W1338" s="21">
        <v>5640</v>
      </c>
      <c r="X1338" s="20">
        <v>43831</v>
      </c>
      <c r="Y1338" s="20">
        <v>43861</v>
      </c>
    </row>
    <row r="1339" spans="1:25" ht="15.75" x14ac:dyDescent="0.25">
      <c r="A1339" s="17" t="s">
        <v>373</v>
      </c>
      <c r="B1339" s="17" t="s">
        <v>288</v>
      </c>
      <c r="C1339" s="17" t="s">
        <v>283</v>
      </c>
      <c r="D1339" s="20">
        <v>44958</v>
      </c>
      <c r="E1339" s="20">
        <v>44997</v>
      </c>
      <c r="F1339" s="21">
        <v>700</v>
      </c>
      <c r="G1339" s="20">
        <v>44927</v>
      </c>
      <c r="H1339" s="20">
        <v>44957</v>
      </c>
      <c r="I1339" s="17">
        <f>IF((YEAR(H1339)-YEAR(G1339))=1, ((MONTH(H1339)-MONTH(G1339))+1)+12, (IF((YEAR(H1339)-YEAR(G1339))=2, ((MONTH(H1339)-MONTH(G1339))+1)+24, (IF((YEAR(H1339)-YEAR(G1339))=3, ((MONTH(H1339)-MONTH(G1339))+1)+36, (MONTH(H1339)-MONTH(G1339))+1)))))</f>
        <v>1</v>
      </c>
      <c r="J1339" s="18">
        <f>F1339/I1339</f>
        <v>700</v>
      </c>
      <c r="K1339" s="19"/>
      <c r="L1339" s="20">
        <v>44958</v>
      </c>
      <c r="M1339" s="20">
        <v>44997</v>
      </c>
      <c r="N1339" s="21">
        <v>700</v>
      </c>
      <c r="O1339" s="20">
        <v>44927</v>
      </c>
      <c r="P1339" s="20">
        <v>44957</v>
      </c>
      <c r="Q1339" s="19">
        <f t="shared" si="60"/>
        <v>12</v>
      </c>
      <c r="R1339" s="19">
        <f t="shared" si="61"/>
        <v>12</v>
      </c>
      <c r="S1339" s="19">
        <f t="shared" si="62"/>
        <v>0</v>
      </c>
      <c r="T1339" s="19"/>
      <c r="U1339" s="20">
        <v>43862</v>
      </c>
      <c r="V1339" s="20">
        <v>43902</v>
      </c>
      <c r="W1339" s="21">
        <v>700</v>
      </c>
      <c r="X1339" s="20">
        <v>43831</v>
      </c>
      <c r="Y1339" s="20">
        <v>43861</v>
      </c>
    </row>
    <row r="1340" spans="1:25" ht="15.75" x14ac:dyDescent="0.25">
      <c r="A1340" s="17" t="s">
        <v>401</v>
      </c>
      <c r="B1340" s="17" t="s">
        <v>285</v>
      </c>
      <c r="C1340" s="17" t="s">
        <v>283</v>
      </c>
      <c r="D1340" s="20">
        <v>44927</v>
      </c>
      <c r="E1340" s="20">
        <v>44963</v>
      </c>
      <c r="F1340" s="21">
        <v>2000</v>
      </c>
      <c r="G1340" s="20">
        <v>44927</v>
      </c>
      <c r="H1340" s="20">
        <v>44957</v>
      </c>
      <c r="I1340" s="17">
        <f>IF((YEAR(H1340)-YEAR(G1340))=1, ((MONTH(H1340)-MONTH(G1340))+1)+12, (IF((YEAR(H1340)-YEAR(G1340))=2, ((MONTH(H1340)-MONTH(G1340))+1)+24, (IF((YEAR(H1340)-YEAR(G1340))=3, ((MONTH(H1340)-MONTH(G1340))+1)+36, (MONTH(H1340)-MONTH(G1340))+1)))))</f>
        <v>1</v>
      </c>
      <c r="J1340" s="18">
        <f>F1340/I1340</f>
        <v>2000</v>
      </c>
      <c r="K1340" s="19"/>
      <c r="L1340" s="20">
        <v>44927</v>
      </c>
      <c r="M1340" s="20">
        <v>44963</v>
      </c>
      <c r="N1340" s="21">
        <v>2000</v>
      </c>
      <c r="O1340" s="20">
        <v>44927</v>
      </c>
      <c r="P1340" s="20">
        <v>44957</v>
      </c>
      <c r="Q1340" s="19">
        <f t="shared" si="60"/>
        <v>6</v>
      </c>
      <c r="R1340" s="19">
        <f t="shared" si="61"/>
        <v>6</v>
      </c>
      <c r="S1340" s="19">
        <f t="shared" si="62"/>
        <v>0</v>
      </c>
      <c r="T1340" s="19"/>
      <c r="U1340" s="20">
        <v>43831</v>
      </c>
      <c r="V1340" s="20">
        <v>43867</v>
      </c>
      <c r="W1340" s="21">
        <v>2000</v>
      </c>
      <c r="X1340" s="20">
        <v>43831</v>
      </c>
      <c r="Y1340" s="20">
        <v>43861</v>
      </c>
    </row>
    <row r="1341" spans="1:25" ht="15.75" x14ac:dyDescent="0.25">
      <c r="A1341" s="17" t="s">
        <v>426</v>
      </c>
      <c r="B1341" s="17" t="s">
        <v>282</v>
      </c>
      <c r="C1341" s="17" t="s">
        <v>283</v>
      </c>
      <c r="D1341" s="20">
        <v>44927</v>
      </c>
      <c r="E1341" s="20">
        <v>44932</v>
      </c>
      <c r="F1341" s="21">
        <v>700</v>
      </c>
      <c r="G1341" s="20">
        <v>44927</v>
      </c>
      <c r="H1341" s="20">
        <v>44957</v>
      </c>
      <c r="I1341" s="17">
        <f>IF((YEAR(H1341)-YEAR(G1341))=1, ((MONTH(H1341)-MONTH(G1341))+1)+12, (IF((YEAR(H1341)-YEAR(G1341))=2, ((MONTH(H1341)-MONTH(G1341))+1)+24, (IF((YEAR(H1341)-YEAR(G1341))=3, ((MONTH(H1341)-MONTH(G1341))+1)+36, (MONTH(H1341)-MONTH(G1341))+1)))))</f>
        <v>1</v>
      </c>
      <c r="J1341" s="18">
        <f>F1341/I1341</f>
        <v>700</v>
      </c>
      <c r="K1341" s="19"/>
      <c r="L1341" s="20">
        <v>44927</v>
      </c>
      <c r="M1341" s="20">
        <v>44932</v>
      </c>
      <c r="N1341" s="21">
        <v>700</v>
      </c>
      <c r="O1341" s="20">
        <v>44927</v>
      </c>
      <c r="P1341" s="20">
        <v>44957</v>
      </c>
      <c r="Q1341" s="19">
        <f t="shared" si="60"/>
        <v>6</v>
      </c>
      <c r="R1341" s="19">
        <f t="shared" si="61"/>
        <v>6</v>
      </c>
      <c r="S1341" s="19">
        <f t="shared" si="62"/>
        <v>0</v>
      </c>
      <c r="T1341" s="19"/>
      <c r="U1341" s="20">
        <v>43831</v>
      </c>
      <c r="V1341" s="20">
        <v>43836</v>
      </c>
      <c r="W1341" s="21">
        <v>700</v>
      </c>
      <c r="X1341" s="20">
        <v>43831</v>
      </c>
      <c r="Y1341" s="20">
        <v>43861</v>
      </c>
    </row>
    <row r="1342" spans="1:25" ht="15.75" x14ac:dyDescent="0.25">
      <c r="A1342" s="17" t="s">
        <v>460</v>
      </c>
      <c r="B1342" s="17" t="s">
        <v>296</v>
      </c>
      <c r="C1342" s="17" t="s">
        <v>283</v>
      </c>
      <c r="D1342" s="20">
        <v>45026</v>
      </c>
      <c r="E1342" s="20">
        <v>45211</v>
      </c>
      <c r="F1342" s="21">
        <v>2500</v>
      </c>
      <c r="G1342" s="20">
        <v>44927</v>
      </c>
      <c r="H1342" s="20">
        <v>44957</v>
      </c>
      <c r="I1342" s="17">
        <f>IF((YEAR(H1342)-YEAR(G1342))=1, ((MONTH(H1342)-MONTH(G1342))+1)+12, (IF((YEAR(H1342)-YEAR(G1342))=2, ((MONTH(H1342)-MONTH(G1342))+1)+24, (IF((YEAR(H1342)-YEAR(G1342))=3, ((MONTH(H1342)-MONTH(G1342))+1)+36, (MONTH(H1342)-MONTH(G1342))+1)))))</f>
        <v>1</v>
      </c>
      <c r="J1342" s="18">
        <f>F1342/I1342</f>
        <v>2500</v>
      </c>
      <c r="K1342" s="19"/>
      <c r="L1342" s="20">
        <v>45026</v>
      </c>
      <c r="M1342" s="20">
        <v>45211</v>
      </c>
      <c r="N1342" s="21">
        <v>2500</v>
      </c>
      <c r="O1342" s="20">
        <v>44927</v>
      </c>
      <c r="P1342" s="20">
        <v>44957</v>
      </c>
      <c r="Q1342" s="19">
        <f t="shared" si="60"/>
        <v>12</v>
      </c>
      <c r="R1342" s="19">
        <f t="shared" si="61"/>
        <v>12</v>
      </c>
      <c r="S1342" s="19">
        <f t="shared" si="62"/>
        <v>0</v>
      </c>
      <c r="T1342" s="19"/>
      <c r="U1342" s="20">
        <v>43931</v>
      </c>
      <c r="V1342" s="20">
        <v>44116</v>
      </c>
      <c r="W1342" s="21">
        <v>2500</v>
      </c>
      <c r="X1342" s="20">
        <v>43831</v>
      </c>
      <c r="Y1342" s="20">
        <v>43861</v>
      </c>
    </row>
    <row r="1343" spans="1:25" ht="15.75" x14ac:dyDescent="0.25">
      <c r="A1343" s="17" t="s">
        <v>485</v>
      </c>
      <c r="B1343" s="17" t="s">
        <v>282</v>
      </c>
      <c r="C1343" s="17" t="s">
        <v>283</v>
      </c>
      <c r="D1343" s="20">
        <v>44951</v>
      </c>
      <c r="E1343" s="20">
        <v>44963</v>
      </c>
      <c r="F1343" s="21">
        <v>600</v>
      </c>
      <c r="G1343" s="20">
        <v>44927</v>
      </c>
      <c r="H1343" s="20">
        <v>44957</v>
      </c>
      <c r="I1343" s="17">
        <f>IF((YEAR(H1343)-YEAR(G1343))=1, ((MONTH(H1343)-MONTH(G1343))+1)+12, (IF((YEAR(H1343)-YEAR(G1343))=2, ((MONTH(H1343)-MONTH(G1343))+1)+24, (IF((YEAR(H1343)-YEAR(G1343))=3, ((MONTH(H1343)-MONTH(G1343))+1)+36, (MONTH(H1343)-MONTH(G1343))+1)))))</f>
        <v>1</v>
      </c>
      <c r="J1343" s="18">
        <f>F1343/I1343</f>
        <v>600</v>
      </c>
      <c r="K1343" s="19"/>
      <c r="L1343" s="20">
        <v>44951</v>
      </c>
      <c r="M1343" s="20">
        <v>44963</v>
      </c>
      <c r="N1343" s="21">
        <v>600</v>
      </c>
      <c r="O1343" s="20">
        <v>44927</v>
      </c>
      <c r="P1343" s="20">
        <v>44957</v>
      </c>
      <c r="Q1343" s="19">
        <f t="shared" si="60"/>
        <v>6</v>
      </c>
      <c r="R1343" s="19">
        <f t="shared" si="61"/>
        <v>6</v>
      </c>
      <c r="S1343" s="19">
        <f t="shared" si="62"/>
        <v>0</v>
      </c>
      <c r="T1343" s="19"/>
      <c r="U1343" s="20">
        <v>43855</v>
      </c>
      <c r="V1343" s="20">
        <v>43867</v>
      </c>
      <c r="W1343" s="21">
        <v>600</v>
      </c>
      <c r="X1343" s="20">
        <v>43831</v>
      </c>
      <c r="Y1343" s="20">
        <v>43861</v>
      </c>
    </row>
    <row r="1344" spans="1:25" ht="15.75" x14ac:dyDescent="0.25">
      <c r="A1344" s="17" t="s">
        <v>507</v>
      </c>
      <c r="B1344" s="17" t="s">
        <v>285</v>
      </c>
      <c r="C1344" s="17" t="s">
        <v>283</v>
      </c>
      <c r="D1344" s="20">
        <v>44927</v>
      </c>
      <c r="E1344" s="20">
        <v>44971</v>
      </c>
      <c r="F1344" s="21">
        <v>1750</v>
      </c>
      <c r="G1344" s="20">
        <v>44927</v>
      </c>
      <c r="H1344" s="20">
        <v>44957</v>
      </c>
      <c r="I1344" s="17">
        <f>IF((YEAR(H1344)-YEAR(G1344))=1, ((MONTH(H1344)-MONTH(G1344))+1)+12, (IF((YEAR(H1344)-YEAR(G1344))=2, ((MONTH(H1344)-MONTH(G1344))+1)+24, (IF((YEAR(H1344)-YEAR(G1344))=3, ((MONTH(H1344)-MONTH(G1344))+1)+36, (MONTH(H1344)-MONTH(G1344))+1)))))</f>
        <v>1</v>
      </c>
      <c r="J1344" s="18">
        <f>F1344/I1344</f>
        <v>1750</v>
      </c>
      <c r="K1344" s="19"/>
      <c r="L1344" s="20">
        <v>44927</v>
      </c>
      <c r="M1344" s="20">
        <v>44971</v>
      </c>
      <c r="N1344" s="21">
        <v>1750</v>
      </c>
      <c r="O1344" s="20">
        <v>44927</v>
      </c>
      <c r="P1344" s="20">
        <v>44957</v>
      </c>
      <c r="Q1344" s="19">
        <f t="shared" si="60"/>
        <v>14</v>
      </c>
      <c r="R1344" s="19">
        <f t="shared" si="61"/>
        <v>14</v>
      </c>
      <c r="S1344" s="19">
        <f t="shared" si="62"/>
        <v>0</v>
      </c>
      <c r="T1344" s="19"/>
      <c r="U1344" s="20">
        <v>43831</v>
      </c>
      <c r="V1344" s="20">
        <v>43875</v>
      </c>
      <c r="W1344" s="21">
        <v>1750</v>
      </c>
      <c r="X1344" s="20">
        <v>43831</v>
      </c>
      <c r="Y1344" s="20">
        <v>43861</v>
      </c>
    </row>
    <row r="1345" spans="1:25" ht="15.75" x14ac:dyDescent="0.25">
      <c r="A1345" s="17" t="s">
        <v>535</v>
      </c>
      <c r="B1345" s="17" t="s">
        <v>296</v>
      </c>
      <c r="C1345" s="17" t="s">
        <v>283</v>
      </c>
      <c r="D1345" s="20">
        <v>44961</v>
      </c>
      <c r="E1345" s="20">
        <v>44970</v>
      </c>
      <c r="F1345" s="21">
        <v>1833.33</v>
      </c>
      <c r="G1345" s="20">
        <v>44927</v>
      </c>
      <c r="H1345" s="20">
        <v>44957</v>
      </c>
      <c r="I1345" s="17">
        <f>IF((YEAR(H1345)-YEAR(G1345))=1, ((MONTH(H1345)-MONTH(G1345))+1)+12, (IF((YEAR(H1345)-YEAR(G1345))=2, ((MONTH(H1345)-MONTH(G1345))+1)+24, (IF((YEAR(H1345)-YEAR(G1345))=3, ((MONTH(H1345)-MONTH(G1345))+1)+36, (MONTH(H1345)-MONTH(G1345))+1)))))</f>
        <v>1</v>
      </c>
      <c r="J1345" s="18">
        <f>F1345/I1345</f>
        <v>1833.33</v>
      </c>
      <c r="K1345" s="19"/>
      <c r="L1345" s="20">
        <v>44961</v>
      </c>
      <c r="M1345" s="20">
        <v>44970</v>
      </c>
      <c r="N1345" s="21">
        <v>1833.33</v>
      </c>
      <c r="O1345" s="20">
        <v>44927</v>
      </c>
      <c r="P1345" s="20">
        <v>44957</v>
      </c>
      <c r="Q1345" s="19">
        <f t="shared" si="60"/>
        <v>13</v>
      </c>
      <c r="R1345" s="19">
        <f t="shared" si="61"/>
        <v>13</v>
      </c>
      <c r="S1345" s="19">
        <f t="shared" si="62"/>
        <v>0</v>
      </c>
      <c r="T1345" s="19"/>
      <c r="U1345" s="20">
        <v>43865</v>
      </c>
      <c r="V1345" s="20">
        <v>43874</v>
      </c>
      <c r="W1345" s="21">
        <v>1833.33</v>
      </c>
      <c r="X1345" s="20">
        <v>43831</v>
      </c>
      <c r="Y1345" s="20">
        <v>43861</v>
      </c>
    </row>
    <row r="1346" spans="1:25" ht="15.75" x14ac:dyDescent="0.25">
      <c r="A1346" s="17" t="s">
        <v>556</v>
      </c>
      <c r="B1346" s="17" t="s">
        <v>282</v>
      </c>
      <c r="C1346" s="17" t="s">
        <v>283</v>
      </c>
      <c r="D1346" s="20">
        <v>44927</v>
      </c>
      <c r="E1346" s="20">
        <v>44985</v>
      </c>
      <c r="F1346" s="21">
        <v>2500</v>
      </c>
      <c r="G1346" s="20">
        <v>44927</v>
      </c>
      <c r="H1346" s="20">
        <v>44957</v>
      </c>
      <c r="I1346" s="17">
        <f>IF((YEAR(H1346)-YEAR(G1346))=1, ((MONTH(H1346)-MONTH(G1346))+1)+12, (IF((YEAR(H1346)-YEAR(G1346))=2, ((MONTH(H1346)-MONTH(G1346))+1)+24, (IF((YEAR(H1346)-YEAR(G1346))=3, ((MONTH(H1346)-MONTH(G1346))+1)+36, (MONTH(H1346)-MONTH(G1346))+1)))))</f>
        <v>1</v>
      </c>
      <c r="J1346" s="18">
        <f>F1346/I1346</f>
        <v>2500</v>
      </c>
      <c r="K1346" s="19"/>
      <c r="L1346" s="20">
        <v>44927</v>
      </c>
      <c r="M1346" s="20">
        <v>44985</v>
      </c>
      <c r="N1346" s="21">
        <v>2500</v>
      </c>
      <c r="O1346" s="20">
        <v>44927</v>
      </c>
      <c r="P1346" s="20">
        <v>44957</v>
      </c>
      <c r="Q1346" s="19">
        <f t="shared" si="60"/>
        <v>28</v>
      </c>
      <c r="R1346" s="19">
        <f t="shared" si="61"/>
        <v>28</v>
      </c>
      <c r="S1346" s="19">
        <f t="shared" si="62"/>
        <v>0</v>
      </c>
      <c r="T1346" s="19"/>
      <c r="U1346" s="20">
        <v>43831</v>
      </c>
      <c r="V1346" s="20">
        <v>43890</v>
      </c>
      <c r="W1346" s="21">
        <v>2500</v>
      </c>
      <c r="X1346" s="20">
        <v>43831</v>
      </c>
      <c r="Y1346" s="20">
        <v>43861</v>
      </c>
    </row>
    <row r="1347" spans="1:25" ht="15.75" x14ac:dyDescent="0.25">
      <c r="A1347" s="17" t="s">
        <v>297</v>
      </c>
      <c r="B1347" s="17" t="s">
        <v>296</v>
      </c>
      <c r="C1347" s="17" t="s">
        <v>283</v>
      </c>
      <c r="D1347" s="20">
        <v>44621</v>
      </c>
      <c r="E1347" s="20">
        <v>44787</v>
      </c>
      <c r="F1347" s="21">
        <v>4579.83</v>
      </c>
      <c r="G1347" s="20">
        <v>44621</v>
      </c>
      <c r="H1347" s="20">
        <v>44985</v>
      </c>
      <c r="I1347" s="17">
        <f>IF((YEAR(H1347)-YEAR(G1347))=1, ((MONTH(H1347)-MONTH(G1347))+1)+12, (IF((YEAR(H1347)-YEAR(G1347))=2, ((MONTH(H1347)-MONTH(G1347))+1)+24, (IF((YEAR(H1347)-YEAR(G1347))=3, ((MONTH(H1347)-MONTH(G1347))+1)+36, (MONTH(H1347)-MONTH(G1347))+1)))))</f>
        <v>12</v>
      </c>
      <c r="J1347" s="18">
        <f>F1347/I1347</f>
        <v>381.65249999999997</v>
      </c>
      <c r="K1347" s="19"/>
      <c r="L1347" s="20">
        <v>44621</v>
      </c>
      <c r="M1347" s="20">
        <v>44787</v>
      </c>
      <c r="N1347" s="21">
        <v>4579.83</v>
      </c>
      <c r="O1347" s="20">
        <v>44621</v>
      </c>
      <c r="P1347" s="20">
        <v>44985</v>
      </c>
      <c r="Q1347" s="19">
        <f t="shared" si="60"/>
        <v>14</v>
      </c>
      <c r="R1347" s="19">
        <f t="shared" si="61"/>
        <v>14</v>
      </c>
      <c r="S1347" s="19">
        <f t="shared" si="62"/>
        <v>0</v>
      </c>
      <c r="T1347" s="19"/>
      <c r="U1347" s="20">
        <v>43525</v>
      </c>
      <c r="V1347" s="20">
        <v>43691</v>
      </c>
      <c r="W1347" s="21">
        <v>4579.83</v>
      </c>
      <c r="X1347" s="20">
        <v>43525</v>
      </c>
      <c r="Y1347" s="20">
        <v>43890</v>
      </c>
    </row>
    <row r="1348" spans="1:25" ht="15.75" x14ac:dyDescent="0.25">
      <c r="A1348" s="17" t="s">
        <v>357</v>
      </c>
      <c r="B1348" s="17" t="s">
        <v>288</v>
      </c>
      <c r="C1348" s="17" t="s">
        <v>283</v>
      </c>
      <c r="D1348" s="20">
        <v>44636</v>
      </c>
      <c r="E1348" s="20">
        <v>44639</v>
      </c>
      <c r="F1348" s="21">
        <v>54000</v>
      </c>
      <c r="G1348" s="20">
        <v>44621</v>
      </c>
      <c r="H1348" s="20">
        <v>44985</v>
      </c>
      <c r="I1348" s="17">
        <f>IF((YEAR(H1348)-YEAR(G1348))=1, ((MONTH(H1348)-MONTH(G1348))+1)+12, (IF((YEAR(H1348)-YEAR(G1348))=2, ((MONTH(H1348)-MONTH(G1348))+1)+24, (IF((YEAR(H1348)-YEAR(G1348))=3, ((MONTH(H1348)-MONTH(G1348))+1)+36, (MONTH(H1348)-MONTH(G1348))+1)))))</f>
        <v>12</v>
      </c>
      <c r="J1348" s="18">
        <f>F1348/I1348</f>
        <v>4500</v>
      </c>
      <c r="K1348" s="19"/>
      <c r="L1348" s="20">
        <v>44636</v>
      </c>
      <c r="M1348" s="20">
        <v>44639</v>
      </c>
      <c r="N1348" s="21">
        <v>54000</v>
      </c>
      <c r="O1348" s="20">
        <v>44621</v>
      </c>
      <c r="P1348" s="20">
        <v>44985</v>
      </c>
      <c r="Q1348" s="19">
        <f t="shared" ref="Q1348:Q1411" si="63">DAY(E1348)</f>
        <v>19</v>
      </c>
      <c r="R1348" s="19">
        <f t="shared" ref="R1348:R1411" si="64">DAY(M1348)</f>
        <v>19</v>
      </c>
      <c r="S1348" s="19">
        <f t="shared" ref="S1348:S1411" si="65">Q1348-R1348</f>
        <v>0</v>
      </c>
      <c r="T1348" s="19"/>
      <c r="U1348" s="20">
        <v>43540</v>
      </c>
      <c r="V1348" s="20">
        <v>43543</v>
      </c>
      <c r="W1348" s="21">
        <v>54000</v>
      </c>
      <c r="X1348" s="20">
        <v>43525</v>
      </c>
      <c r="Y1348" s="20">
        <v>43890</v>
      </c>
    </row>
    <row r="1349" spans="1:25" ht="15.75" x14ac:dyDescent="0.25">
      <c r="A1349" s="17" t="s">
        <v>357</v>
      </c>
      <c r="B1349" s="17" t="s">
        <v>292</v>
      </c>
      <c r="C1349" s="17" t="s">
        <v>283</v>
      </c>
      <c r="D1349" s="20">
        <v>44636</v>
      </c>
      <c r="E1349" s="20">
        <v>44673</v>
      </c>
      <c r="F1349" s="21">
        <v>17500</v>
      </c>
      <c r="G1349" s="20">
        <v>44621</v>
      </c>
      <c r="H1349" s="20">
        <v>44985</v>
      </c>
      <c r="I1349" s="17">
        <f>IF((YEAR(H1349)-YEAR(G1349))=1, ((MONTH(H1349)-MONTH(G1349))+1)+12, (IF((YEAR(H1349)-YEAR(G1349))=2, ((MONTH(H1349)-MONTH(G1349))+1)+24, (IF((YEAR(H1349)-YEAR(G1349))=3, ((MONTH(H1349)-MONTH(G1349))+1)+36, (MONTH(H1349)-MONTH(G1349))+1)))))</f>
        <v>12</v>
      </c>
      <c r="J1349" s="18">
        <f>F1349/I1349</f>
        <v>1458.3333333333333</v>
      </c>
      <c r="K1349" s="19"/>
      <c r="L1349" s="20">
        <v>44636</v>
      </c>
      <c r="M1349" s="20">
        <v>44673</v>
      </c>
      <c r="N1349" s="21">
        <v>17500</v>
      </c>
      <c r="O1349" s="20">
        <v>44621</v>
      </c>
      <c r="P1349" s="20">
        <v>44985</v>
      </c>
      <c r="Q1349" s="19">
        <f t="shared" si="63"/>
        <v>22</v>
      </c>
      <c r="R1349" s="19">
        <f t="shared" si="64"/>
        <v>22</v>
      </c>
      <c r="S1349" s="19">
        <f t="shared" si="65"/>
        <v>0</v>
      </c>
      <c r="T1349" s="19"/>
      <c r="U1349" s="20">
        <v>43540</v>
      </c>
      <c r="V1349" s="20">
        <v>43577</v>
      </c>
      <c r="W1349" s="21">
        <v>17500</v>
      </c>
      <c r="X1349" s="20">
        <v>43525</v>
      </c>
      <c r="Y1349" s="20">
        <v>43890</v>
      </c>
    </row>
    <row r="1350" spans="1:25" ht="15.75" x14ac:dyDescent="0.25">
      <c r="A1350" s="17" t="s">
        <v>412</v>
      </c>
      <c r="B1350" s="17" t="s">
        <v>282</v>
      </c>
      <c r="C1350" s="17" t="s">
        <v>283</v>
      </c>
      <c r="D1350" s="20">
        <v>44649</v>
      </c>
      <c r="E1350" s="20">
        <v>44675</v>
      </c>
      <c r="F1350" s="21">
        <v>39000</v>
      </c>
      <c r="G1350" s="20">
        <v>44621</v>
      </c>
      <c r="H1350" s="20">
        <v>44985</v>
      </c>
      <c r="I1350" s="17">
        <f>IF((YEAR(H1350)-YEAR(G1350))=1, ((MONTH(H1350)-MONTH(G1350))+1)+12, (IF((YEAR(H1350)-YEAR(G1350))=2, ((MONTH(H1350)-MONTH(G1350))+1)+24, (IF((YEAR(H1350)-YEAR(G1350))=3, ((MONTH(H1350)-MONTH(G1350))+1)+36, (MONTH(H1350)-MONTH(G1350))+1)))))</f>
        <v>12</v>
      </c>
      <c r="J1350" s="18">
        <f>F1350/I1350</f>
        <v>3250</v>
      </c>
      <c r="K1350" s="19"/>
      <c r="L1350" s="20">
        <v>44649</v>
      </c>
      <c r="M1350" s="20">
        <v>44675</v>
      </c>
      <c r="N1350" s="21">
        <v>39000</v>
      </c>
      <c r="O1350" s="20">
        <v>44621</v>
      </c>
      <c r="P1350" s="20">
        <v>44985</v>
      </c>
      <c r="Q1350" s="19">
        <f t="shared" si="63"/>
        <v>24</v>
      </c>
      <c r="R1350" s="19">
        <f t="shared" si="64"/>
        <v>24</v>
      </c>
      <c r="S1350" s="19">
        <f t="shared" si="65"/>
        <v>0</v>
      </c>
      <c r="T1350" s="19"/>
      <c r="U1350" s="20">
        <v>43553</v>
      </c>
      <c r="V1350" s="20">
        <v>43579</v>
      </c>
      <c r="W1350" s="21">
        <v>39000</v>
      </c>
      <c r="X1350" s="20">
        <v>43525</v>
      </c>
      <c r="Y1350" s="20">
        <v>43890</v>
      </c>
    </row>
    <row r="1351" spans="1:25" ht="15.75" x14ac:dyDescent="0.25">
      <c r="A1351" s="17" t="s">
        <v>480</v>
      </c>
      <c r="B1351" s="17" t="s">
        <v>282</v>
      </c>
      <c r="C1351" s="17" t="s">
        <v>283</v>
      </c>
      <c r="D1351" s="20">
        <v>44593</v>
      </c>
      <c r="E1351" s="20">
        <v>44617</v>
      </c>
      <c r="F1351" s="21">
        <v>5250</v>
      </c>
      <c r="G1351" s="20">
        <v>44621</v>
      </c>
      <c r="H1351" s="20">
        <v>44985</v>
      </c>
      <c r="I1351" s="17">
        <f>IF((YEAR(H1351)-YEAR(G1351))=1, ((MONTH(H1351)-MONTH(G1351))+1)+12, (IF((YEAR(H1351)-YEAR(G1351))=2, ((MONTH(H1351)-MONTH(G1351))+1)+24, (IF((YEAR(H1351)-YEAR(G1351))=3, ((MONTH(H1351)-MONTH(G1351))+1)+36, (MONTH(H1351)-MONTH(G1351))+1)))))</f>
        <v>12</v>
      </c>
      <c r="J1351" s="18">
        <f>F1351/I1351</f>
        <v>437.5</v>
      </c>
      <c r="K1351" s="19"/>
      <c r="L1351" s="20">
        <v>44593</v>
      </c>
      <c r="M1351" s="20">
        <v>44617</v>
      </c>
      <c r="N1351" s="21">
        <v>5250</v>
      </c>
      <c r="O1351" s="20">
        <v>44621</v>
      </c>
      <c r="P1351" s="20">
        <v>44985</v>
      </c>
      <c r="Q1351" s="19">
        <f t="shared" si="63"/>
        <v>25</v>
      </c>
      <c r="R1351" s="19">
        <f t="shared" si="64"/>
        <v>25</v>
      </c>
      <c r="S1351" s="19">
        <f t="shared" si="65"/>
        <v>0</v>
      </c>
      <c r="T1351" s="19"/>
      <c r="U1351" s="20">
        <v>43497</v>
      </c>
      <c r="V1351" s="20">
        <v>43521</v>
      </c>
      <c r="W1351" s="21">
        <v>5250</v>
      </c>
      <c r="X1351" s="20">
        <v>43525</v>
      </c>
      <c r="Y1351" s="20">
        <v>43890</v>
      </c>
    </row>
    <row r="1352" spans="1:25" ht="15.75" x14ac:dyDescent="0.25">
      <c r="A1352" s="17" t="s">
        <v>485</v>
      </c>
      <c r="B1352" s="17" t="s">
        <v>285</v>
      </c>
      <c r="C1352" s="17" t="s">
        <v>283</v>
      </c>
      <c r="D1352" s="20">
        <v>44605</v>
      </c>
      <c r="E1352" s="20">
        <v>44632</v>
      </c>
      <c r="F1352" s="21">
        <v>207900</v>
      </c>
      <c r="G1352" s="20">
        <v>44621</v>
      </c>
      <c r="H1352" s="20">
        <v>44985</v>
      </c>
      <c r="I1352" s="17">
        <f>IF((YEAR(H1352)-YEAR(G1352))=1, ((MONTH(H1352)-MONTH(G1352))+1)+12, (IF((YEAR(H1352)-YEAR(G1352))=2, ((MONTH(H1352)-MONTH(G1352))+1)+24, (IF((YEAR(H1352)-YEAR(G1352))=3, ((MONTH(H1352)-MONTH(G1352))+1)+36, (MONTH(H1352)-MONTH(G1352))+1)))))</f>
        <v>12</v>
      </c>
      <c r="J1352" s="18">
        <f>F1352/I1352</f>
        <v>17325</v>
      </c>
      <c r="K1352" s="19"/>
      <c r="L1352" s="20">
        <v>44605</v>
      </c>
      <c r="M1352" s="20">
        <v>44632</v>
      </c>
      <c r="N1352" s="21">
        <v>207900</v>
      </c>
      <c r="O1352" s="20">
        <v>44621</v>
      </c>
      <c r="P1352" s="20">
        <v>44985</v>
      </c>
      <c r="Q1352" s="19">
        <f t="shared" si="63"/>
        <v>12</v>
      </c>
      <c r="R1352" s="19">
        <f t="shared" si="64"/>
        <v>12</v>
      </c>
      <c r="S1352" s="19">
        <f t="shared" si="65"/>
        <v>0</v>
      </c>
      <c r="T1352" s="19"/>
      <c r="U1352" s="20">
        <v>43509</v>
      </c>
      <c r="V1352" s="20">
        <v>43536</v>
      </c>
      <c r="W1352" s="21">
        <v>207900</v>
      </c>
      <c r="X1352" s="20">
        <v>43525</v>
      </c>
      <c r="Y1352" s="20">
        <v>43890</v>
      </c>
    </row>
    <row r="1353" spans="1:25" ht="15.75" x14ac:dyDescent="0.25">
      <c r="A1353" s="17" t="s">
        <v>501</v>
      </c>
      <c r="B1353" s="17" t="s">
        <v>288</v>
      </c>
      <c r="C1353" s="17" t="s">
        <v>283</v>
      </c>
      <c r="D1353" s="20">
        <v>44606</v>
      </c>
      <c r="E1353" s="20">
        <v>44635</v>
      </c>
      <c r="F1353" s="21">
        <v>55000</v>
      </c>
      <c r="G1353" s="20">
        <v>44621</v>
      </c>
      <c r="H1353" s="20">
        <v>44985</v>
      </c>
      <c r="I1353" s="17">
        <f>IF((YEAR(H1353)-YEAR(G1353))=1, ((MONTH(H1353)-MONTH(G1353))+1)+12, (IF((YEAR(H1353)-YEAR(G1353))=2, ((MONTH(H1353)-MONTH(G1353))+1)+24, (IF((YEAR(H1353)-YEAR(G1353))=3, ((MONTH(H1353)-MONTH(G1353))+1)+36, (MONTH(H1353)-MONTH(G1353))+1)))))</f>
        <v>12</v>
      </c>
      <c r="J1353" s="18">
        <f>F1353/I1353</f>
        <v>4583.333333333333</v>
      </c>
      <c r="K1353" s="19"/>
      <c r="L1353" s="20">
        <v>44606</v>
      </c>
      <c r="M1353" s="20">
        <v>44635</v>
      </c>
      <c r="N1353" s="21">
        <v>55000</v>
      </c>
      <c r="O1353" s="20">
        <v>44621</v>
      </c>
      <c r="P1353" s="20">
        <v>44985</v>
      </c>
      <c r="Q1353" s="19">
        <f t="shared" si="63"/>
        <v>15</v>
      </c>
      <c r="R1353" s="19">
        <f t="shared" si="64"/>
        <v>15</v>
      </c>
      <c r="S1353" s="19">
        <f t="shared" si="65"/>
        <v>0</v>
      </c>
      <c r="T1353" s="19"/>
      <c r="U1353" s="20">
        <v>43510</v>
      </c>
      <c r="V1353" s="20">
        <v>43539</v>
      </c>
      <c r="W1353" s="21">
        <v>55000</v>
      </c>
      <c r="X1353" s="20">
        <v>43525</v>
      </c>
      <c r="Y1353" s="20">
        <v>43890</v>
      </c>
    </row>
    <row r="1354" spans="1:25" ht="15.75" x14ac:dyDescent="0.25">
      <c r="A1354" s="17" t="s">
        <v>524</v>
      </c>
      <c r="B1354" s="17" t="s">
        <v>288</v>
      </c>
      <c r="C1354" s="17" t="s">
        <v>283</v>
      </c>
      <c r="D1354" s="20">
        <v>44641</v>
      </c>
      <c r="E1354" s="20">
        <v>45137</v>
      </c>
      <c r="F1354" s="21">
        <v>27498.98</v>
      </c>
      <c r="G1354" s="20">
        <v>44621</v>
      </c>
      <c r="H1354" s="20">
        <v>44985</v>
      </c>
      <c r="I1354" s="17">
        <f>IF((YEAR(H1354)-YEAR(G1354))=1, ((MONTH(H1354)-MONTH(G1354))+1)+12, (IF((YEAR(H1354)-YEAR(G1354))=2, ((MONTH(H1354)-MONTH(G1354))+1)+24, (IF((YEAR(H1354)-YEAR(G1354))=3, ((MONTH(H1354)-MONTH(G1354))+1)+36, (MONTH(H1354)-MONTH(G1354))+1)))))</f>
        <v>12</v>
      </c>
      <c r="J1354" s="18">
        <f>F1354/I1354</f>
        <v>2291.5816666666665</v>
      </c>
      <c r="K1354" s="19"/>
      <c r="L1354" s="20">
        <v>44641</v>
      </c>
      <c r="M1354" s="20">
        <v>45137</v>
      </c>
      <c r="N1354" s="21">
        <v>27498.98</v>
      </c>
      <c r="O1354" s="20">
        <v>44621</v>
      </c>
      <c r="P1354" s="20">
        <v>44985</v>
      </c>
      <c r="Q1354" s="19">
        <f t="shared" si="63"/>
        <v>30</v>
      </c>
      <c r="R1354" s="19">
        <f t="shared" si="64"/>
        <v>30</v>
      </c>
      <c r="S1354" s="19">
        <f t="shared" si="65"/>
        <v>0</v>
      </c>
      <c r="T1354" s="19"/>
      <c r="U1354" s="20">
        <v>43545</v>
      </c>
      <c r="V1354" s="20">
        <v>44042</v>
      </c>
      <c r="W1354" s="21">
        <v>27498.98</v>
      </c>
      <c r="X1354" s="20">
        <v>43525</v>
      </c>
      <c r="Y1354" s="20">
        <v>43890</v>
      </c>
    </row>
    <row r="1355" spans="1:25" ht="15.75" x14ac:dyDescent="0.25">
      <c r="A1355" s="17" t="s">
        <v>370</v>
      </c>
      <c r="B1355" s="17" t="s">
        <v>288</v>
      </c>
      <c r="C1355" s="17" t="s">
        <v>283</v>
      </c>
      <c r="D1355" s="20">
        <v>44896</v>
      </c>
      <c r="E1355" s="20">
        <v>44925</v>
      </c>
      <c r="F1355" s="21">
        <v>12500</v>
      </c>
      <c r="G1355" s="20">
        <v>44805</v>
      </c>
      <c r="H1355" s="20">
        <v>44985</v>
      </c>
      <c r="I1355" s="17">
        <f>IF((YEAR(H1355)-YEAR(G1355))=1, ((MONTH(H1355)-MONTH(G1355))+1)+12, (IF((YEAR(H1355)-YEAR(G1355))=2, ((MONTH(H1355)-MONTH(G1355))+1)+24, (IF((YEAR(H1355)-YEAR(G1355))=3, ((MONTH(H1355)-MONTH(G1355))+1)+36, (MONTH(H1355)-MONTH(G1355))+1)))))</f>
        <v>6</v>
      </c>
      <c r="J1355" s="18">
        <f>F1355/I1355</f>
        <v>2083.3333333333335</v>
      </c>
      <c r="K1355" s="19"/>
      <c r="L1355" s="20">
        <v>44896</v>
      </c>
      <c r="M1355" s="20">
        <v>44925</v>
      </c>
      <c r="N1355" s="21">
        <v>12500</v>
      </c>
      <c r="O1355" s="20">
        <v>44805</v>
      </c>
      <c r="P1355" s="20">
        <v>44985</v>
      </c>
      <c r="Q1355" s="19">
        <f t="shared" si="63"/>
        <v>30</v>
      </c>
      <c r="R1355" s="19">
        <f t="shared" si="64"/>
        <v>30</v>
      </c>
      <c r="S1355" s="19">
        <f t="shared" si="65"/>
        <v>0</v>
      </c>
      <c r="T1355" s="19"/>
      <c r="U1355" s="20">
        <v>43800</v>
      </c>
      <c r="V1355" s="20">
        <v>43829</v>
      </c>
      <c r="W1355" s="21">
        <v>12500</v>
      </c>
      <c r="X1355" s="20">
        <v>43709</v>
      </c>
      <c r="Y1355" s="20">
        <v>43890</v>
      </c>
    </row>
    <row r="1356" spans="1:25" ht="15.75" x14ac:dyDescent="0.25">
      <c r="A1356" s="17" t="s">
        <v>370</v>
      </c>
      <c r="B1356" s="17" t="s">
        <v>282</v>
      </c>
      <c r="C1356" s="17" t="s">
        <v>283</v>
      </c>
      <c r="D1356" s="20">
        <v>44835</v>
      </c>
      <c r="E1356" s="20">
        <v>44849</v>
      </c>
      <c r="F1356" s="21">
        <v>3000</v>
      </c>
      <c r="G1356" s="20">
        <v>44805</v>
      </c>
      <c r="H1356" s="20">
        <v>44985</v>
      </c>
      <c r="I1356" s="17">
        <f>IF((YEAR(H1356)-YEAR(G1356))=1, ((MONTH(H1356)-MONTH(G1356))+1)+12, (IF((YEAR(H1356)-YEAR(G1356))=2, ((MONTH(H1356)-MONTH(G1356))+1)+24, (IF((YEAR(H1356)-YEAR(G1356))=3, ((MONTH(H1356)-MONTH(G1356))+1)+36, (MONTH(H1356)-MONTH(G1356))+1)))))</f>
        <v>6</v>
      </c>
      <c r="J1356" s="18">
        <f>F1356/I1356</f>
        <v>500</v>
      </c>
      <c r="K1356" s="19"/>
      <c r="L1356" s="20">
        <v>44835</v>
      </c>
      <c r="M1356" s="20">
        <v>44849</v>
      </c>
      <c r="N1356" s="21">
        <v>3000</v>
      </c>
      <c r="O1356" s="20">
        <v>44805</v>
      </c>
      <c r="P1356" s="20">
        <v>44985</v>
      </c>
      <c r="Q1356" s="19">
        <f t="shared" si="63"/>
        <v>15</v>
      </c>
      <c r="R1356" s="19">
        <f t="shared" si="64"/>
        <v>15</v>
      </c>
      <c r="S1356" s="19">
        <f t="shared" si="65"/>
        <v>0</v>
      </c>
      <c r="T1356" s="19"/>
      <c r="U1356" s="20">
        <v>43739</v>
      </c>
      <c r="V1356" s="20">
        <v>43753</v>
      </c>
      <c r="W1356" s="21">
        <v>3000</v>
      </c>
      <c r="X1356" s="20">
        <v>43709</v>
      </c>
      <c r="Y1356" s="20">
        <v>43890</v>
      </c>
    </row>
    <row r="1357" spans="1:25" ht="15.75" x14ac:dyDescent="0.25">
      <c r="A1357" s="17" t="s">
        <v>364</v>
      </c>
      <c r="B1357" s="17" t="s">
        <v>282</v>
      </c>
      <c r="C1357" s="17" t="s">
        <v>283</v>
      </c>
      <c r="D1357" s="20">
        <v>44958</v>
      </c>
      <c r="E1357" s="20">
        <v>45016</v>
      </c>
      <c r="F1357" s="21">
        <v>4000</v>
      </c>
      <c r="G1357" s="20">
        <v>44958</v>
      </c>
      <c r="H1357" s="20">
        <v>44985</v>
      </c>
      <c r="I1357" s="17">
        <f>IF((YEAR(H1357)-YEAR(G1357))=1, ((MONTH(H1357)-MONTH(G1357))+1)+12, (IF((YEAR(H1357)-YEAR(G1357))=2, ((MONTH(H1357)-MONTH(G1357))+1)+24, (IF((YEAR(H1357)-YEAR(G1357))=3, ((MONTH(H1357)-MONTH(G1357))+1)+36, (MONTH(H1357)-MONTH(G1357))+1)))))</f>
        <v>1</v>
      </c>
      <c r="J1357" s="18">
        <f>F1357/I1357</f>
        <v>4000</v>
      </c>
      <c r="K1357" s="19"/>
      <c r="L1357" s="20">
        <v>44958</v>
      </c>
      <c r="M1357" s="20">
        <v>45016</v>
      </c>
      <c r="N1357" s="21">
        <v>4000</v>
      </c>
      <c r="O1357" s="20">
        <v>44958</v>
      </c>
      <c r="P1357" s="20">
        <v>44985</v>
      </c>
      <c r="Q1357" s="19">
        <f t="shared" si="63"/>
        <v>31</v>
      </c>
      <c r="R1357" s="19">
        <f t="shared" si="64"/>
        <v>31</v>
      </c>
      <c r="S1357" s="19">
        <f t="shared" si="65"/>
        <v>0</v>
      </c>
      <c r="T1357" s="19"/>
      <c r="U1357" s="20">
        <v>43862</v>
      </c>
      <c r="V1357" s="20">
        <v>43921</v>
      </c>
      <c r="W1357" s="21">
        <v>4000</v>
      </c>
      <c r="X1357" s="20">
        <v>43862</v>
      </c>
      <c r="Y1357" s="20">
        <v>43890</v>
      </c>
    </row>
    <row r="1358" spans="1:25" ht="15.75" x14ac:dyDescent="0.25">
      <c r="A1358" s="17" t="s">
        <v>373</v>
      </c>
      <c r="B1358" s="17" t="s">
        <v>285</v>
      </c>
      <c r="C1358" s="17" t="s">
        <v>283</v>
      </c>
      <c r="D1358" s="20">
        <v>44985</v>
      </c>
      <c r="E1358" s="20">
        <v>45029</v>
      </c>
      <c r="F1358" s="21">
        <v>1000</v>
      </c>
      <c r="G1358" s="20">
        <v>44958</v>
      </c>
      <c r="H1358" s="20">
        <v>44985</v>
      </c>
      <c r="I1358" s="17">
        <f>IF((YEAR(H1358)-YEAR(G1358))=1, ((MONTH(H1358)-MONTH(G1358))+1)+12, (IF((YEAR(H1358)-YEAR(G1358))=2, ((MONTH(H1358)-MONTH(G1358))+1)+24, (IF((YEAR(H1358)-YEAR(G1358))=3, ((MONTH(H1358)-MONTH(G1358))+1)+36, (MONTH(H1358)-MONTH(G1358))+1)))))</f>
        <v>1</v>
      </c>
      <c r="J1358" s="18">
        <f>F1358/I1358</f>
        <v>1000</v>
      </c>
      <c r="K1358" s="19"/>
      <c r="L1358" s="20">
        <v>44985</v>
      </c>
      <c r="M1358" s="20">
        <v>45029</v>
      </c>
      <c r="N1358" s="21">
        <v>1000</v>
      </c>
      <c r="O1358" s="20">
        <v>44958</v>
      </c>
      <c r="P1358" s="20">
        <v>44985</v>
      </c>
      <c r="Q1358" s="19">
        <f t="shared" si="63"/>
        <v>13</v>
      </c>
      <c r="R1358" s="19">
        <f t="shared" si="64"/>
        <v>13</v>
      </c>
      <c r="S1358" s="19">
        <f t="shared" si="65"/>
        <v>0</v>
      </c>
      <c r="T1358" s="19"/>
      <c r="U1358" s="20">
        <v>43890</v>
      </c>
      <c r="V1358" s="20">
        <v>43934</v>
      </c>
      <c r="W1358" s="21">
        <v>1000</v>
      </c>
      <c r="X1358" s="20">
        <v>43862</v>
      </c>
      <c r="Y1358" s="20">
        <v>43890</v>
      </c>
    </row>
    <row r="1359" spans="1:25" ht="15.75" x14ac:dyDescent="0.25">
      <c r="A1359" s="17" t="s">
        <v>373</v>
      </c>
      <c r="B1359" s="17" t="s">
        <v>288</v>
      </c>
      <c r="C1359" s="17" t="s">
        <v>283</v>
      </c>
      <c r="D1359" s="20">
        <v>44985</v>
      </c>
      <c r="E1359" s="20">
        <v>45029</v>
      </c>
      <c r="F1359" s="21">
        <v>950</v>
      </c>
      <c r="G1359" s="20">
        <v>44958</v>
      </c>
      <c r="H1359" s="20">
        <v>44985</v>
      </c>
      <c r="I1359" s="17">
        <f>IF((YEAR(H1359)-YEAR(G1359))=1, ((MONTH(H1359)-MONTH(G1359))+1)+12, (IF((YEAR(H1359)-YEAR(G1359))=2, ((MONTH(H1359)-MONTH(G1359))+1)+24, (IF((YEAR(H1359)-YEAR(G1359))=3, ((MONTH(H1359)-MONTH(G1359))+1)+36, (MONTH(H1359)-MONTH(G1359))+1)))))</f>
        <v>1</v>
      </c>
      <c r="J1359" s="18">
        <f>F1359/I1359</f>
        <v>950</v>
      </c>
      <c r="K1359" s="19"/>
      <c r="L1359" s="20">
        <v>44985</v>
      </c>
      <c r="M1359" s="20">
        <v>45029</v>
      </c>
      <c r="N1359" s="21">
        <v>950</v>
      </c>
      <c r="O1359" s="20">
        <v>44958</v>
      </c>
      <c r="P1359" s="20">
        <v>44985</v>
      </c>
      <c r="Q1359" s="19">
        <f t="shared" si="63"/>
        <v>13</v>
      </c>
      <c r="R1359" s="19">
        <f t="shared" si="64"/>
        <v>13</v>
      </c>
      <c r="S1359" s="19">
        <f t="shared" si="65"/>
        <v>0</v>
      </c>
      <c r="T1359" s="19"/>
      <c r="U1359" s="20">
        <v>43890</v>
      </c>
      <c r="V1359" s="20">
        <v>43934</v>
      </c>
      <c r="W1359" s="21">
        <v>950</v>
      </c>
      <c r="X1359" s="20">
        <v>43862</v>
      </c>
      <c r="Y1359" s="20">
        <v>43890</v>
      </c>
    </row>
    <row r="1360" spans="1:25" ht="15.75" x14ac:dyDescent="0.25">
      <c r="A1360" s="17" t="s">
        <v>401</v>
      </c>
      <c r="B1360" s="17" t="s">
        <v>285</v>
      </c>
      <c r="C1360" s="17" t="s">
        <v>283</v>
      </c>
      <c r="D1360" s="20">
        <v>44958</v>
      </c>
      <c r="E1360" s="20">
        <v>45003</v>
      </c>
      <c r="F1360" s="21">
        <v>2000</v>
      </c>
      <c r="G1360" s="20">
        <v>44958</v>
      </c>
      <c r="H1360" s="20">
        <v>44985</v>
      </c>
      <c r="I1360" s="17">
        <f>IF((YEAR(H1360)-YEAR(G1360))=1, ((MONTH(H1360)-MONTH(G1360))+1)+12, (IF((YEAR(H1360)-YEAR(G1360))=2, ((MONTH(H1360)-MONTH(G1360))+1)+24, (IF((YEAR(H1360)-YEAR(G1360))=3, ((MONTH(H1360)-MONTH(G1360))+1)+36, (MONTH(H1360)-MONTH(G1360))+1)))))</f>
        <v>1</v>
      </c>
      <c r="J1360" s="18">
        <f>F1360/I1360</f>
        <v>2000</v>
      </c>
      <c r="K1360" s="19"/>
      <c r="L1360" s="20">
        <v>44958</v>
      </c>
      <c r="M1360" s="20">
        <v>45003</v>
      </c>
      <c r="N1360" s="21">
        <v>2000</v>
      </c>
      <c r="O1360" s="20">
        <v>44958</v>
      </c>
      <c r="P1360" s="20">
        <v>44985</v>
      </c>
      <c r="Q1360" s="19">
        <f t="shared" si="63"/>
        <v>18</v>
      </c>
      <c r="R1360" s="19">
        <f t="shared" si="64"/>
        <v>18</v>
      </c>
      <c r="S1360" s="19">
        <f t="shared" si="65"/>
        <v>0</v>
      </c>
      <c r="T1360" s="19"/>
      <c r="U1360" s="20">
        <v>43862</v>
      </c>
      <c r="V1360" s="20">
        <v>43908</v>
      </c>
      <c r="W1360" s="21">
        <v>2000</v>
      </c>
      <c r="X1360" s="20">
        <v>43862</v>
      </c>
      <c r="Y1360" s="20">
        <v>43890</v>
      </c>
    </row>
    <row r="1361" spans="1:25" ht="15.75" x14ac:dyDescent="0.25">
      <c r="A1361" s="17" t="s">
        <v>426</v>
      </c>
      <c r="B1361" s="17" t="s">
        <v>282</v>
      </c>
      <c r="C1361" s="17" t="s">
        <v>283</v>
      </c>
      <c r="D1361" s="20">
        <v>44958</v>
      </c>
      <c r="E1361" s="20">
        <v>44995</v>
      </c>
      <c r="F1361" s="21">
        <v>700</v>
      </c>
      <c r="G1361" s="20">
        <v>44958</v>
      </c>
      <c r="H1361" s="20">
        <v>44985</v>
      </c>
      <c r="I1361" s="17">
        <f>IF((YEAR(H1361)-YEAR(G1361))=1, ((MONTH(H1361)-MONTH(G1361))+1)+12, (IF((YEAR(H1361)-YEAR(G1361))=2, ((MONTH(H1361)-MONTH(G1361))+1)+24, (IF((YEAR(H1361)-YEAR(G1361))=3, ((MONTH(H1361)-MONTH(G1361))+1)+36, (MONTH(H1361)-MONTH(G1361))+1)))))</f>
        <v>1</v>
      </c>
      <c r="J1361" s="18">
        <f>F1361/I1361</f>
        <v>700</v>
      </c>
      <c r="K1361" s="19"/>
      <c r="L1361" s="20">
        <v>44958</v>
      </c>
      <c r="M1361" s="20">
        <v>44995</v>
      </c>
      <c r="N1361" s="21">
        <v>700</v>
      </c>
      <c r="O1361" s="20">
        <v>44958</v>
      </c>
      <c r="P1361" s="20">
        <v>44985</v>
      </c>
      <c r="Q1361" s="19">
        <f t="shared" si="63"/>
        <v>10</v>
      </c>
      <c r="R1361" s="19">
        <f t="shared" si="64"/>
        <v>10</v>
      </c>
      <c r="S1361" s="19">
        <f t="shared" si="65"/>
        <v>0</v>
      </c>
      <c r="T1361" s="19"/>
      <c r="U1361" s="20">
        <v>43862</v>
      </c>
      <c r="V1361" s="20">
        <v>43900</v>
      </c>
      <c r="W1361" s="21">
        <v>700</v>
      </c>
      <c r="X1361" s="20">
        <v>43862</v>
      </c>
      <c r="Y1361" s="20">
        <v>43890</v>
      </c>
    </row>
    <row r="1362" spans="1:25" ht="15.75" x14ac:dyDescent="0.25">
      <c r="A1362" s="17" t="s">
        <v>485</v>
      </c>
      <c r="B1362" s="17" t="s">
        <v>282</v>
      </c>
      <c r="C1362" s="17" t="s">
        <v>283</v>
      </c>
      <c r="D1362" s="20">
        <v>44982</v>
      </c>
      <c r="E1362" s="20">
        <v>44988</v>
      </c>
      <c r="F1362" s="21">
        <v>600</v>
      </c>
      <c r="G1362" s="20">
        <v>44958</v>
      </c>
      <c r="H1362" s="20">
        <v>44985</v>
      </c>
      <c r="I1362" s="17">
        <f>IF((YEAR(H1362)-YEAR(G1362))=1, ((MONTH(H1362)-MONTH(G1362))+1)+12, (IF((YEAR(H1362)-YEAR(G1362))=2, ((MONTH(H1362)-MONTH(G1362))+1)+24, (IF((YEAR(H1362)-YEAR(G1362))=3, ((MONTH(H1362)-MONTH(G1362))+1)+36, (MONTH(H1362)-MONTH(G1362))+1)))))</f>
        <v>1</v>
      </c>
      <c r="J1362" s="18">
        <f>F1362/I1362</f>
        <v>600</v>
      </c>
      <c r="K1362" s="19"/>
      <c r="L1362" s="20">
        <v>44982</v>
      </c>
      <c r="M1362" s="20">
        <v>44988</v>
      </c>
      <c r="N1362" s="21">
        <v>600</v>
      </c>
      <c r="O1362" s="20">
        <v>44958</v>
      </c>
      <c r="P1362" s="20">
        <v>44985</v>
      </c>
      <c r="Q1362" s="19">
        <f t="shared" si="63"/>
        <v>3</v>
      </c>
      <c r="R1362" s="19">
        <f t="shared" si="64"/>
        <v>3</v>
      </c>
      <c r="S1362" s="19">
        <f t="shared" si="65"/>
        <v>0</v>
      </c>
      <c r="T1362" s="19"/>
      <c r="U1362" s="20">
        <v>43886</v>
      </c>
      <c r="V1362" s="20">
        <v>43893</v>
      </c>
      <c r="W1362" s="21">
        <v>600</v>
      </c>
      <c r="X1362" s="20">
        <v>43862</v>
      </c>
      <c r="Y1362" s="20">
        <v>43890</v>
      </c>
    </row>
    <row r="1363" spans="1:25" ht="15.75" x14ac:dyDescent="0.25">
      <c r="A1363" s="17" t="s">
        <v>507</v>
      </c>
      <c r="B1363" s="17" t="s">
        <v>285</v>
      </c>
      <c r="C1363" s="17" t="s">
        <v>283</v>
      </c>
      <c r="D1363" s="20">
        <v>44958</v>
      </c>
      <c r="E1363" s="20">
        <v>44987</v>
      </c>
      <c r="F1363" s="21">
        <v>1750</v>
      </c>
      <c r="G1363" s="20">
        <v>44958</v>
      </c>
      <c r="H1363" s="20">
        <v>44985</v>
      </c>
      <c r="I1363" s="17">
        <f>IF((YEAR(H1363)-YEAR(G1363))=1, ((MONTH(H1363)-MONTH(G1363))+1)+12, (IF((YEAR(H1363)-YEAR(G1363))=2, ((MONTH(H1363)-MONTH(G1363))+1)+24, (IF((YEAR(H1363)-YEAR(G1363))=3, ((MONTH(H1363)-MONTH(G1363))+1)+36, (MONTH(H1363)-MONTH(G1363))+1)))))</f>
        <v>1</v>
      </c>
      <c r="J1363" s="18">
        <f>F1363/I1363</f>
        <v>1750</v>
      </c>
      <c r="K1363" s="19"/>
      <c r="L1363" s="20">
        <v>44958</v>
      </c>
      <c r="M1363" s="20">
        <v>44987</v>
      </c>
      <c r="N1363" s="21">
        <v>1750</v>
      </c>
      <c r="O1363" s="20">
        <v>44958</v>
      </c>
      <c r="P1363" s="20">
        <v>44985</v>
      </c>
      <c r="Q1363" s="19">
        <f t="shared" si="63"/>
        <v>2</v>
      </c>
      <c r="R1363" s="19">
        <f t="shared" si="64"/>
        <v>2</v>
      </c>
      <c r="S1363" s="19">
        <f t="shared" si="65"/>
        <v>0</v>
      </c>
      <c r="T1363" s="19"/>
      <c r="U1363" s="20">
        <v>43862</v>
      </c>
      <c r="V1363" s="20">
        <v>43892</v>
      </c>
      <c r="W1363" s="21">
        <v>1750</v>
      </c>
      <c r="X1363" s="20">
        <v>43862</v>
      </c>
      <c r="Y1363" s="20">
        <v>43890</v>
      </c>
    </row>
    <row r="1364" spans="1:25" ht="15.75" x14ac:dyDescent="0.25">
      <c r="A1364" s="17" t="s">
        <v>535</v>
      </c>
      <c r="B1364" s="17" t="s">
        <v>296</v>
      </c>
      <c r="C1364" s="17" t="s">
        <v>283</v>
      </c>
      <c r="D1364" s="20">
        <v>44988</v>
      </c>
      <c r="E1364" s="20">
        <v>44990</v>
      </c>
      <c r="F1364" s="21">
        <v>1833.33</v>
      </c>
      <c r="G1364" s="20">
        <v>44958</v>
      </c>
      <c r="H1364" s="20">
        <v>44985</v>
      </c>
      <c r="I1364" s="17">
        <f>IF((YEAR(H1364)-YEAR(G1364))=1, ((MONTH(H1364)-MONTH(G1364))+1)+12, (IF((YEAR(H1364)-YEAR(G1364))=2, ((MONTH(H1364)-MONTH(G1364))+1)+24, (IF((YEAR(H1364)-YEAR(G1364))=3, ((MONTH(H1364)-MONTH(G1364))+1)+36, (MONTH(H1364)-MONTH(G1364))+1)))))</f>
        <v>1</v>
      </c>
      <c r="J1364" s="18">
        <f>F1364/I1364</f>
        <v>1833.33</v>
      </c>
      <c r="K1364" s="19"/>
      <c r="L1364" s="20">
        <v>44988</v>
      </c>
      <c r="M1364" s="20">
        <v>44990</v>
      </c>
      <c r="N1364" s="21">
        <v>1833.33</v>
      </c>
      <c r="O1364" s="20">
        <v>44958</v>
      </c>
      <c r="P1364" s="20">
        <v>44985</v>
      </c>
      <c r="Q1364" s="19">
        <f t="shared" si="63"/>
        <v>5</v>
      </c>
      <c r="R1364" s="19">
        <f t="shared" si="64"/>
        <v>5</v>
      </c>
      <c r="S1364" s="19">
        <f t="shared" si="65"/>
        <v>0</v>
      </c>
      <c r="T1364" s="19"/>
      <c r="U1364" s="20">
        <v>43893</v>
      </c>
      <c r="V1364" s="20">
        <v>43895</v>
      </c>
      <c r="W1364" s="21">
        <v>1833.33</v>
      </c>
      <c r="X1364" s="20">
        <v>43862</v>
      </c>
      <c r="Y1364" s="20">
        <v>43890</v>
      </c>
    </row>
    <row r="1365" spans="1:25" ht="15.75" x14ac:dyDescent="0.25">
      <c r="A1365" s="17" t="s">
        <v>556</v>
      </c>
      <c r="B1365" s="17" t="s">
        <v>282</v>
      </c>
      <c r="C1365" s="17" t="s">
        <v>283</v>
      </c>
      <c r="D1365" s="20">
        <v>44958</v>
      </c>
      <c r="E1365" s="20">
        <v>44985</v>
      </c>
      <c r="F1365" s="21">
        <v>2500</v>
      </c>
      <c r="G1365" s="20">
        <v>44958</v>
      </c>
      <c r="H1365" s="20">
        <v>44985</v>
      </c>
      <c r="I1365" s="17">
        <f>IF((YEAR(H1365)-YEAR(G1365))=1, ((MONTH(H1365)-MONTH(G1365))+1)+12, (IF((YEAR(H1365)-YEAR(G1365))=2, ((MONTH(H1365)-MONTH(G1365))+1)+24, (IF((YEAR(H1365)-YEAR(G1365))=3, ((MONTH(H1365)-MONTH(G1365))+1)+36, (MONTH(H1365)-MONTH(G1365))+1)))))</f>
        <v>1</v>
      </c>
      <c r="J1365" s="18">
        <f>F1365/I1365</f>
        <v>2500</v>
      </c>
      <c r="K1365" s="19"/>
      <c r="L1365" s="20">
        <v>44958</v>
      </c>
      <c r="M1365" s="20">
        <v>44985</v>
      </c>
      <c r="N1365" s="21">
        <v>2500</v>
      </c>
      <c r="O1365" s="20">
        <v>44958</v>
      </c>
      <c r="P1365" s="20">
        <v>44985</v>
      </c>
      <c r="Q1365" s="19">
        <f t="shared" si="63"/>
        <v>28</v>
      </c>
      <c r="R1365" s="19">
        <f t="shared" si="64"/>
        <v>28</v>
      </c>
      <c r="S1365" s="19">
        <f t="shared" si="65"/>
        <v>0</v>
      </c>
      <c r="T1365" s="19"/>
      <c r="U1365" s="20">
        <v>43862</v>
      </c>
      <c r="V1365" s="20">
        <v>43890</v>
      </c>
      <c r="W1365" s="21">
        <v>2500</v>
      </c>
      <c r="X1365" s="20">
        <v>43862</v>
      </c>
      <c r="Y1365" s="20">
        <v>43890</v>
      </c>
    </row>
    <row r="1366" spans="1:25" ht="15.75" x14ac:dyDescent="0.25">
      <c r="A1366" s="17" t="s">
        <v>316</v>
      </c>
      <c r="B1366" s="17" t="s">
        <v>296</v>
      </c>
      <c r="C1366" s="17" t="s">
        <v>283</v>
      </c>
      <c r="D1366" s="20">
        <v>44652</v>
      </c>
      <c r="E1366" s="20">
        <v>44659</v>
      </c>
      <c r="F1366" s="21">
        <v>18000</v>
      </c>
      <c r="G1366" s="20">
        <v>44652</v>
      </c>
      <c r="H1366" s="20">
        <v>45016</v>
      </c>
      <c r="I1366" s="17">
        <f>IF((YEAR(H1366)-YEAR(G1366))=1, ((MONTH(H1366)-MONTH(G1366))+1)+12, (IF((YEAR(H1366)-YEAR(G1366))=2, ((MONTH(H1366)-MONTH(G1366))+1)+24, (IF((YEAR(H1366)-YEAR(G1366))=3, ((MONTH(H1366)-MONTH(G1366))+1)+36, (MONTH(H1366)-MONTH(G1366))+1)))))</f>
        <v>12</v>
      </c>
      <c r="J1366" s="18">
        <f>F1366/I1366</f>
        <v>1500</v>
      </c>
      <c r="K1366" s="19"/>
      <c r="L1366" s="20">
        <v>44652</v>
      </c>
      <c r="M1366" s="20">
        <v>44659</v>
      </c>
      <c r="N1366" s="21">
        <v>18000</v>
      </c>
      <c r="O1366" s="20">
        <v>44652</v>
      </c>
      <c r="P1366" s="20">
        <v>45016</v>
      </c>
      <c r="Q1366" s="19">
        <f t="shared" si="63"/>
        <v>8</v>
      </c>
      <c r="R1366" s="19">
        <f t="shared" si="64"/>
        <v>8</v>
      </c>
      <c r="S1366" s="19">
        <f t="shared" si="65"/>
        <v>0</v>
      </c>
      <c r="T1366" s="19"/>
      <c r="U1366" s="20">
        <v>43556</v>
      </c>
      <c r="V1366" s="20">
        <v>43563</v>
      </c>
      <c r="W1366" s="21">
        <v>18000</v>
      </c>
      <c r="X1366" s="20">
        <v>43556</v>
      </c>
      <c r="Y1366" s="20">
        <v>43921</v>
      </c>
    </row>
    <row r="1367" spans="1:25" ht="15.75" x14ac:dyDescent="0.25">
      <c r="A1367" s="17" t="s">
        <v>346</v>
      </c>
      <c r="B1367" s="17" t="s">
        <v>292</v>
      </c>
      <c r="C1367" s="17" t="s">
        <v>283</v>
      </c>
      <c r="D1367" s="20">
        <v>44743</v>
      </c>
      <c r="E1367" s="20">
        <v>44803</v>
      </c>
      <c r="F1367" s="21">
        <v>22500</v>
      </c>
      <c r="G1367" s="20">
        <v>44652</v>
      </c>
      <c r="H1367" s="20">
        <v>45016</v>
      </c>
      <c r="I1367" s="17">
        <f>IF((YEAR(H1367)-YEAR(G1367))=1, ((MONTH(H1367)-MONTH(G1367))+1)+12, (IF((YEAR(H1367)-YEAR(G1367))=2, ((MONTH(H1367)-MONTH(G1367))+1)+24, (IF((YEAR(H1367)-YEAR(G1367))=3, ((MONTH(H1367)-MONTH(G1367))+1)+36, (MONTH(H1367)-MONTH(G1367))+1)))))</f>
        <v>12</v>
      </c>
      <c r="J1367" s="18">
        <f>F1367/I1367</f>
        <v>1875</v>
      </c>
      <c r="K1367" s="19"/>
      <c r="L1367" s="20">
        <v>44743</v>
      </c>
      <c r="M1367" s="20">
        <v>44803</v>
      </c>
      <c r="N1367" s="21">
        <v>22500</v>
      </c>
      <c r="O1367" s="20">
        <v>44652</v>
      </c>
      <c r="P1367" s="20">
        <v>45016</v>
      </c>
      <c r="Q1367" s="19">
        <f t="shared" si="63"/>
        <v>30</v>
      </c>
      <c r="R1367" s="19">
        <f t="shared" si="64"/>
        <v>30</v>
      </c>
      <c r="S1367" s="19">
        <f t="shared" si="65"/>
        <v>0</v>
      </c>
      <c r="T1367" s="19"/>
      <c r="U1367" s="20">
        <v>43647</v>
      </c>
      <c r="V1367" s="20">
        <v>43707</v>
      </c>
      <c r="W1367" s="21">
        <v>22500</v>
      </c>
      <c r="X1367" s="20">
        <v>43556</v>
      </c>
      <c r="Y1367" s="20">
        <v>43921</v>
      </c>
    </row>
    <row r="1368" spans="1:25" ht="15.75" x14ac:dyDescent="0.25">
      <c r="A1368" s="17" t="s">
        <v>360</v>
      </c>
      <c r="B1368" s="17" t="s">
        <v>296</v>
      </c>
      <c r="C1368" s="17" t="s">
        <v>283</v>
      </c>
      <c r="D1368" s="20">
        <v>44662</v>
      </c>
      <c r="E1368" s="20">
        <v>44681</v>
      </c>
      <c r="F1368" s="21">
        <v>12000</v>
      </c>
      <c r="G1368" s="20">
        <v>44652</v>
      </c>
      <c r="H1368" s="20">
        <v>45016</v>
      </c>
      <c r="I1368" s="17">
        <f>IF((YEAR(H1368)-YEAR(G1368))=1, ((MONTH(H1368)-MONTH(G1368))+1)+12, (IF((YEAR(H1368)-YEAR(G1368))=2, ((MONTH(H1368)-MONTH(G1368))+1)+24, (IF((YEAR(H1368)-YEAR(G1368))=3, ((MONTH(H1368)-MONTH(G1368))+1)+36, (MONTH(H1368)-MONTH(G1368))+1)))))</f>
        <v>12</v>
      </c>
      <c r="J1368" s="18">
        <f>F1368/I1368</f>
        <v>1000</v>
      </c>
      <c r="K1368" s="19"/>
      <c r="L1368" s="20">
        <v>44662</v>
      </c>
      <c r="M1368" s="20">
        <v>44681</v>
      </c>
      <c r="N1368" s="21">
        <v>12000</v>
      </c>
      <c r="O1368" s="20">
        <v>44652</v>
      </c>
      <c r="P1368" s="20">
        <v>45016</v>
      </c>
      <c r="Q1368" s="19">
        <f t="shared" si="63"/>
        <v>30</v>
      </c>
      <c r="R1368" s="19">
        <f t="shared" si="64"/>
        <v>30</v>
      </c>
      <c r="S1368" s="19">
        <f t="shared" si="65"/>
        <v>0</v>
      </c>
      <c r="T1368" s="19"/>
      <c r="U1368" s="20">
        <v>43566</v>
      </c>
      <c r="V1368" s="20">
        <v>43585</v>
      </c>
      <c r="W1368" s="21">
        <v>12000</v>
      </c>
      <c r="X1368" s="20">
        <v>43556</v>
      </c>
      <c r="Y1368" s="20">
        <v>43921</v>
      </c>
    </row>
    <row r="1369" spans="1:25" ht="15.75" x14ac:dyDescent="0.25">
      <c r="A1369" s="23" t="s">
        <v>385</v>
      </c>
      <c r="B1369" s="23" t="s">
        <v>285</v>
      </c>
      <c r="C1369" s="17" t="s">
        <v>283</v>
      </c>
      <c r="D1369" s="20">
        <v>45047</v>
      </c>
      <c r="E1369" s="20">
        <v>45099</v>
      </c>
      <c r="F1369" s="21">
        <v>5318.21</v>
      </c>
      <c r="G1369" s="20">
        <v>44652</v>
      </c>
      <c r="H1369" s="20">
        <v>45016</v>
      </c>
      <c r="I1369" s="17">
        <f>IF((YEAR(H1369)-YEAR(G1369))=1, ((MONTH(H1369)-MONTH(G1369))+1)+12, (IF((YEAR(H1369)-YEAR(G1369))=2, ((MONTH(H1369)-MONTH(G1369))+1)+24, (IF((YEAR(H1369)-YEAR(G1369))=3, ((MONTH(H1369)-MONTH(G1369))+1)+36, (MONTH(H1369)-MONTH(G1369))+1)))))</f>
        <v>12</v>
      </c>
      <c r="J1369" s="18">
        <f>F1369/I1369</f>
        <v>443.18416666666667</v>
      </c>
      <c r="K1369" s="19"/>
      <c r="L1369" s="20">
        <v>45047</v>
      </c>
      <c r="M1369" s="20">
        <v>45099</v>
      </c>
      <c r="N1369" s="21">
        <v>5318.21</v>
      </c>
      <c r="O1369" s="20">
        <v>44652</v>
      </c>
      <c r="P1369" s="20">
        <v>45016</v>
      </c>
      <c r="Q1369" s="19">
        <f t="shared" si="63"/>
        <v>22</v>
      </c>
      <c r="R1369" s="19">
        <f t="shared" si="64"/>
        <v>22</v>
      </c>
      <c r="S1369" s="19">
        <f t="shared" si="65"/>
        <v>0</v>
      </c>
      <c r="T1369" s="19"/>
      <c r="U1369" s="20">
        <v>43952</v>
      </c>
      <c r="V1369" s="20">
        <v>44004</v>
      </c>
      <c r="W1369" s="21">
        <v>5318.21</v>
      </c>
      <c r="X1369" s="20">
        <v>43556</v>
      </c>
      <c r="Y1369" s="20">
        <v>43921</v>
      </c>
    </row>
    <row r="1370" spans="1:25" ht="15.75" x14ac:dyDescent="0.25">
      <c r="A1370" s="23" t="s">
        <v>385</v>
      </c>
      <c r="B1370" s="23" t="s">
        <v>282</v>
      </c>
      <c r="C1370" s="17" t="s">
        <v>283</v>
      </c>
      <c r="D1370" s="20">
        <v>45017</v>
      </c>
      <c r="E1370" s="20">
        <v>45047</v>
      </c>
      <c r="F1370" s="21">
        <v>21272.83</v>
      </c>
      <c r="G1370" s="20">
        <v>44652</v>
      </c>
      <c r="H1370" s="20">
        <v>45016</v>
      </c>
      <c r="I1370" s="17">
        <f>IF((YEAR(H1370)-YEAR(G1370))=1, ((MONTH(H1370)-MONTH(G1370))+1)+12, (IF((YEAR(H1370)-YEAR(G1370))=2, ((MONTH(H1370)-MONTH(G1370))+1)+24, (IF((YEAR(H1370)-YEAR(G1370))=3, ((MONTH(H1370)-MONTH(G1370))+1)+36, (MONTH(H1370)-MONTH(G1370))+1)))))</f>
        <v>12</v>
      </c>
      <c r="J1370" s="18">
        <f>F1370/I1370</f>
        <v>1772.7358333333334</v>
      </c>
      <c r="K1370" s="19"/>
      <c r="L1370" s="20">
        <v>45017</v>
      </c>
      <c r="M1370" s="20">
        <v>45047</v>
      </c>
      <c r="N1370" s="21">
        <v>21272.83</v>
      </c>
      <c r="O1370" s="20">
        <v>44652</v>
      </c>
      <c r="P1370" s="20">
        <v>45016</v>
      </c>
      <c r="Q1370" s="19">
        <f t="shared" si="63"/>
        <v>1</v>
      </c>
      <c r="R1370" s="19">
        <f t="shared" si="64"/>
        <v>1</v>
      </c>
      <c r="S1370" s="19">
        <f t="shared" si="65"/>
        <v>0</v>
      </c>
      <c r="T1370" s="19"/>
      <c r="U1370" s="20">
        <v>43922</v>
      </c>
      <c r="V1370" s="20">
        <v>43952</v>
      </c>
      <c r="W1370" s="21">
        <v>21272.83</v>
      </c>
      <c r="X1370" s="20">
        <v>43556</v>
      </c>
      <c r="Y1370" s="20">
        <v>43921</v>
      </c>
    </row>
    <row r="1371" spans="1:25" ht="15.75" x14ac:dyDescent="0.25">
      <c r="A1371" s="17" t="s">
        <v>404</v>
      </c>
      <c r="B1371" s="17" t="s">
        <v>288</v>
      </c>
      <c r="C1371" s="17" t="s">
        <v>283</v>
      </c>
      <c r="D1371" s="20">
        <v>44635</v>
      </c>
      <c r="E1371" s="20">
        <v>44688</v>
      </c>
      <c r="F1371" s="21">
        <v>20000</v>
      </c>
      <c r="G1371" s="20">
        <v>44652</v>
      </c>
      <c r="H1371" s="20">
        <v>45016</v>
      </c>
      <c r="I1371" s="17">
        <f>IF((YEAR(H1371)-YEAR(G1371))=1, ((MONTH(H1371)-MONTH(G1371))+1)+12, (IF((YEAR(H1371)-YEAR(G1371))=2, ((MONTH(H1371)-MONTH(G1371))+1)+24, (IF((YEAR(H1371)-YEAR(G1371))=3, ((MONTH(H1371)-MONTH(G1371))+1)+36, (MONTH(H1371)-MONTH(G1371))+1)))))</f>
        <v>12</v>
      </c>
      <c r="J1371" s="18">
        <f>F1371/I1371</f>
        <v>1666.6666666666667</v>
      </c>
      <c r="K1371" s="19"/>
      <c r="L1371" s="20">
        <v>44635</v>
      </c>
      <c r="M1371" s="20">
        <v>44688</v>
      </c>
      <c r="N1371" s="21">
        <v>20000</v>
      </c>
      <c r="O1371" s="20">
        <v>44652</v>
      </c>
      <c r="P1371" s="20">
        <v>45016</v>
      </c>
      <c r="Q1371" s="19">
        <f t="shared" si="63"/>
        <v>7</v>
      </c>
      <c r="R1371" s="19">
        <f t="shared" si="64"/>
        <v>7</v>
      </c>
      <c r="S1371" s="19">
        <f t="shared" si="65"/>
        <v>0</v>
      </c>
      <c r="T1371" s="19"/>
      <c r="U1371" s="20">
        <v>43539</v>
      </c>
      <c r="V1371" s="20">
        <v>43592</v>
      </c>
      <c r="W1371" s="21">
        <v>20000</v>
      </c>
      <c r="X1371" s="20">
        <v>43556</v>
      </c>
      <c r="Y1371" s="20">
        <v>43921</v>
      </c>
    </row>
    <row r="1372" spans="1:25" ht="15.75" x14ac:dyDescent="0.25">
      <c r="A1372" s="17" t="s">
        <v>447</v>
      </c>
      <c r="B1372" s="17" t="s">
        <v>282</v>
      </c>
      <c r="C1372" s="17" t="s">
        <v>283</v>
      </c>
      <c r="D1372" s="20">
        <v>44666</v>
      </c>
      <c r="E1372" s="20">
        <v>44729</v>
      </c>
      <c r="F1372" s="21">
        <v>11400</v>
      </c>
      <c r="G1372" s="20">
        <v>44652</v>
      </c>
      <c r="H1372" s="20">
        <v>45016</v>
      </c>
      <c r="I1372" s="17">
        <f>IF((YEAR(H1372)-YEAR(G1372))=1, ((MONTH(H1372)-MONTH(G1372))+1)+12, (IF((YEAR(H1372)-YEAR(G1372))=2, ((MONTH(H1372)-MONTH(G1372))+1)+24, (IF((YEAR(H1372)-YEAR(G1372))=3, ((MONTH(H1372)-MONTH(G1372))+1)+36, (MONTH(H1372)-MONTH(G1372))+1)))))</f>
        <v>12</v>
      </c>
      <c r="J1372" s="18">
        <f>F1372/I1372</f>
        <v>950</v>
      </c>
      <c r="K1372" s="19"/>
      <c r="L1372" s="20">
        <v>44666</v>
      </c>
      <c r="M1372" s="20">
        <v>44729</v>
      </c>
      <c r="N1372" s="21">
        <v>11400</v>
      </c>
      <c r="O1372" s="20">
        <v>44652</v>
      </c>
      <c r="P1372" s="20">
        <v>45016</v>
      </c>
      <c r="Q1372" s="19">
        <f t="shared" si="63"/>
        <v>17</v>
      </c>
      <c r="R1372" s="19">
        <f t="shared" si="64"/>
        <v>17</v>
      </c>
      <c r="S1372" s="19">
        <f t="shared" si="65"/>
        <v>0</v>
      </c>
      <c r="T1372" s="19"/>
      <c r="U1372" s="20">
        <v>43570</v>
      </c>
      <c r="V1372" s="20">
        <v>43633</v>
      </c>
      <c r="W1372" s="21">
        <v>11400</v>
      </c>
      <c r="X1372" s="20">
        <v>43556</v>
      </c>
      <c r="Y1372" s="20">
        <v>43921</v>
      </c>
    </row>
    <row r="1373" spans="1:25" ht="15.75" x14ac:dyDescent="0.25">
      <c r="A1373" s="17" t="s">
        <v>448</v>
      </c>
      <c r="B1373" s="17" t="s">
        <v>282</v>
      </c>
      <c r="C1373" s="17" t="s">
        <v>283</v>
      </c>
      <c r="D1373" s="20">
        <v>44666</v>
      </c>
      <c r="E1373" s="20">
        <v>44729</v>
      </c>
      <c r="F1373" s="21">
        <v>33250</v>
      </c>
      <c r="G1373" s="20">
        <v>44652</v>
      </c>
      <c r="H1373" s="20">
        <v>45016</v>
      </c>
      <c r="I1373" s="17">
        <f>IF((YEAR(H1373)-YEAR(G1373))=1, ((MONTH(H1373)-MONTH(G1373))+1)+12, (IF((YEAR(H1373)-YEAR(G1373))=2, ((MONTH(H1373)-MONTH(G1373))+1)+24, (IF((YEAR(H1373)-YEAR(G1373))=3, ((MONTH(H1373)-MONTH(G1373))+1)+36, (MONTH(H1373)-MONTH(G1373))+1)))))</f>
        <v>12</v>
      </c>
      <c r="J1373" s="18">
        <f>F1373/I1373</f>
        <v>2770.8333333333335</v>
      </c>
      <c r="K1373" s="19"/>
      <c r="L1373" s="20">
        <v>44666</v>
      </c>
      <c r="M1373" s="20">
        <v>44729</v>
      </c>
      <c r="N1373" s="21">
        <v>33250</v>
      </c>
      <c r="O1373" s="20">
        <v>44652</v>
      </c>
      <c r="P1373" s="20">
        <v>45016</v>
      </c>
      <c r="Q1373" s="19">
        <f t="shared" si="63"/>
        <v>17</v>
      </c>
      <c r="R1373" s="19">
        <f t="shared" si="64"/>
        <v>17</v>
      </c>
      <c r="S1373" s="19">
        <f t="shared" si="65"/>
        <v>0</v>
      </c>
      <c r="T1373" s="19"/>
      <c r="U1373" s="20">
        <v>43570</v>
      </c>
      <c r="V1373" s="20">
        <v>43633</v>
      </c>
      <c r="W1373" s="21">
        <v>33250</v>
      </c>
      <c r="X1373" s="20">
        <v>43556</v>
      </c>
      <c r="Y1373" s="20">
        <v>43921</v>
      </c>
    </row>
    <row r="1374" spans="1:25" ht="15.75" x14ac:dyDescent="0.25">
      <c r="A1374" s="17" t="s">
        <v>451</v>
      </c>
      <c r="B1374" s="17" t="s">
        <v>292</v>
      </c>
      <c r="C1374" s="17" t="s">
        <v>283</v>
      </c>
      <c r="D1374" s="20">
        <v>44665</v>
      </c>
      <c r="E1374" s="20">
        <v>44754</v>
      </c>
      <c r="F1374" s="21">
        <v>30000</v>
      </c>
      <c r="G1374" s="20">
        <v>44652</v>
      </c>
      <c r="H1374" s="20">
        <v>45016</v>
      </c>
      <c r="I1374" s="17">
        <f>IF((YEAR(H1374)-YEAR(G1374))=1, ((MONTH(H1374)-MONTH(G1374))+1)+12, (IF((YEAR(H1374)-YEAR(G1374))=2, ((MONTH(H1374)-MONTH(G1374))+1)+24, (IF((YEAR(H1374)-YEAR(G1374))=3, ((MONTH(H1374)-MONTH(G1374))+1)+36, (MONTH(H1374)-MONTH(G1374))+1)))))</f>
        <v>12</v>
      </c>
      <c r="J1374" s="18">
        <f>F1374/I1374</f>
        <v>2500</v>
      </c>
      <c r="K1374" s="19"/>
      <c r="L1374" s="20">
        <v>44665</v>
      </c>
      <c r="M1374" s="20">
        <v>44754</v>
      </c>
      <c r="N1374" s="21">
        <v>30000</v>
      </c>
      <c r="O1374" s="20">
        <v>44652</v>
      </c>
      <c r="P1374" s="20">
        <v>45016</v>
      </c>
      <c r="Q1374" s="19">
        <f t="shared" si="63"/>
        <v>12</v>
      </c>
      <c r="R1374" s="19">
        <f t="shared" si="64"/>
        <v>12</v>
      </c>
      <c r="S1374" s="19">
        <f t="shared" si="65"/>
        <v>0</v>
      </c>
      <c r="T1374" s="19"/>
      <c r="U1374" s="20">
        <v>43569</v>
      </c>
      <c r="V1374" s="20">
        <v>43658</v>
      </c>
      <c r="W1374" s="21">
        <v>30000</v>
      </c>
      <c r="X1374" s="20">
        <v>43556</v>
      </c>
      <c r="Y1374" s="20">
        <v>43921</v>
      </c>
    </row>
    <row r="1375" spans="1:25" ht="15.75" x14ac:dyDescent="0.25">
      <c r="A1375" s="17" t="s">
        <v>452</v>
      </c>
      <c r="B1375" s="17" t="s">
        <v>292</v>
      </c>
      <c r="C1375" s="17" t="s">
        <v>283</v>
      </c>
      <c r="D1375" s="20">
        <v>44666</v>
      </c>
      <c r="E1375" s="20">
        <v>44729</v>
      </c>
      <c r="F1375" s="21">
        <v>11400</v>
      </c>
      <c r="G1375" s="20">
        <v>44652</v>
      </c>
      <c r="H1375" s="20">
        <v>45016</v>
      </c>
      <c r="I1375" s="17">
        <f>IF((YEAR(H1375)-YEAR(G1375))=1, ((MONTH(H1375)-MONTH(G1375))+1)+12, (IF((YEAR(H1375)-YEAR(G1375))=2, ((MONTH(H1375)-MONTH(G1375))+1)+24, (IF((YEAR(H1375)-YEAR(G1375))=3, ((MONTH(H1375)-MONTH(G1375))+1)+36, (MONTH(H1375)-MONTH(G1375))+1)))))</f>
        <v>12</v>
      </c>
      <c r="J1375" s="18">
        <f>F1375/I1375</f>
        <v>950</v>
      </c>
      <c r="K1375" s="19"/>
      <c r="L1375" s="20">
        <v>44666</v>
      </c>
      <c r="M1375" s="20">
        <v>44729</v>
      </c>
      <c r="N1375" s="21">
        <v>11400</v>
      </c>
      <c r="O1375" s="20">
        <v>44652</v>
      </c>
      <c r="P1375" s="20">
        <v>45016</v>
      </c>
      <c r="Q1375" s="19">
        <f t="shared" si="63"/>
        <v>17</v>
      </c>
      <c r="R1375" s="19">
        <f t="shared" si="64"/>
        <v>17</v>
      </c>
      <c r="S1375" s="19">
        <f t="shared" si="65"/>
        <v>0</v>
      </c>
      <c r="T1375" s="19"/>
      <c r="U1375" s="20">
        <v>43570</v>
      </c>
      <c r="V1375" s="20">
        <v>43633</v>
      </c>
      <c r="W1375" s="21">
        <v>11400</v>
      </c>
      <c r="X1375" s="20">
        <v>43556</v>
      </c>
      <c r="Y1375" s="20">
        <v>43921</v>
      </c>
    </row>
    <row r="1376" spans="1:25" ht="15.75" x14ac:dyDescent="0.25">
      <c r="A1376" s="17" t="s">
        <v>455</v>
      </c>
      <c r="B1376" s="17" t="s">
        <v>292</v>
      </c>
      <c r="C1376" s="17" t="s">
        <v>283</v>
      </c>
      <c r="D1376" s="20">
        <v>44666</v>
      </c>
      <c r="E1376" s="20">
        <v>44729</v>
      </c>
      <c r="F1376" s="21">
        <v>250800</v>
      </c>
      <c r="G1376" s="20">
        <v>44652</v>
      </c>
      <c r="H1376" s="20">
        <v>45016</v>
      </c>
      <c r="I1376" s="17">
        <f>IF((YEAR(H1376)-YEAR(G1376))=1, ((MONTH(H1376)-MONTH(G1376))+1)+12, (IF((YEAR(H1376)-YEAR(G1376))=2, ((MONTH(H1376)-MONTH(G1376))+1)+24, (IF((YEAR(H1376)-YEAR(G1376))=3, ((MONTH(H1376)-MONTH(G1376))+1)+36, (MONTH(H1376)-MONTH(G1376))+1)))))</f>
        <v>12</v>
      </c>
      <c r="J1376" s="18">
        <f>F1376/I1376</f>
        <v>20900</v>
      </c>
      <c r="K1376" s="19"/>
      <c r="L1376" s="20">
        <v>44666</v>
      </c>
      <c r="M1376" s="20">
        <v>44729</v>
      </c>
      <c r="N1376" s="21">
        <v>250800</v>
      </c>
      <c r="O1376" s="20">
        <v>44652</v>
      </c>
      <c r="P1376" s="20">
        <v>45016</v>
      </c>
      <c r="Q1376" s="19">
        <f t="shared" si="63"/>
        <v>17</v>
      </c>
      <c r="R1376" s="19">
        <f t="shared" si="64"/>
        <v>17</v>
      </c>
      <c r="S1376" s="19">
        <f t="shared" si="65"/>
        <v>0</v>
      </c>
      <c r="T1376" s="19"/>
      <c r="U1376" s="20">
        <v>43570</v>
      </c>
      <c r="V1376" s="20">
        <v>43633</v>
      </c>
      <c r="W1376" s="21">
        <v>250800</v>
      </c>
      <c r="X1376" s="20">
        <v>43556</v>
      </c>
      <c r="Y1376" s="20">
        <v>43921</v>
      </c>
    </row>
    <row r="1377" spans="1:25" ht="15.75" x14ac:dyDescent="0.25">
      <c r="A1377" s="17" t="s">
        <v>477</v>
      </c>
      <c r="B1377" s="17" t="s">
        <v>292</v>
      </c>
      <c r="C1377" s="17" t="s">
        <v>283</v>
      </c>
      <c r="D1377" s="20">
        <v>44635</v>
      </c>
      <c r="E1377" s="20">
        <v>44660</v>
      </c>
      <c r="F1377" s="21">
        <v>8400</v>
      </c>
      <c r="G1377" s="20">
        <v>44652</v>
      </c>
      <c r="H1377" s="20">
        <v>45016</v>
      </c>
      <c r="I1377" s="17">
        <f>IF((YEAR(H1377)-YEAR(G1377))=1, ((MONTH(H1377)-MONTH(G1377))+1)+12, (IF((YEAR(H1377)-YEAR(G1377))=2, ((MONTH(H1377)-MONTH(G1377))+1)+24, (IF((YEAR(H1377)-YEAR(G1377))=3, ((MONTH(H1377)-MONTH(G1377))+1)+36, (MONTH(H1377)-MONTH(G1377))+1)))))</f>
        <v>12</v>
      </c>
      <c r="J1377" s="18">
        <f>F1377/I1377</f>
        <v>700</v>
      </c>
      <c r="K1377" s="19"/>
      <c r="L1377" s="20">
        <v>44635</v>
      </c>
      <c r="M1377" s="20">
        <v>44660</v>
      </c>
      <c r="N1377" s="21">
        <v>8400</v>
      </c>
      <c r="O1377" s="20">
        <v>44652</v>
      </c>
      <c r="P1377" s="20">
        <v>45016</v>
      </c>
      <c r="Q1377" s="19">
        <f t="shared" si="63"/>
        <v>9</v>
      </c>
      <c r="R1377" s="19">
        <f t="shared" si="64"/>
        <v>9</v>
      </c>
      <c r="S1377" s="19">
        <f t="shared" si="65"/>
        <v>0</v>
      </c>
      <c r="T1377" s="19"/>
      <c r="U1377" s="20">
        <v>43539</v>
      </c>
      <c r="V1377" s="20">
        <v>43564</v>
      </c>
      <c r="W1377" s="21">
        <v>8400</v>
      </c>
      <c r="X1377" s="20">
        <v>43556</v>
      </c>
      <c r="Y1377" s="20">
        <v>43921</v>
      </c>
    </row>
    <row r="1378" spans="1:25" ht="15.75" x14ac:dyDescent="0.25">
      <c r="A1378" s="17" t="s">
        <v>518</v>
      </c>
      <c r="B1378" s="17" t="s">
        <v>285</v>
      </c>
      <c r="C1378" s="17" t="s">
        <v>283</v>
      </c>
      <c r="D1378" s="20">
        <v>44655</v>
      </c>
      <c r="E1378" s="20">
        <v>44666</v>
      </c>
      <c r="F1378" s="21">
        <v>20000</v>
      </c>
      <c r="G1378" s="20">
        <v>44652</v>
      </c>
      <c r="H1378" s="20">
        <v>45016</v>
      </c>
      <c r="I1378" s="17">
        <f>IF((YEAR(H1378)-YEAR(G1378))=1, ((MONTH(H1378)-MONTH(G1378))+1)+12, (IF((YEAR(H1378)-YEAR(G1378))=2, ((MONTH(H1378)-MONTH(G1378))+1)+24, (IF((YEAR(H1378)-YEAR(G1378))=3, ((MONTH(H1378)-MONTH(G1378))+1)+36, (MONTH(H1378)-MONTH(G1378))+1)))))</f>
        <v>12</v>
      </c>
      <c r="J1378" s="18">
        <f>F1378/I1378</f>
        <v>1666.6666666666667</v>
      </c>
      <c r="K1378" s="19"/>
      <c r="L1378" s="20">
        <v>44655</v>
      </c>
      <c r="M1378" s="20">
        <v>44666</v>
      </c>
      <c r="N1378" s="21">
        <v>20000</v>
      </c>
      <c r="O1378" s="20">
        <v>44652</v>
      </c>
      <c r="P1378" s="20">
        <v>45016</v>
      </c>
      <c r="Q1378" s="19">
        <f t="shared" si="63"/>
        <v>15</v>
      </c>
      <c r="R1378" s="19">
        <f t="shared" si="64"/>
        <v>15</v>
      </c>
      <c r="S1378" s="19">
        <f t="shared" si="65"/>
        <v>0</v>
      </c>
      <c r="T1378" s="19"/>
      <c r="U1378" s="20">
        <v>43559</v>
      </c>
      <c r="V1378" s="20">
        <v>43570</v>
      </c>
      <c r="W1378" s="21">
        <v>20000</v>
      </c>
      <c r="X1378" s="20">
        <v>43556</v>
      </c>
      <c r="Y1378" s="20">
        <v>43921</v>
      </c>
    </row>
    <row r="1379" spans="1:25" ht="15.75" x14ac:dyDescent="0.25">
      <c r="A1379" s="17" t="s">
        <v>518</v>
      </c>
      <c r="B1379" s="17" t="s">
        <v>292</v>
      </c>
      <c r="C1379" s="17" t="s">
        <v>283</v>
      </c>
      <c r="D1379" s="20">
        <v>44655</v>
      </c>
      <c r="E1379" s="20">
        <v>44666</v>
      </c>
      <c r="F1379" s="21">
        <v>10000</v>
      </c>
      <c r="G1379" s="20">
        <v>44652</v>
      </c>
      <c r="H1379" s="20">
        <v>45016</v>
      </c>
      <c r="I1379" s="17">
        <f>IF((YEAR(H1379)-YEAR(G1379))=1, ((MONTH(H1379)-MONTH(G1379))+1)+12, (IF((YEAR(H1379)-YEAR(G1379))=2, ((MONTH(H1379)-MONTH(G1379))+1)+24, (IF((YEAR(H1379)-YEAR(G1379))=3, ((MONTH(H1379)-MONTH(G1379))+1)+36, (MONTH(H1379)-MONTH(G1379))+1)))))</f>
        <v>12</v>
      </c>
      <c r="J1379" s="18">
        <f>F1379/I1379</f>
        <v>833.33333333333337</v>
      </c>
      <c r="K1379" s="19"/>
      <c r="L1379" s="20">
        <v>44655</v>
      </c>
      <c r="M1379" s="20">
        <v>44666</v>
      </c>
      <c r="N1379" s="21">
        <v>10000</v>
      </c>
      <c r="O1379" s="20">
        <v>44652</v>
      </c>
      <c r="P1379" s="20">
        <v>45016</v>
      </c>
      <c r="Q1379" s="19">
        <f t="shared" si="63"/>
        <v>15</v>
      </c>
      <c r="R1379" s="19">
        <f t="shared" si="64"/>
        <v>15</v>
      </c>
      <c r="S1379" s="19">
        <f t="shared" si="65"/>
        <v>0</v>
      </c>
      <c r="T1379" s="19"/>
      <c r="U1379" s="20">
        <v>43559</v>
      </c>
      <c r="V1379" s="20">
        <v>43570</v>
      </c>
      <c r="W1379" s="21">
        <v>10000</v>
      </c>
      <c r="X1379" s="20">
        <v>43556</v>
      </c>
      <c r="Y1379" s="20">
        <v>43921</v>
      </c>
    </row>
    <row r="1380" spans="1:25" ht="15.75" x14ac:dyDescent="0.25">
      <c r="A1380" s="17" t="s">
        <v>532</v>
      </c>
      <c r="B1380" s="17" t="s">
        <v>282</v>
      </c>
      <c r="C1380" s="17" t="s">
        <v>283</v>
      </c>
      <c r="D1380" s="20">
        <v>44680</v>
      </c>
      <c r="E1380" s="20">
        <v>44687</v>
      </c>
      <c r="F1380" s="21">
        <v>20000</v>
      </c>
      <c r="G1380" s="20">
        <v>44652</v>
      </c>
      <c r="H1380" s="20">
        <v>45016</v>
      </c>
      <c r="I1380" s="17">
        <f>IF((YEAR(H1380)-YEAR(G1380))=1, ((MONTH(H1380)-MONTH(G1380))+1)+12, (IF((YEAR(H1380)-YEAR(G1380))=2, ((MONTH(H1380)-MONTH(G1380))+1)+24, (IF((YEAR(H1380)-YEAR(G1380))=3, ((MONTH(H1380)-MONTH(G1380))+1)+36, (MONTH(H1380)-MONTH(G1380))+1)))))</f>
        <v>12</v>
      </c>
      <c r="J1380" s="18">
        <f>F1380/I1380</f>
        <v>1666.6666666666667</v>
      </c>
      <c r="K1380" s="19"/>
      <c r="L1380" s="20">
        <v>44680</v>
      </c>
      <c r="M1380" s="20">
        <v>44687</v>
      </c>
      <c r="N1380" s="21">
        <v>20000</v>
      </c>
      <c r="O1380" s="20">
        <v>44652</v>
      </c>
      <c r="P1380" s="20">
        <v>45016</v>
      </c>
      <c r="Q1380" s="19">
        <f t="shared" si="63"/>
        <v>6</v>
      </c>
      <c r="R1380" s="19">
        <f t="shared" si="64"/>
        <v>6</v>
      </c>
      <c r="S1380" s="19">
        <f t="shared" si="65"/>
        <v>0</v>
      </c>
      <c r="T1380" s="19"/>
      <c r="U1380" s="20">
        <v>43584</v>
      </c>
      <c r="V1380" s="20">
        <v>43591</v>
      </c>
      <c r="W1380" s="21">
        <v>20000</v>
      </c>
      <c r="X1380" s="20">
        <v>43556</v>
      </c>
      <c r="Y1380" s="20">
        <v>43921</v>
      </c>
    </row>
    <row r="1381" spans="1:25" ht="15.75" x14ac:dyDescent="0.25">
      <c r="A1381" s="17" t="s">
        <v>449</v>
      </c>
      <c r="B1381" s="17" t="s">
        <v>296</v>
      </c>
      <c r="C1381" s="17" t="s">
        <v>283</v>
      </c>
      <c r="D1381" s="20">
        <v>44910</v>
      </c>
      <c r="E1381" s="20">
        <v>44974</v>
      </c>
      <c r="F1381" s="21">
        <v>3800</v>
      </c>
      <c r="G1381" s="20">
        <v>44896</v>
      </c>
      <c r="H1381" s="20">
        <v>45016</v>
      </c>
      <c r="I1381" s="17">
        <f>IF((YEAR(H1381)-YEAR(G1381))=1, ((MONTH(H1381)-MONTH(G1381))+1)+12, (IF((YEAR(H1381)-YEAR(G1381))=2, ((MONTH(H1381)-MONTH(G1381))+1)+24, (IF((YEAR(H1381)-YEAR(G1381))=3, ((MONTH(H1381)-MONTH(G1381))+1)+36, (MONTH(H1381)-MONTH(G1381))+1)))))</f>
        <v>4</v>
      </c>
      <c r="J1381" s="18">
        <f>F1381/I1381</f>
        <v>950</v>
      </c>
      <c r="K1381" s="19"/>
      <c r="L1381" s="20">
        <v>44910</v>
      </c>
      <c r="M1381" s="20">
        <v>44974</v>
      </c>
      <c r="N1381" s="21">
        <v>3800</v>
      </c>
      <c r="O1381" s="20">
        <v>44896</v>
      </c>
      <c r="P1381" s="20">
        <v>45016</v>
      </c>
      <c r="Q1381" s="19">
        <f t="shared" si="63"/>
        <v>17</v>
      </c>
      <c r="R1381" s="19">
        <f t="shared" si="64"/>
        <v>17</v>
      </c>
      <c r="S1381" s="19">
        <f t="shared" si="65"/>
        <v>0</v>
      </c>
      <c r="T1381" s="19"/>
      <c r="U1381" s="20">
        <v>43814</v>
      </c>
      <c r="V1381" s="20">
        <v>43878</v>
      </c>
      <c r="W1381" s="21">
        <v>3800</v>
      </c>
      <c r="X1381" s="20">
        <v>43800</v>
      </c>
      <c r="Y1381" s="20">
        <v>43921</v>
      </c>
    </row>
    <row r="1382" spans="1:25" ht="15.75" x14ac:dyDescent="0.25">
      <c r="A1382" s="17" t="s">
        <v>452</v>
      </c>
      <c r="B1382" s="17" t="s">
        <v>288</v>
      </c>
      <c r="C1382" s="17" t="s">
        <v>283</v>
      </c>
      <c r="D1382" s="20">
        <v>44907</v>
      </c>
      <c r="E1382" s="20">
        <v>44970</v>
      </c>
      <c r="F1382" s="21">
        <v>10000</v>
      </c>
      <c r="G1382" s="20">
        <v>44896</v>
      </c>
      <c r="H1382" s="20">
        <v>45016</v>
      </c>
      <c r="I1382" s="17">
        <f>IF((YEAR(H1382)-YEAR(G1382))=1, ((MONTH(H1382)-MONTH(G1382))+1)+12, (IF((YEAR(H1382)-YEAR(G1382))=2, ((MONTH(H1382)-MONTH(G1382))+1)+24, (IF((YEAR(H1382)-YEAR(G1382))=3, ((MONTH(H1382)-MONTH(G1382))+1)+36, (MONTH(H1382)-MONTH(G1382))+1)))))</f>
        <v>4</v>
      </c>
      <c r="J1382" s="18">
        <f>F1382/I1382</f>
        <v>2500</v>
      </c>
      <c r="K1382" s="19"/>
      <c r="L1382" s="20">
        <v>44907</v>
      </c>
      <c r="M1382" s="20">
        <v>44970</v>
      </c>
      <c r="N1382" s="21">
        <v>10000</v>
      </c>
      <c r="O1382" s="20">
        <v>44896</v>
      </c>
      <c r="P1382" s="20">
        <v>45016</v>
      </c>
      <c r="Q1382" s="19">
        <f t="shared" si="63"/>
        <v>13</v>
      </c>
      <c r="R1382" s="19">
        <f t="shared" si="64"/>
        <v>13</v>
      </c>
      <c r="S1382" s="19">
        <f t="shared" si="65"/>
        <v>0</v>
      </c>
      <c r="T1382" s="19"/>
      <c r="U1382" s="20">
        <v>43811</v>
      </c>
      <c r="V1382" s="20">
        <v>43874</v>
      </c>
      <c r="W1382" s="21">
        <v>10000</v>
      </c>
      <c r="X1382" s="20">
        <v>43800</v>
      </c>
      <c r="Y1382" s="20">
        <v>43921</v>
      </c>
    </row>
    <row r="1383" spans="1:25" ht="15.75" x14ac:dyDescent="0.25">
      <c r="A1383" s="17" t="s">
        <v>346</v>
      </c>
      <c r="B1383" s="17" t="s">
        <v>285</v>
      </c>
      <c r="C1383" s="17" t="s">
        <v>283</v>
      </c>
      <c r="D1383" s="20">
        <v>44934</v>
      </c>
      <c r="E1383" s="20">
        <v>44975</v>
      </c>
      <c r="F1383" s="21">
        <v>1500</v>
      </c>
      <c r="G1383" s="20">
        <v>44927</v>
      </c>
      <c r="H1383" s="20">
        <v>45016</v>
      </c>
      <c r="I1383" s="17">
        <f>IF((YEAR(H1383)-YEAR(G1383))=1, ((MONTH(H1383)-MONTH(G1383))+1)+12, (IF((YEAR(H1383)-YEAR(G1383))=2, ((MONTH(H1383)-MONTH(G1383))+1)+24, (IF((YEAR(H1383)-YEAR(G1383))=3, ((MONTH(H1383)-MONTH(G1383))+1)+36, (MONTH(H1383)-MONTH(G1383))+1)))))</f>
        <v>3</v>
      </c>
      <c r="J1383" s="18">
        <f>F1383/I1383</f>
        <v>500</v>
      </c>
      <c r="K1383" s="19"/>
      <c r="L1383" s="20">
        <v>44934</v>
      </c>
      <c r="M1383" s="20">
        <v>44975</v>
      </c>
      <c r="N1383" s="21">
        <v>1500</v>
      </c>
      <c r="O1383" s="20">
        <v>44927</v>
      </c>
      <c r="P1383" s="20">
        <v>45016</v>
      </c>
      <c r="Q1383" s="19">
        <f t="shared" si="63"/>
        <v>18</v>
      </c>
      <c r="R1383" s="19">
        <f t="shared" si="64"/>
        <v>18</v>
      </c>
      <c r="S1383" s="19">
        <f t="shared" si="65"/>
        <v>0</v>
      </c>
      <c r="T1383" s="19"/>
      <c r="U1383" s="20">
        <v>43838</v>
      </c>
      <c r="V1383" s="20">
        <v>43879</v>
      </c>
      <c r="W1383" s="21">
        <v>1500</v>
      </c>
      <c r="X1383" s="20">
        <v>43831</v>
      </c>
      <c r="Y1383" s="20">
        <v>43921</v>
      </c>
    </row>
    <row r="1384" spans="1:25" ht="15.75" x14ac:dyDescent="0.25">
      <c r="A1384" s="17" t="s">
        <v>374</v>
      </c>
      <c r="B1384" s="17" t="s">
        <v>296</v>
      </c>
      <c r="C1384" s="17" t="s">
        <v>283</v>
      </c>
      <c r="D1384" s="20">
        <v>44941</v>
      </c>
      <c r="E1384" s="20">
        <v>44948</v>
      </c>
      <c r="F1384" s="21">
        <v>1551.56</v>
      </c>
      <c r="G1384" s="20">
        <v>44927</v>
      </c>
      <c r="H1384" s="20">
        <v>45016</v>
      </c>
      <c r="I1384" s="17">
        <f>IF((YEAR(H1384)-YEAR(G1384))=1, ((MONTH(H1384)-MONTH(G1384))+1)+12, (IF((YEAR(H1384)-YEAR(G1384))=2, ((MONTH(H1384)-MONTH(G1384))+1)+24, (IF((YEAR(H1384)-YEAR(G1384))=3, ((MONTH(H1384)-MONTH(G1384))+1)+36, (MONTH(H1384)-MONTH(G1384))+1)))))</f>
        <v>3</v>
      </c>
      <c r="J1384" s="18">
        <f>F1384/I1384</f>
        <v>517.18666666666661</v>
      </c>
      <c r="K1384" s="19"/>
      <c r="L1384" s="20">
        <v>44941</v>
      </c>
      <c r="M1384" s="20">
        <v>44948</v>
      </c>
      <c r="N1384" s="21">
        <v>1551.56</v>
      </c>
      <c r="O1384" s="20">
        <v>44927</v>
      </c>
      <c r="P1384" s="20">
        <v>45016</v>
      </c>
      <c r="Q1384" s="19">
        <f t="shared" si="63"/>
        <v>22</v>
      </c>
      <c r="R1384" s="19">
        <f t="shared" si="64"/>
        <v>22</v>
      </c>
      <c r="S1384" s="19">
        <f t="shared" si="65"/>
        <v>0</v>
      </c>
      <c r="T1384" s="19"/>
      <c r="U1384" s="20">
        <v>43845</v>
      </c>
      <c r="V1384" s="20">
        <v>43852</v>
      </c>
      <c r="W1384" s="21">
        <v>1551.56</v>
      </c>
      <c r="X1384" s="20">
        <v>43831</v>
      </c>
      <c r="Y1384" s="20">
        <v>43921</v>
      </c>
    </row>
    <row r="1385" spans="1:25" ht="15.75" x14ac:dyDescent="0.25">
      <c r="A1385" s="17" t="s">
        <v>381</v>
      </c>
      <c r="B1385" s="17" t="s">
        <v>292</v>
      </c>
      <c r="C1385" s="17" t="s">
        <v>283</v>
      </c>
      <c r="D1385" s="20">
        <v>44927</v>
      </c>
      <c r="E1385" s="20">
        <v>44955</v>
      </c>
      <c r="F1385" s="21">
        <v>5073.75</v>
      </c>
      <c r="G1385" s="20">
        <v>44927</v>
      </c>
      <c r="H1385" s="20">
        <v>45016</v>
      </c>
      <c r="I1385" s="17">
        <f>IF((YEAR(H1385)-YEAR(G1385))=1, ((MONTH(H1385)-MONTH(G1385))+1)+12, (IF((YEAR(H1385)-YEAR(G1385))=2, ((MONTH(H1385)-MONTH(G1385))+1)+24, (IF((YEAR(H1385)-YEAR(G1385))=3, ((MONTH(H1385)-MONTH(G1385))+1)+36, (MONTH(H1385)-MONTH(G1385))+1)))))</f>
        <v>3</v>
      </c>
      <c r="J1385" s="18">
        <f>F1385/I1385</f>
        <v>1691.25</v>
      </c>
      <c r="K1385" s="19"/>
      <c r="L1385" s="20">
        <v>44927</v>
      </c>
      <c r="M1385" s="20">
        <v>44955</v>
      </c>
      <c r="N1385" s="21">
        <v>5073.75</v>
      </c>
      <c r="O1385" s="20">
        <v>44927</v>
      </c>
      <c r="P1385" s="20">
        <v>45016</v>
      </c>
      <c r="Q1385" s="19">
        <f t="shared" si="63"/>
        <v>29</v>
      </c>
      <c r="R1385" s="19">
        <f t="shared" si="64"/>
        <v>29</v>
      </c>
      <c r="S1385" s="19">
        <f t="shared" si="65"/>
        <v>0</v>
      </c>
      <c r="T1385" s="19"/>
      <c r="U1385" s="20">
        <v>43831</v>
      </c>
      <c r="V1385" s="20">
        <v>43859</v>
      </c>
      <c r="W1385" s="21">
        <v>5073.75</v>
      </c>
      <c r="X1385" s="20">
        <v>43831</v>
      </c>
      <c r="Y1385" s="20">
        <v>43921</v>
      </c>
    </row>
    <row r="1386" spans="1:25" ht="15.75" x14ac:dyDescent="0.25">
      <c r="A1386" s="17" t="s">
        <v>400</v>
      </c>
      <c r="B1386" s="17" t="s">
        <v>282</v>
      </c>
      <c r="C1386" s="17" t="s">
        <v>283</v>
      </c>
      <c r="D1386" s="20">
        <v>44927</v>
      </c>
      <c r="E1386" s="20">
        <v>44953</v>
      </c>
      <c r="F1386" s="21">
        <v>1500</v>
      </c>
      <c r="G1386" s="20">
        <v>44927</v>
      </c>
      <c r="H1386" s="20">
        <v>45016</v>
      </c>
      <c r="I1386" s="17">
        <f>IF((YEAR(H1386)-YEAR(G1386))=1, ((MONTH(H1386)-MONTH(G1386))+1)+12, (IF((YEAR(H1386)-YEAR(G1386))=2, ((MONTH(H1386)-MONTH(G1386))+1)+24, (IF((YEAR(H1386)-YEAR(G1386))=3, ((MONTH(H1386)-MONTH(G1386))+1)+36, (MONTH(H1386)-MONTH(G1386))+1)))))</f>
        <v>3</v>
      </c>
      <c r="J1386" s="18">
        <f>F1386/I1386</f>
        <v>500</v>
      </c>
      <c r="K1386" s="19"/>
      <c r="L1386" s="20">
        <v>44927</v>
      </c>
      <c r="M1386" s="20">
        <v>44953</v>
      </c>
      <c r="N1386" s="21">
        <v>1500</v>
      </c>
      <c r="O1386" s="20">
        <v>44927</v>
      </c>
      <c r="P1386" s="20">
        <v>45016</v>
      </c>
      <c r="Q1386" s="19">
        <f t="shared" si="63"/>
        <v>27</v>
      </c>
      <c r="R1386" s="19">
        <f t="shared" si="64"/>
        <v>27</v>
      </c>
      <c r="S1386" s="19">
        <f t="shared" si="65"/>
        <v>0</v>
      </c>
      <c r="T1386" s="19"/>
      <c r="U1386" s="20">
        <v>43831</v>
      </c>
      <c r="V1386" s="20">
        <v>43857</v>
      </c>
      <c r="W1386" s="21">
        <v>1500</v>
      </c>
      <c r="X1386" s="20">
        <v>43831</v>
      </c>
      <c r="Y1386" s="20">
        <v>43921</v>
      </c>
    </row>
    <row r="1387" spans="1:25" ht="15.75" x14ac:dyDescent="0.25">
      <c r="A1387" s="17" t="s">
        <v>478</v>
      </c>
      <c r="B1387" s="17" t="s">
        <v>285</v>
      </c>
      <c r="C1387" s="17" t="s">
        <v>283</v>
      </c>
      <c r="D1387" s="20">
        <v>44927</v>
      </c>
      <c r="E1387" s="20">
        <v>44940</v>
      </c>
      <c r="F1387" s="21">
        <v>2700</v>
      </c>
      <c r="G1387" s="20">
        <v>44927</v>
      </c>
      <c r="H1387" s="20">
        <v>45016</v>
      </c>
      <c r="I1387" s="17">
        <f>IF((YEAR(H1387)-YEAR(G1387))=1, ((MONTH(H1387)-MONTH(G1387))+1)+12, (IF((YEAR(H1387)-YEAR(G1387))=2, ((MONTH(H1387)-MONTH(G1387))+1)+24, (IF((YEAR(H1387)-YEAR(G1387))=3, ((MONTH(H1387)-MONTH(G1387))+1)+36, (MONTH(H1387)-MONTH(G1387))+1)))))</f>
        <v>3</v>
      </c>
      <c r="J1387" s="18">
        <f>F1387/I1387</f>
        <v>900</v>
      </c>
      <c r="K1387" s="19"/>
      <c r="L1387" s="20">
        <v>44927</v>
      </c>
      <c r="M1387" s="20">
        <v>44940</v>
      </c>
      <c r="N1387" s="21">
        <v>2700</v>
      </c>
      <c r="O1387" s="20">
        <v>44927</v>
      </c>
      <c r="P1387" s="20">
        <v>45016</v>
      </c>
      <c r="Q1387" s="19">
        <f t="shared" si="63"/>
        <v>14</v>
      </c>
      <c r="R1387" s="19">
        <f t="shared" si="64"/>
        <v>14</v>
      </c>
      <c r="S1387" s="19">
        <f t="shared" si="65"/>
        <v>0</v>
      </c>
      <c r="T1387" s="19"/>
      <c r="U1387" s="20">
        <v>43831</v>
      </c>
      <c r="V1387" s="20">
        <v>43844</v>
      </c>
      <c r="W1387" s="21">
        <v>2700</v>
      </c>
      <c r="X1387" s="20">
        <v>43831</v>
      </c>
      <c r="Y1387" s="20">
        <v>43921</v>
      </c>
    </row>
    <row r="1388" spans="1:25" ht="15.75" x14ac:dyDescent="0.25">
      <c r="A1388" s="17" t="s">
        <v>487</v>
      </c>
      <c r="B1388" s="17" t="s">
        <v>282</v>
      </c>
      <c r="C1388" s="17" t="s">
        <v>283</v>
      </c>
      <c r="D1388" s="20">
        <v>44927</v>
      </c>
      <c r="E1388" s="20">
        <v>45001</v>
      </c>
      <c r="F1388" s="21">
        <v>1500</v>
      </c>
      <c r="G1388" s="20">
        <v>44927</v>
      </c>
      <c r="H1388" s="20">
        <v>45016</v>
      </c>
      <c r="I1388" s="17">
        <f>IF((YEAR(H1388)-YEAR(G1388))=1, ((MONTH(H1388)-MONTH(G1388))+1)+12, (IF((YEAR(H1388)-YEAR(G1388))=2, ((MONTH(H1388)-MONTH(G1388))+1)+24, (IF((YEAR(H1388)-YEAR(G1388))=3, ((MONTH(H1388)-MONTH(G1388))+1)+36, (MONTH(H1388)-MONTH(G1388))+1)))))</f>
        <v>3</v>
      </c>
      <c r="J1388" s="18">
        <f>F1388/I1388</f>
        <v>500</v>
      </c>
      <c r="K1388" s="19"/>
      <c r="L1388" s="20">
        <v>44927</v>
      </c>
      <c r="M1388" s="20">
        <v>45001</v>
      </c>
      <c r="N1388" s="21">
        <v>1500</v>
      </c>
      <c r="O1388" s="20">
        <v>44927</v>
      </c>
      <c r="P1388" s="20">
        <v>45016</v>
      </c>
      <c r="Q1388" s="19">
        <f t="shared" si="63"/>
        <v>16</v>
      </c>
      <c r="R1388" s="19">
        <f t="shared" si="64"/>
        <v>16</v>
      </c>
      <c r="S1388" s="19">
        <f t="shared" si="65"/>
        <v>0</v>
      </c>
      <c r="T1388" s="19"/>
      <c r="U1388" s="20">
        <v>43831</v>
      </c>
      <c r="V1388" s="20">
        <v>43906</v>
      </c>
      <c r="W1388" s="21">
        <v>1500</v>
      </c>
      <c r="X1388" s="20">
        <v>43831</v>
      </c>
      <c r="Y1388" s="20">
        <v>43921</v>
      </c>
    </row>
    <row r="1389" spans="1:25" ht="15.75" x14ac:dyDescent="0.25">
      <c r="A1389" s="17" t="s">
        <v>502</v>
      </c>
      <c r="B1389" s="17" t="s">
        <v>282</v>
      </c>
      <c r="C1389" s="17" t="s">
        <v>283</v>
      </c>
      <c r="D1389" s="20">
        <v>44927</v>
      </c>
      <c r="E1389" s="20">
        <v>44955</v>
      </c>
      <c r="F1389" s="21">
        <v>7626.8</v>
      </c>
      <c r="G1389" s="20">
        <v>44927</v>
      </c>
      <c r="H1389" s="20">
        <v>45016</v>
      </c>
      <c r="I1389" s="17">
        <f>IF((YEAR(H1389)-YEAR(G1389))=1, ((MONTH(H1389)-MONTH(G1389))+1)+12, (IF((YEAR(H1389)-YEAR(G1389))=2, ((MONTH(H1389)-MONTH(G1389))+1)+24, (IF((YEAR(H1389)-YEAR(G1389))=3, ((MONTH(H1389)-MONTH(G1389))+1)+36, (MONTH(H1389)-MONTH(G1389))+1)))))</f>
        <v>3</v>
      </c>
      <c r="J1389" s="18">
        <f>F1389/I1389</f>
        <v>2542.2666666666669</v>
      </c>
      <c r="K1389" s="19"/>
      <c r="L1389" s="20">
        <v>44927</v>
      </c>
      <c r="M1389" s="20">
        <v>44955</v>
      </c>
      <c r="N1389" s="21">
        <v>7626.8</v>
      </c>
      <c r="O1389" s="20">
        <v>44927</v>
      </c>
      <c r="P1389" s="20">
        <v>45016</v>
      </c>
      <c r="Q1389" s="19">
        <f t="shared" si="63"/>
        <v>29</v>
      </c>
      <c r="R1389" s="19">
        <f t="shared" si="64"/>
        <v>29</v>
      </c>
      <c r="S1389" s="19">
        <f t="shared" si="65"/>
        <v>0</v>
      </c>
      <c r="T1389" s="19"/>
      <c r="U1389" s="20">
        <v>43831</v>
      </c>
      <c r="V1389" s="20">
        <v>43859</v>
      </c>
      <c r="W1389" s="21">
        <v>7626.8</v>
      </c>
      <c r="X1389" s="20">
        <v>43831</v>
      </c>
      <c r="Y1389" s="20">
        <v>43921</v>
      </c>
    </row>
    <row r="1390" spans="1:25" ht="15.75" x14ac:dyDescent="0.25">
      <c r="A1390" s="17" t="s">
        <v>364</v>
      </c>
      <c r="B1390" s="17" t="s">
        <v>282</v>
      </c>
      <c r="C1390" s="17" t="s">
        <v>283</v>
      </c>
      <c r="D1390" s="20">
        <v>44986</v>
      </c>
      <c r="E1390" s="20">
        <v>45044</v>
      </c>
      <c r="F1390" s="21">
        <v>4000</v>
      </c>
      <c r="G1390" s="20">
        <v>44986</v>
      </c>
      <c r="H1390" s="20">
        <v>45016</v>
      </c>
      <c r="I1390" s="17">
        <f>IF((YEAR(H1390)-YEAR(G1390))=1, ((MONTH(H1390)-MONTH(G1390))+1)+12, (IF((YEAR(H1390)-YEAR(G1390))=2, ((MONTH(H1390)-MONTH(G1390))+1)+24, (IF((YEAR(H1390)-YEAR(G1390))=3, ((MONTH(H1390)-MONTH(G1390))+1)+36, (MONTH(H1390)-MONTH(G1390))+1)))))</f>
        <v>1</v>
      </c>
      <c r="J1390" s="18">
        <f>F1390/I1390</f>
        <v>4000</v>
      </c>
      <c r="K1390" s="19"/>
      <c r="L1390" s="20">
        <v>44986</v>
      </c>
      <c r="M1390" s="20">
        <v>45044</v>
      </c>
      <c r="N1390" s="21">
        <v>4000</v>
      </c>
      <c r="O1390" s="20">
        <v>44986</v>
      </c>
      <c r="P1390" s="20">
        <v>45016</v>
      </c>
      <c r="Q1390" s="19">
        <f t="shared" si="63"/>
        <v>28</v>
      </c>
      <c r="R1390" s="19">
        <f t="shared" si="64"/>
        <v>28</v>
      </c>
      <c r="S1390" s="19">
        <f t="shared" si="65"/>
        <v>0</v>
      </c>
      <c r="T1390" s="19"/>
      <c r="U1390" s="20">
        <v>43891</v>
      </c>
      <c r="V1390" s="20">
        <v>43949</v>
      </c>
      <c r="W1390" s="21">
        <v>4000</v>
      </c>
      <c r="X1390" s="20">
        <v>43891</v>
      </c>
      <c r="Y1390" s="20">
        <v>43921</v>
      </c>
    </row>
    <row r="1391" spans="1:25" ht="15.75" x14ac:dyDescent="0.25">
      <c r="A1391" s="17" t="s">
        <v>373</v>
      </c>
      <c r="B1391" s="17" t="s">
        <v>285</v>
      </c>
      <c r="C1391" s="17" t="s">
        <v>283</v>
      </c>
      <c r="D1391" s="20">
        <v>45016</v>
      </c>
      <c r="E1391" s="20">
        <v>45046</v>
      </c>
      <c r="F1391" s="21">
        <v>1000</v>
      </c>
      <c r="G1391" s="20">
        <v>44986</v>
      </c>
      <c r="H1391" s="20">
        <v>45016</v>
      </c>
      <c r="I1391" s="17">
        <f>IF((YEAR(H1391)-YEAR(G1391))=1, ((MONTH(H1391)-MONTH(G1391))+1)+12, (IF((YEAR(H1391)-YEAR(G1391))=2, ((MONTH(H1391)-MONTH(G1391))+1)+24, (IF((YEAR(H1391)-YEAR(G1391))=3, ((MONTH(H1391)-MONTH(G1391))+1)+36, (MONTH(H1391)-MONTH(G1391))+1)))))</f>
        <v>1</v>
      </c>
      <c r="J1391" s="18">
        <f>F1391/I1391</f>
        <v>1000</v>
      </c>
      <c r="K1391" s="19"/>
      <c r="L1391" s="20">
        <v>45016</v>
      </c>
      <c r="M1391" s="20">
        <v>45046</v>
      </c>
      <c r="N1391" s="21">
        <v>1000</v>
      </c>
      <c r="O1391" s="20">
        <v>44986</v>
      </c>
      <c r="P1391" s="20">
        <v>45016</v>
      </c>
      <c r="Q1391" s="19">
        <f t="shared" si="63"/>
        <v>30</v>
      </c>
      <c r="R1391" s="19">
        <f t="shared" si="64"/>
        <v>30</v>
      </c>
      <c r="S1391" s="19">
        <f t="shared" si="65"/>
        <v>0</v>
      </c>
      <c r="T1391" s="19"/>
      <c r="U1391" s="20">
        <v>43921</v>
      </c>
      <c r="V1391" s="20">
        <v>43951</v>
      </c>
      <c r="W1391" s="21">
        <v>1000</v>
      </c>
      <c r="X1391" s="20">
        <v>43891</v>
      </c>
      <c r="Y1391" s="20">
        <v>43921</v>
      </c>
    </row>
    <row r="1392" spans="1:25" ht="15.75" x14ac:dyDescent="0.25">
      <c r="A1392" s="17" t="s">
        <v>373</v>
      </c>
      <c r="B1392" s="17" t="s">
        <v>288</v>
      </c>
      <c r="C1392" s="17" t="s">
        <v>283</v>
      </c>
      <c r="D1392" s="20">
        <v>45016</v>
      </c>
      <c r="E1392" s="20">
        <v>45046</v>
      </c>
      <c r="F1392" s="21">
        <v>850</v>
      </c>
      <c r="G1392" s="20">
        <v>44986</v>
      </c>
      <c r="H1392" s="20">
        <v>45016</v>
      </c>
      <c r="I1392" s="17">
        <f>IF((YEAR(H1392)-YEAR(G1392))=1, ((MONTH(H1392)-MONTH(G1392))+1)+12, (IF((YEAR(H1392)-YEAR(G1392))=2, ((MONTH(H1392)-MONTH(G1392))+1)+24, (IF((YEAR(H1392)-YEAR(G1392))=3, ((MONTH(H1392)-MONTH(G1392))+1)+36, (MONTH(H1392)-MONTH(G1392))+1)))))</f>
        <v>1</v>
      </c>
      <c r="J1392" s="18">
        <f>F1392/I1392</f>
        <v>850</v>
      </c>
      <c r="K1392" s="19"/>
      <c r="L1392" s="20">
        <v>45016</v>
      </c>
      <c r="M1392" s="20">
        <v>45046</v>
      </c>
      <c r="N1392" s="21">
        <v>850</v>
      </c>
      <c r="O1392" s="20">
        <v>44986</v>
      </c>
      <c r="P1392" s="20">
        <v>45016</v>
      </c>
      <c r="Q1392" s="19">
        <f t="shared" si="63"/>
        <v>30</v>
      </c>
      <c r="R1392" s="19">
        <f t="shared" si="64"/>
        <v>30</v>
      </c>
      <c r="S1392" s="19">
        <f t="shared" si="65"/>
        <v>0</v>
      </c>
      <c r="T1392" s="19"/>
      <c r="U1392" s="20">
        <v>43921</v>
      </c>
      <c r="V1392" s="20">
        <v>43951</v>
      </c>
      <c r="W1392" s="21">
        <v>850</v>
      </c>
      <c r="X1392" s="20">
        <v>43891</v>
      </c>
      <c r="Y1392" s="20">
        <v>43921</v>
      </c>
    </row>
    <row r="1393" spans="1:25" ht="15.75" x14ac:dyDescent="0.25">
      <c r="A1393" s="17" t="s">
        <v>401</v>
      </c>
      <c r="B1393" s="17" t="s">
        <v>285</v>
      </c>
      <c r="C1393" s="17" t="s">
        <v>283</v>
      </c>
      <c r="D1393" s="20">
        <v>44986</v>
      </c>
      <c r="E1393" s="20">
        <v>45003</v>
      </c>
      <c r="F1393" s="21">
        <v>2000</v>
      </c>
      <c r="G1393" s="20">
        <v>44986</v>
      </c>
      <c r="H1393" s="20">
        <v>45016</v>
      </c>
      <c r="I1393" s="17">
        <f>IF((YEAR(H1393)-YEAR(G1393))=1, ((MONTH(H1393)-MONTH(G1393))+1)+12, (IF((YEAR(H1393)-YEAR(G1393))=2, ((MONTH(H1393)-MONTH(G1393))+1)+24, (IF((YEAR(H1393)-YEAR(G1393))=3, ((MONTH(H1393)-MONTH(G1393))+1)+36, (MONTH(H1393)-MONTH(G1393))+1)))))</f>
        <v>1</v>
      </c>
      <c r="J1393" s="18">
        <f>F1393/I1393</f>
        <v>2000</v>
      </c>
      <c r="K1393" s="19"/>
      <c r="L1393" s="20">
        <v>44986</v>
      </c>
      <c r="M1393" s="20">
        <v>45003</v>
      </c>
      <c r="N1393" s="21">
        <v>2000</v>
      </c>
      <c r="O1393" s="20">
        <v>44986</v>
      </c>
      <c r="P1393" s="20">
        <v>45016</v>
      </c>
      <c r="Q1393" s="19">
        <f t="shared" si="63"/>
        <v>18</v>
      </c>
      <c r="R1393" s="19">
        <f t="shared" si="64"/>
        <v>18</v>
      </c>
      <c r="S1393" s="19">
        <f t="shared" si="65"/>
        <v>0</v>
      </c>
      <c r="T1393" s="19"/>
      <c r="U1393" s="20">
        <v>43891</v>
      </c>
      <c r="V1393" s="20">
        <v>43908</v>
      </c>
      <c r="W1393" s="21">
        <v>2000</v>
      </c>
      <c r="X1393" s="20">
        <v>43891</v>
      </c>
      <c r="Y1393" s="20">
        <v>43921</v>
      </c>
    </row>
    <row r="1394" spans="1:25" ht="15.75" x14ac:dyDescent="0.25">
      <c r="A1394" s="17" t="s">
        <v>426</v>
      </c>
      <c r="B1394" s="17" t="s">
        <v>282</v>
      </c>
      <c r="C1394" s="17" t="s">
        <v>283</v>
      </c>
      <c r="D1394" s="20">
        <v>44986</v>
      </c>
      <c r="E1394" s="20">
        <v>45015</v>
      </c>
      <c r="F1394" s="21">
        <v>700</v>
      </c>
      <c r="G1394" s="20">
        <v>44986</v>
      </c>
      <c r="H1394" s="20">
        <v>45016</v>
      </c>
      <c r="I1394" s="17">
        <f>IF((YEAR(H1394)-YEAR(G1394))=1, ((MONTH(H1394)-MONTH(G1394))+1)+12, (IF((YEAR(H1394)-YEAR(G1394))=2, ((MONTH(H1394)-MONTH(G1394))+1)+24, (IF((YEAR(H1394)-YEAR(G1394))=3, ((MONTH(H1394)-MONTH(G1394))+1)+36, (MONTH(H1394)-MONTH(G1394))+1)))))</f>
        <v>1</v>
      </c>
      <c r="J1394" s="18">
        <f>F1394/I1394</f>
        <v>700</v>
      </c>
      <c r="K1394" s="19"/>
      <c r="L1394" s="20">
        <v>44986</v>
      </c>
      <c r="M1394" s="20">
        <v>45015</v>
      </c>
      <c r="N1394" s="21">
        <v>700</v>
      </c>
      <c r="O1394" s="20">
        <v>44986</v>
      </c>
      <c r="P1394" s="20">
        <v>45016</v>
      </c>
      <c r="Q1394" s="19">
        <f t="shared" si="63"/>
        <v>30</v>
      </c>
      <c r="R1394" s="19">
        <f t="shared" si="64"/>
        <v>30</v>
      </c>
      <c r="S1394" s="19">
        <f t="shared" si="65"/>
        <v>0</v>
      </c>
      <c r="T1394" s="19"/>
      <c r="U1394" s="20">
        <v>43891</v>
      </c>
      <c r="V1394" s="20">
        <v>43920</v>
      </c>
      <c r="W1394" s="21">
        <v>700</v>
      </c>
      <c r="X1394" s="20">
        <v>43891</v>
      </c>
      <c r="Y1394" s="20">
        <v>43921</v>
      </c>
    </row>
    <row r="1395" spans="1:25" ht="15.75" x14ac:dyDescent="0.25">
      <c r="A1395" s="17" t="s">
        <v>485</v>
      </c>
      <c r="B1395" s="17" t="s">
        <v>282</v>
      </c>
      <c r="C1395" s="17" t="s">
        <v>283</v>
      </c>
      <c r="D1395" s="20">
        <v>45010</v>
      </c>
      <c r="E1395" s="20">
        <v>45024</v>
      </c>
      <c r="F1395" s="21">
        <v>600</v>
      </c>
      <c r="G1395" s="20">
        <v>44986</v>
      </c>
      <c r="H1395" s="20">
        <v>45016</v>
      </c>
      <c r="I1395" s="17">
        <f>IF((YEAR(H1395)-YEAR(G1395))=1, ((MONTH(H1395)-MONTH(G1395))+1)+12, (IF((YEAR(H1395)-YEAR(G1395))=2, ((MONTH(H1395)-MONTH(G1395))+1)+24, (IF((YEAR(H1395)-YEAR(G1395))=3, ((MONTH(H1395)-MONTH(G1395))+1)+36, (MONTH(H1395)-MONTH(G1395))+1)))))</f>
        <v>1</v>
      </c>
      <c r="J1395" s="18">
        <f>F1395/I1395</f>
        <v>600</v>
      </c>
      <c r="K1395" s="19"/>
      <c r="L1395" s="20">
        <v>45010</v>
      </c>
      <c r="M1395" s="20">
        <v>45024</v>
      </c>
      <c r="N1395" s="21">
        <v>600</v>
      </c>
      <c r="O1395" s="20">
        <v>44986</v>
      </c>
      <c r="P1395" s="20">
        <v>45016</v>
      </c>
      <c r="Q1395" s="19">
        <f t="shared" si="63"/>
        <v>8</v>
      </c>
      <c r="R1395" s="19">
        <f t="shared" si="64"/>
        <v>8</v>
      </c>
      <c r="S1395" s="19">
        <f t="shared" si="65"/>
        <v>0</v>
      </c>
      <c r="T1395" s="19"/>
      <c r="U1395" s="20">
        <v>43915</v>
      </c>
      <c r="V1395" s="20">
        <v>43929</v>
      </c>
      <c r="W1395" s="21">
        <v>600</v>
      </c>
      <c r="X1395" s="20">
        <v>43891</v>
      </c>
      <c r="Y1395" s="20">
        <v>43921</v>
      </c>
    </row>
    <row r="1396" spans="1:25" ht="15.75" x14ac:dyDescent="0.25">
      <c r="A1396" s="17" t="s">
        <v>507</v>
      </c>
      <c r="B1396" s="17" t="s">
        <v>285</v>
      </c>
      <c r="C1396" s="17" t="s">
        <v>283</v>
      </c>
      <c r="D1396" s="20">
        <v>44986</v>
      </c>
      <c r="E1396" s="20">
        <v>45036</v>
      </c>
      <c r="F1396" s="21">
        <v>1750</v>
      </c>
      <c r="G1396" s="20">
        <v>44986</v>
      </c>
      <c r="H1396" s="20">
        <v>45016</v>
      </c>
      <c r="I1396" s="17">
        <f>IF((YEAR(H1396)-YEAR(G1396))=1, ((MONTH(H1396)-MONTH(G1396))+1)+12, (IF((YEAR(H1396)-YEAR(G1396))=2, ((MONTH(H1396)-MONTH(G1396))+1)+24, (IF((YEAR(H1396)-YEAR(G1396))=3, ((MONTH(H1396)-MONTH(G1396))+1)+36, (MONTH(H1396)-MONTH(G1396))+1)))))</f>
        <v>1</v>
      </c>
      <c r="J1396" s="18">
        <f>F1396/I1396</f>
        <v>1750</v>
      </c>
      <c r="K1396" s="19"/>
      <c r="L1396" s="20">
        <v>44986</v>
      </c>
      <c r="M1396" s="20">
        <v>45036</v>
      </c>
      <c r="N1396" s="21">
        <v>1750</v>
      </c>
      <c r="O1396" s="20">
        <v>44986</v>
      </c>
      <c r="P1396" s="20">
        <v>45016</v>
      </c>
      <c r="Q1396" s="19">
        <f t="shared" si="63"/>
        <v>20</v>
      </c>
      <c r="R1396" s="19">
        <f t="shared" si="64"/>
        <v>20</v>
      </c>
      <c r="S1396" s="19">
        <f t="shared" si="65"/>
        <v>0</v>
      </c>
      <c r="T1396" s="19"/>
      <c r="U1396" s="20">
        <v>43891</v>
      </c>
      <c r="V1396" s="20">
        <v>43941</v>
      </c>
      <c r="W1396" s="21">
        <v>1750</v>
      </c>
      <c r="X1396" s="20">
        <v>43891</v>
      </c>
      <c r="Y1396" s="20">
        <v>43921</v>
      </c>
    </row>
    <row r="1397" spans="1:25" ht="15.75" x14ac:dyDescent="0.25">
      <c r="A1397" s="17" t="s">
        <v>556</v>
      </c>
      <c r="B1397" s="17" t="s">
        <v>282</v>
      </c>
      <c r="C1397" s="17" t="s">
        <v>283</v>
      </c>
      <c r="D1397" s="20">
        <v>44986</v>
      </c>
      <c r="E1397" s="20">
        <v>45016</v>
      </c>
      <c r="F1397" s="21">
        <v>2500</v>
      </c>
      <c r="G1397" s="20">
        <v>44986</v>
      </c>
      <c r="H1397" s="20">
        <v>45016</v>
      </c>
      <c r="I1397" s="17">
        <f>IF((YEAR(H1397)-YEAR(G1397))=1, ((MONTH(H1397)-MONTH(G1397))+1)+12, (IF((YEAR(H1397)-YEAR(G1397))=2, ((MONTH(H1397)-MONTH(G1397))+1)+24, (IF((YEAR(H1397)-YEAR(G1397))=3, ((MONTH(H1397)-MONTH(G1397))+1)+36, (MONTH(H1397)-MONTH(G1397))+1)))))</f>
        <v>1</v>
      </c>
      <c r="J1397" s="18">
        <f>F1397/I1397</f>
        <v>2500</v>
      </c>
      <c r="K1397" s="19"/>
      <c r="L1397" s="20">
        <v>44986</v>
      </c>
      <c r="M1397" s="20">
        <v>45016</v>
      </c>
      <c r="N1397" s="21">
        <v>2500</v>
      </c>
      <c r="O1397" s="20">
        <v>44986</v>
      </c>
      <c r="P1397" s="20">
        <v>45016</v>
      </c>
      <c r="Q1397" s="19">
        <f t="shared" si="63"/>
        <v>31</v>
      </c>
      <c r="R1397" s="19">
        <f t="shared" si="64"/>
        <v>31</v>
      </c>
      <c r="S1397" s="19">
        <f t="shared" si="65"/>
        <v>0</v>
      </c>
      <c r="T1397" s="19"/>
      <c r="U1397" s="20">
        <v>43891</v>
      </c>
      <c r="V1397" s="20">
        <v>43921</v>
      </c>
      <c r="W1397" s="21">
        <v>2500</v>
      </c>
      <c r="X1397" s="20">
        <v>43891</v>
      </c>
      <c r="Y1397" s="20">
        <v>43921</v>
      </c>
    </row>
    <row r="1398" spans="1:25" ht="15.75" x14ac:dyDescent="0.25">
      <c r="A1398" s="17" t="s">
        <v>475</v>
      </c>
      <c r="B1398" s="17" t="s">
        <v>285</v>
      </c>
      <c r="C1398" s="17" t="s">
        <v>283</v>
      </c>
      <c r="D1398" s="20">
        <v>44702</v>
      </c>
      <c r="E1398" s="20">
        <v>44737</v>
      </c>
      <c r="F1398" s="21">
        <v>45000</v>
      </c>
      <c r="G1398" s="20">
        <v>44652</v>
      </c>
      <c r="H1398" s="20">
        <v>45046</v>
      </c>
      <c r="I1398" s="17">
        <f>IF((YEAR(H1398)-YEAR(G1398))=1, ((MONTH(H1398)-MONTH(G1398))+1)+12, (IF((YEAR(H1398)-YEAR(G1398))=2, ((MONTH(H1398)-MONTH(G1398))+1)+24, (IF((YEAR(H1398)-YEAR(G1398))=3, ((MONTH(H1398)-MONTH(G1398))+1)+36, (MONTH(H1398)-MONTH(G1398))+1)))))</f>
        <v>13</v>
      </c>
      <c r="J1398" s="18">
        <f>F1398/I1398</f>
        <v>3461.5384615384614</v>
      </c>
      <c r="K1398" s="19"/>
      <c r="L1398" s="20">
        <v>44702</v>
      </c>
      <c r="M1398" s="20">
        <v>44737</v>
      </c>
      <c r="N1398" s="21">
        <v>45000</v>
      </c>
      <c r="O1398" s="20">
        <v>44652</v>
      </c>
      <c r="P1398" s="20">
        <v>45046</v>
      </c>
      <c r="Q1398" s="19">
        <f t="shared" si="63"/>
        <v>25</v>
      </c>
      <c r="R1398" s="19">
        <f t="shared" si="64"/>
        <v>25</v>
      </c>
      <c r="S1398" s="19">
        <f t="shared" si="65"/>
        <v>0</v>
      </c>
      <c r="T1398" s="19"/>
      <c r="U1398" s="20">
        <v>43606</v>
      </c>
      <c r="V1398" s="20">
        <v>43641</v>
      </c>
      <c r="W1398" s="21">
        <v>45000</v>
      </c>
      <c r="X1398" s="20">
        <v>43556</v>
      </c>
      <c r="Y1398" s="20">
        <v>43951</v>
      </c>
    </row>
    <row r="1399" spans="1:25" ht="15.75" x14ac:dyDescent="0.25">
      <c r="A1399" s="17" t="s">
        <v>329</v>
      </c>
      <c r="B1399" s="17" t="s">
        <v>296</v>
      </c>
      <c r="C1399" s="17" t="s">
        <v>283</v>
      </c>
      <c r="D1399" s="20">
        <v>44682</v>
      </c>
      <c r="E1399" s="20">
        <v>44713</v>
      </c>
      <c r="F1399" s="21">
        <v>39148.14</v>
      </c>
      <c r="G1399" s="20">
        <v>44682</v>
      </c>
      <c r="H1399" s="20">
        <v>45046</v>
      </c>
      <c r="I1399" s="17">
        <f>IF((YEAR(H1399)-YEAR(G1399))=1, ((MONTH(H1399)-MONTH(G1399))+1)+12, (IF((YEAR(H1399)-YEAR(G1399))=2, ((MONTH(H1399)-MONTH(G1399))+1)+24, (IF((YEAR(H1399)-YEAR(G1399))=3, ((MONTH(H1399)-MONTH(G1399))+1)+36, (MONTH(H1399)-MONTH(G1399))+1)))))</f>
        <v>12</v>
      </c>
      <c r="J1399" s="18">
        <f>F1399/I1399</f>
        <v>3262.3449999999998</v>
      </c>
      <c r="K1399" s="19"/>
      <c r="L1399" s="20">
        <v>44682</v>
      </c>
      <c r="M1399" s="20">
        <v>44713</v>
      </c>
      <c r="N1399" s="21">
        <v>39148.14</v>
      </c>
      <c r="O1399" s="20">
        <v>44682</v>
      </c>
      <c r="P1399" s="20">
        <v>45046</v>
      </c>
      <c r="Q1399" s="19">
        <f t="shared" si="63"/>
        <v>1</v>
      </c>
      <c r="R1399" s="19">
        <f t="shared" si="64"/>
        <v>1</v>
      </c>
      <c r="S1399" s="19">
        <f t="shared" si="65"/>
        <v>0</v>
      </c>
      <c r="T1399" s="19"/>
      <c r="U1399" s="20">
        <v>43586</v>
      </c>
      <c r="V1399" s="20">
        <v>43617</v>
      </c>
      <c r="W1399" s="21">
        <v>39148.14</v>
      </c>
      <c r="X1399" s="20">
        <v>43586</v>
      </c>
      <c r="Y1399" s="20">
        <v>43951</v>
      </c>
    </row>
    <row r="1400" spans="1:25" ht="15.75" x14ac:dyDescent="0.25">
      <c r="A1400" s="17" t="s">
        <v>418</v>
      </c>
      <c r="B1400" s="17" t="s">
        <v>292</v>
      </c>
      <c r="C1400" s="17" t="s">
        <v>283</v>
      </c>
      <c r="D1400" s="20">
        <v>44682</v>
      </c>
      <c r="E1400" s="20">
        <v>44722</v>
      </c>
      <c r="F1400" s="21">
        <v>30000</v>
      </c>
      <c r="G1400" s="20">
        <v>44682</v>
      </c>
      <c r="H1400" s="20">
        <v>45046</v>
      </c>
      <c r="I1400" s="17">
        <f>IF((YEAR(H1400)-YEAR(G1400))=1, ((MONTH(H1400)-MONTH(G1400))+1)+12, (IF((YEAR(H1400)-YEAR(G1400))=2, ((MONTH(H1400)-MONTH(G1400))+1)+24, (IF((YEAR(H1400)-YEAR(G1400))=3, ((MONTH(H1400)-MONTH(G1400))+1)+36, (MONTH(H1400)-MONTH(G1400))+1)))))</f>
        <v>12</v>
      </c>
      <c r="J1400" s="18">
        <f>F1400/I1400</f>
        <v>2500</v>
      </c>
      <c r="K1400" s="19"/>
      <c r="L1400" s="20">
        <v>44682</v>
      </c>
      <c r="M1400" s="20">
        <v>44722</v>
      </c>
      <c r="N1400" s="21">
        <v>30000</v>
      </c>
      <c r="O1400" s="20">
        <v>44682</v>
      </c>
      <c r="P1400" s="20">
        <v>45046</v>
      </c>
      <c r="Q1400" s="19">
        <f t="shared" si="63"/>
        <v>10</v>
      </c>
      <c r="R1400" s="19">
        <f t="shared" si="64"/>
        <v>10</v>
      </c>
      <c r="S1400" s="19">
        <f t="shared" si="65"/>
        <v>0</v>
      </c>
      <c r="T1400" s="19"/>
      <c r="U1400" s="20">
        <v>43586</v>
      </c>
      <c r="V1400" s="20">
        <v>43626</v>
      </c>
      <c r="W1400" s="21">
        <v>30000</v>
      </c>
      <c r="X1400" s="20">
        <v>43586</v>
      </c>
      <c r="Y1400" s="20">
        <v>43951</v>
      </c>
    </row>
    <row r="1401" spans="1:25" ht="15.75" x14ac:dyDescent="0.25">
      <c r="A1401" s="17" t="s">
        <v>456</v>
      </c>
      <c r="B1401" s="17" t="s">
        <v>292</v>
      </c>
      <c r="C1401" s="17" t="s">
        <v>283</v>
      </c>
      <c r="D1401" s="20">
        <v>44698</v>
      </c>
      <c r="E1401" s="20">
        <v>44718</v>
      </c>
      <c r="F1401" s="21">
        <v>120000</v>
      </c>
      <c r="G1401" s="20">
        <v>44682</v>
      </c>
      <c r="H1401" s="20">
        <v>45046</v>
      </c>
      <c r="I1401" s="17">
        <f>IF((YEAR(H1401)-YEAR(G1401))=1, ((MONTH(H1401)-MONTH(G1401))+1)+12, (IF((YEAR(H1401)-YEAR(G1401))=2, ((MONTH(H1401)-MONTH(G1401))+1)+24, (IF((YEAR(H1401)-YEAR(G1401))=3, ((MONTH(H1401)-MONTH(G1401))+1)+36, (MONTH(H1401)-MONTH(G1401))+1)))))</f>
        <v>12</v>
      </c>
      <c r="J1401" s="18">
        <f>F1401/I1401</f>
        <v>10000</v>
      </c>
      <c r="K1401" s="19"/>
      <c r="L1401" s="20">
        <v>44698</v>
      </c>
      <c r="M1401" s="20">
        <v>44718</v>
      </c>
      <c r="N1401" s="21">
        <v>120000</v>
      </c>
      <c r="O1401" s="20">
        <v>44682</v>
      </c>
      <c r="P1401" s="20">
        <v>45046</v>
      </c>
      <c r="Q1401" s="19">
        <f t="shared" si="63"/>
        <v>6</v>
      </c>
      <c r="R1401" s="19">
        <f t="shared" si="64"/>
        <v>6</v>
      </c>
      <c r="S1401" s="19">
        <f t="shared" si="65"/>
        <v>0</v>
      </c>
      <c r="T1401" s="19"/>
      <c r="U1401" s="20">
        <v>43602</v>
      </c>
      <c r="V1401" s="20">
        <v>43622</v>
      </c>
      <c r="W1401" s="21">
        <v>120000</v>
      </c>
      <c r="X1401" s="20">
        <v>43586</v>
      </c>
      <c r="Y1401" s="20">
        <v>43951</v>
      </c>
    </row>
    <row r="1402" spans="1:25" ht="15.75" x14ac:dyDescent="0.25">
      <c r="A1402" s="17" t="s">
        <v>314</v>
      </c>
      <c r="B1402" s="17" t="s">
        <v>288</v>
      </c>
      <c r="C1402" s="17" t="s">
        <v>283</v>
      </c>
      <c r="D1402" s="20">
        <v>44774</v>
      </c>
      <c r="E1402" s="20">
        <v>44782</v>
      </c>
      <c r="F1402" s="21">
        <v>22500</v>
      </c>
      <c r="G1402" s="20">
        <v>44774</v>
      </c>
      <c r="H1402" s="20">
        <v>45046</v>
      </c>
      <c r="I1402" s="17">
        <f>IF((YEAR(H1402)-YEAR(G1402))=1, ((MONTH(H1402)-MONTH(G1402))+1)+12, (IF((YEAR(H1402)-YEAR(G1402))=2, ((MONTH(H1402)-MONTH(G1402))+1)+24, (IF((YEAR(H1402)-YEAR(G1402))=3, ((MONTH(H1402)-MONTH(G1402))+1)+36, (MONTH(H1402)-MONTH(G1402))+1)))))</f>
        <v>9</v>
      </c>
      <c r="J1402" s="18">
        <f>F1402/I1402</f>
        <v>2500</v>
      </c>
      <c r="K1402" s="19"/>
      <c r="L1402" s="20">
        <v>44774</v>
      </c>
      <c r="M1402" s="20">
        <v>44782</v>
      </c>
      <c r="N1402" s="21">
        <v>22500</v>
      </c>
      <c r="O1402" s="20">
        <v>44774</v>
      </c>
      <c r="P1402" s="20">
        <v>45046</v>
      </c>
      <c r="Q1402" s="19">
        <f t="shared" si="63"/>
        <v>9</v>
      </c>
      <c r="R1402" s="19">
        <f t="shared" si="64"/>
        <v>9</v>
      </c>
      <c r="S1402" s="19">
        <f t="shared" si="65"/>
        <v>0</v>
      </c>
      <c r="T1402" s="19"/>
      <c r="U1402" s="20">
        <v>43678</v>
      </c>
      <c r="V1402" s="20">
        <v>43686</v>
      </c>
      <c r="W1402" s="21">
        <v>22500</v>
      </c>
      <c r="X1402" s="20">
        <v>43678</v>
      </c>
      <c r="Y1402" s="20">
        <v>43951</v>
      </c>
    </row>
    <row r="1403" spans="1:25" ht="15.75" x14ac:dyDescent="0.25">
      <c r="A1403" s="17" t="s">
        <v>456</v>
      </c>
      <c r="B1403" s="17" t="s">
        <v>288</v>
      </c>
      <c r="C1403" s="17" t="s">
        <v>283</v>
      </c>
      <c r="D1403" s="20">
        <v>44859</v>
      </c>
      <c r="E1403" s="20">
        <v>44890</v>
      </c>
      <c r="F1403" s="21">
        <v>5417</v>
      </c>
      <c r="G1403" s="20">
        <v>44835</v>
      </c>
      <c r="H1403" s="20">
        <v>45046</v>
      </c>
      <c r="I1403" s="17">
        <f>IF((YEAR(H1403)-YEAR(G1403))=1, ((MONTH(H1403)-MONTH(G1403))+1)+12, (IF((YEAR(H1403)-YEAR(G1403))=2, ((MONTH(H1403)-MONTH(G1403))+1)+24, (IF((YEAR(H1403)-YEAR(G1403))=3, ((MONTH(H1403)-MONTH(G1403))+1)+36, (MONTH(H1403)-MONTH(G1403))+1)))))</f>
        <v>7</v>
      </c>
      <c r="J1403" s="18">
        <f>F1403/I1403</f>
        <v>773.85714285714289</v>
      </c>
      <c r="K1403" s="19"/>
      <c r="L1403" s="20">
        <v>44859</v>
      </c>
      <c r="M1403" s="20">
        <v>44890</v>
      </c>
      <c r="N1403" s="21">
        <v>5417</v>
      </c>
      <c r="O1403" s="20">
        <v>44835</v>
      </c>
      <c r="P1403" s="20">
        <v>45046</v>
      </c>
      <c r="Q1403" s="19">
        <f t="shared" si="63"/>
        <v>25</v>
      </c>
      <c r="R1403" s="19">
        <f t="shared" si="64"/>
        <v>25</v>
      </c>
      <c r="S1403" s="19">
        <f t="shared" si="65"/>
        <v>0</v>
      </c>
      <c r="T1403" s="19"/>
      <c r="U1403" s="20">
        <v>43763</v>
      </c>
      <c r="V1403" s="20">
        <v>43794</v>
      </c>
      <c r="W1403" s="21">
        <v>5417</v>
      </c>
      <c r="X1403" s="20">
        <v>43739</v>
      </c>
      <c r="Y1403" s="20">
        <v>43951</v>
      </c>
    </row>
    <row r="1404" spans="1:25" ht="15.75" x14ac:dyDescent="0.25">
      <c r="A1404" s="17" t="s">
        <v>287</v>
      </c>
      <c r="B1404" s="17" t="s">
        <v>285</v>
      </c>
      <c r="C1404" s="17" t="s">
        <v>283</v>
      </c>
      <c r="D1404" s="20">
        <v>44964</v>
      </c>
      <c r="E1404" s="20">
        <v>44997</v>
      </c>
      <c r="F1404" s="21">
        <v>20000</v>
      </c>
      <c r="G1404" s="20">
        <v>44927</v>
      </c>
      <c r="H1404" s="20">
        <v>45046</v>
      </c>
      <c r="I1404" s="17">
        <f>IF((YEAR(H1404)-YEAR(G1404))=1, ((MONTH(H1404)-MONTH(G1404))+1)+12, (IF((YEAR(H1404)-YEAR(G1404))=2, ((MONTH(H1404)-MONTH(G1404))+1)+24, (IF((YEAR(H1404)-YEAR(G1404))=3, ((MONTH(H1404)-MONTH(G1404))+1)+36, (MONTH(H1404)-MONTH(G1404))+1)))))</f>
        <v>4</v>
      </c>
      <c r="J1404" s="18">
        <f>F1404/I1404</f>
        <v>5000</v>
      </c>
      <c r="K1404" s="19"/>
      <c r="L1404" s="20">
        <v>44964</v>
      </c>
      <c r="M1404" s="20">
        <v>44997</v>
      </c>
      <c r="N1404" s="21">
        <v>20000</v>
      </c>
      <c r="O1404" s="20">
        <v>44927</v>
      </c>
      <c r="P1404" s="20">
        <v>45046</v>
      </c>
      <c r="Q1404" s="19">
        <f t="shared" si="63"/>
        <v>12</v>
      </c>
      <c r="R1404" s="19">
        <f t="shared" si="64"/>
        <v>12</v>
      </c>
      <c r="S1404" s="19">
        <f t="shared" si="65"/>
        <v>0</v>
      </c>
      <c r="T1404" s="19"/>
      <c r="U1404" s="20">
        <v>43868</v>
      </c>
      <c r="V1404" s="20">
        <v>43902</v>
      </c>
      <c r="W1404" s="21">
        <v>20000</v>
      </c>
      <c r="X1404" s="20">
        <v>43831</v>
      </c>
      <c r="Y1404" s="20">
        <v>43951</v>
      </c>
    </row>
    <row r="1405" spans="1:25" ht="15.75" x14ac:dyDescent="0.25">
      <c r="A1405" s="17" t="s">
        <v>324</v>
      </c>
      <c r="B1405" s="17" t="s">
        <v>296</v>
      </c>
      <c r="C1405" s="17" t="s">
        <v>283</v>
      </c>
      <c r="D1405" s="20">
        <v>45001</v>
      </c>
      <c r="E1405" s="20">
        <v>45026</v>
      </c>
      <c r="F1405" s="21">
        <v>5504.39</v>
      </c>
      <c r="G1405" s="20">
        <v>44958</v>
      </c>
      <c r="H1405" s="20">
        <v>45046</v>
      </c>
      <c r="I1405" s="17">
        <f>IF((YEAR(H1405)-YEAR(G1405))=1, ((MONTH(H1405)-MONTH(G1405))+1)+12, (IF((YEAR(H1405)-YEAR(G1405))=2, ((MONTH(H1405)-MONTH(G1405))+1)+24, (IF((YEAR(H1405)-YEAR(G1405))=3, ((MONTH(H1405)-MONTH(G1405))+1)+36, (MONTH(H1405)-MONTH(G1405))+1)))))</f>
        <v>3</v>
      </c>
      <c r="J1405" s="18">
        <f>F1405/I1405</f>
        <v>1834.7966666666669</v>
      </c>
      <c r="K1405" s="19"/>
      <c r="L1405" s="20">
        <v>45001</v>
      </c>
      <c r="M1405" s="20">
        <v>45026</v>
      </c>
      <c r="N1405" s="21">
        <v>5504.39</v>
      </c>
      <c r="O1405" s="20">
        <v>44958</v>
      </c>
      <c r="P1405" s="20">
        <v>45046</v>
      </c>
      <c r="Q1405" s="19">
        <f t="shared" si="63"/>
        <v>10</v>
      </c>
      <c r="R1405" s="19">
        <f t="shared" si="64"/>
        <v>10</v>
      </c>
      <c r="S1405" s="19">
        <f t="shared" si="65"/>
        <v>0</v>
      </c>
      <c r="T1405" s="19"/>
      <c r="U1405" s="20">
        <v>43906</v>
      </c>
      <c r="V1405" s="20">
        <v>43931</v>
      </c>
      <c r="W1405" s="21">
        <v>5504.39</v>
      </c>
      <c r="X1405" s="20">
        <v>43862</v>
      </c>
      <c r="Y1405" s="20">
        <v>43951</v>
      </c>
    </row>
    <row r="1406" spans="1:25" ht="15.75" x14ac:dyDescent="0.25">
      <c r="A1406" s="17" t="s">
        <v>392</v>
      </c>
      <c r="B1406" s="17" t="s">
        <v>285</v>
      </c>
      <c r="C1406" s="17" t="s">
        <v>283</v>
      </c>
      <c r="D1406" s="20">
        <v>44986</v>
      </c>
      <c r="E1406" s="20">
        <v>45022</v>
      </c>
      <c r="F1406" s="21">
        <v>9465.6</v>
      </c>
      <c r="G1406" s="20">
        <v>44958</v>
      </c>
      <c r="H1406" s="20">
        <v>45046</v>
      </c>
      <c r="I1406" s="17">
        <f>IF((YEAR(H1406)-YEAR(G1406))=1, ((MONTH(H1406)-MONTH(G1406))+1)+12, (IF((YEAR(H1406)-YEAR(G1406))=2, ((MONTH(H1406)-MONTH(G1406))+1)+24, (IF((YEAR(H1406)-YEAR(G1406))=3, ((MONTH(H1406)-MONTH(G1406))+1)+36, (MONTH(H1406)-MONTH(G1406))+1)))))</f>
        <v>3</v>
      </c>
      <c r="J1406" s="18">
        <f>F1406/I1406</f>
        <v>3155.2000000000003</v>
      </c>
      <c r="K1406" s="19"/>
      <c r="L1406" s="20">
        <v>44986</v>
      </c>
      <c r="M1406" s="20">
        <v>45022</v>
      </c>
      <c r="N1406" s="21">
        <v>9465.6</v>
      </c>
      <c r="O1406" s="20">
        <v>44958</v>
      </c>
      <c r="P1406" s="20">
        <v>45046</v>
      </c>
      <c r="Q1406" s="19">
        <f t="shared" si="63"/>
        <v>6</v>
      </c>
      <c r="R1406" s="19">
        <f t="shared" si="64"/>
        <v>6</v>
      </c>
      <c r="S1406" s="19">
        <f t="shared" si="65"/>
        <v>0</v>
      </c>
      <c r="T1406" s="19"/>
      <c r="U1406" s="20">
        <v>43891</v>
      </c>
      <c r="V1406" s="20">
        <v>43927</v>
      </c>
      <c r="W1406" s="21">
        <v>9465.6</v>
      </c>
      <c r="X1406" s="20">
        <v>43862</v>
      </c>
      <c r="Y1406" s="20">
        <v>43951</v>
      </c>
    </row>
    <row r="1407" spans="1:25" ht="15.75" x14ac:dyDescent="0.25">
      <c r="A1407" s="17" t="s">
        <v>496</v>
      </c>
      <c r="B1407" s="17" t="s">
        <v>288</v>
      </c>
      <c r="C1407" s="17" t="s">
        <v>283</v>
      </c>
      <c r="D1407" s="20">
        <v>44958</v>
      </c>
      <c r="E1407" s="20">
        <v>44990</v>
      </c>
      <c r="F1407" s="21">
        <v>1506.15</v>
      </c>
      <c r="G1407" s="20">
        <v>44958</v>
      </c>
      <c r="H1407" s="20">
        <v>45046</v>
      </c>
      <c r="I1407" s="17">
        <f>IF((YEAR(H1407)-YEAR(G1407))=1, ((MONTH(H1407)-MONTH(G1407))+1)+12, (IF((YEAR(H1407)-YEAR(G1407))=2, ((MONTH(H1407)-MONTH(G1407))+1)+24, (IF((YEAR(H1407)-YEAR(G1407))=3, ((MONTH(H1407)-MONTH(G1407))+1)+36, (MONTH(H1407)-MONTH(G1407))+1)))))</f>
        <v>3</v>
      </c>
      <c r="J1407" s="18">
        <f>F1407/I1407</f>
        <v>502.05</v>
      </c>
      <c r="K1407" s="19"/>
      <c r="L1407" s="20">
        <v>44958</v>
      </c>
      <c r="M1407" s="20">
        <v>44990</v>
      </c>
      <c r="N1407" s="21">
        <v>1506.15</v>
      </c>
      <c r="O1407" s="20">
        <v>44958</v>
      </c>
      <c r="P1407" s="20">
        <v>45046</v>
      </c>
      <c r="Q1407" s="19">
        <f t="shared" si="63"/>
        <v>5</v>
      </c>
      <c r="R1407" s="19">
        <f t="shared" si="64"/>
        <v>5</v>
      </c>
      <c r="S1407" s="19">
        <f t="shared" si="65"/>
        <v>0</v>
      </c>
      <c r="T1407" s="19"/>
      <c r="U1407" s="20">
        <v>43862</v>
      </c>
      <c r="V1407" s="20">
        <v>43895</v>
      </c>
      <c r="W1407" s="21">
        <v>1506.15</v>
      </c>
      <c r="X1407" s="20">
        <v>43862</v>
      </c>
      <c r="Y1407" s="20">
        <v>43951</v>
      </c>
    </row>
    <row r="1408" spans="1:25" ht="15.75" x14ac:dyDescent="0.25">
      <c r="A1408" s="17" t="s">
        <v>551</v>
      </c>
      <c r="B1408" s="17" t="s">
        <v>285</v>
      </c>
      <c r="C1408" s="17" t="s">
        <v>283</v>
      </c>
      <c r="D1408" s="20">
        <v>44958</v>
      </c>
      <c r="E1408" s="20">
        <v>45015</v>
      </c>
      <c r="F1408" s="21">
        <v>1506.15</v>
      </c>
      <c r="G1408" s="20">
        <v>44958</v>
      </c>
      <c r="H1408" s="20">
        <v>45046</v>
      </c>
      <c r="I1408" s="17">
        <f>IF((YEAR(H1408)-YEAR(G1408))=1, ((MONTH(H1408)-MONTH(G1408))+1)+12, (IF((YEAR(H1408)-YEAR(G1408))=2, ((MONTH(H1408)-MONTH(G1408))+1)+24, (IF((YEAR(H1408)-YEAR(G1408))=3, ((MONTH(H1408)-MONTH(G1408))+1)+36, (MONTH(H1408)-MONTH(G1408))+1)))))</f>
        <v>3</v>
      </c>
      <c r="J1408" s="18">
        <f>F1408/I1408</f>
        <v>502.05</v>
      </c>
      <c r="K1408" s="19"/>
      <c r="L1408" s="20">
        <v>44958</v>
      </c>
      <c r="M1408" s="20">
        <v>45015</v>
      </c>
      <c r="N1408" s="21">
        <v>1506.15</v>
      </c>
      <c r="O1408" s="20">
        <v>44958</v>
      </c>
      <c r="P1408" s="20">
        <v>45046</v>
      </c>
      <c r="Q1408" s="19">
        <f t="shared" si="63"/>
        <v>30</v>
      </c>
      <c r="R1408" s="19">
        <f t="shared" si="64"/>
        <v>30</v>
      </c>
      <c r="S1408" s="19">
        <f t="shared" si="65"/>
        <v>0</v>
      </c>
      <c r="T1408" s="19"/>
      <c r="U1408" s="20">
        <v>43862</v>
      </c>
      <c r="V1408" s="20">
        <v>43920</v>
      </c>
      <c r="W1408" s="21">
        <v>1506.15</v>
      </c>
      <c r="X1408" s="20">
        <v>43862</v>
      </c>
      <c r="Y1408" s="20">
        <v>43951</v>
      </c>
    </row>
    <row r="1409" spans="1:25" ht="15.75" x14ac:dyDescent="0.25">
      <c r="A1409" s="17" t="s">
        <v>557</v>
      </c>
      <c r="B1409" s="17" t="s">
        <v>288</v>
      </c>
      <c r="C1409" s="17" t="s">
        <v>283</v>
      </c>
      <c r="D1409" s="20">
        <v>44958</v>
      </c>
      <c r="E1409" s="20">
        <v>45050</v>
      </c>
      <c r="F1409" s="21">
        <v>18750</v>
      </c>
      <c r="G1409" s="20">
        <v>44958</v>
      </c>
      <c r="H1409" s="20">
        <v>45046</v>
      </c>
      <c r="I1409" s="17">
        <f>IF((YEAR(H1409)-YEAR(G1409))=1, ((MONTH(H1409)-MONTH(G1409))+1)+12, (IF((YEAR(H1409)-YEAR(G1409))=2, ((MONTH(H1409)-MONTH(G1409))+1)+24, (IF((YEAR(H1409)-YEAR(G1409))=3, ((MONTH(H1409)-MONTH(G1409))+1)+36, (MONTH(H1409)-MONTH(G1409))+1)))))</f>
        <v>3</v>
      </c>
      <c r="J1409" s="18">
        <f>F1409/I1409</f>
        <v>6250</v>
      </c>
      <c r="K1409" s="19"/>
      <c r="L1409" s="20">
        <v>44958</v>
      </c>
      <c r="M1409" s="20">
        <v>45050</v>
      </c>
      <c r="N1409" s="21">
        <v>18750</v>
      </c>
      <c r="O1409" s="20">
        <v>44958</v>
      </c>
      <c r="P1409" s="20">
        <v>45046</v>
      </c>
      <c r="Q1409" s="19">
        <f t="shared" si="63"/>
        <v>4</v>
      </c>
      <c r="R1409" s="19">
        <f t="shared" si="64"/>
        <v>4</v>
      </c>
      <c r="S1409" s="19">
        <f t="shared" si="65"/>
        <v>0</v>
      </c>
      <c r="T1409" s="19"/>
      <c r="U1409" s="20">
        <v>43862</v>
      </c>
      <c r="V1409" s="20">
        <v>43955</v>
      </c>
      <c r="W1409" s="21">
        <v>18750</v>
      </c>
      <c r="X1409" s="20">
        <v>43862</v>
      </c>
      <c r="Y1409" s="20">
        <v>43951</v>
      </c>
    </row>
    <row r="1410" spans="1:25" ht="15.75" x14ac:dyDescent="0.25">
      <c r="A1410" s="17" t="s">
        <v>557</v>
      </c>
      <c r="B1410" s="17" t="s">
        <v>296</v>
      </c>
      <c r="C1410" s="17" t="s">
        <v>283</v>
      </c>
      <c r="D1410" s="20">
        <v>44958</v>
      </c>
      <c r="E1410" s="20">
        <v>45050</v>
      </c>
      <c r="F1410" s="21">
        <v>25000</v>
      </c>
      <c r="G1410" s="20">
        <v>44958</v>
      </c>
      <c r="H1410" s="20">
        <v>45046</v>
      </c>
      <c r="I1410" s="17">
        <f>IF((YEAR(H1410)-YEAR(G1410))=1, ((MONTH(H1410)-MONTH(G1410))+1)+12, (IF((YEAR(H1410)-YEAR(G1410))=2, ((MONTH(H1410)-MONTH(G1410))+1)+24, (IF((YEAR(H1410)-YEAR(G1410))=3, ((MONTH(H1410)-MONTH(G1410))+1)+36, (MONTH(H1410)-MONTH(G1410))+1)))))</f>
        <v>3</v>
      </c>
      <c r="J1410" s="18">
        <f>F1410/I1410</f>
        <v>8333.3333333333339</v>
      </c>
      <c r="K1410" s="19"/>
      <c r="L1410" s="20">
        <v>44958</v>
      </c>
      <c r="M1410" s="20">
        <v>45050</v>
      </c>
      <c r="N1410" s="21">
        <v>25000</v>
      </c>
      <c r="O1410" s="20">
        <v>44958</v>
      </c>
      <c r="P1410" s="20">
        <v>45046</v>
      </c>
      <c r="Q1410" s="19">
        <f t="shared" si="63"/>
        <v>4</v>
      </c>
      <c r="R1410" s="19">
        <f t="shared" si="64"/>
        <v>4</v>
      </c>
      <c r="S1410" s="19">
        <f t="shared" si="65"/>
        <v>0</v>
      </c>
      <c r="T1410" s="19"/>
      <c r="U1410" s="20">
        <v>43862</v>
      </c>
      <c r="V1410" s="20">
        <v>43955</v>
      </c>
      <c r="W1410" s="21">
        <v>25000</v>
      </c>
      <c r="X1410" s="20">
        <v>43862</v>
      </c>
      <c r="Y1410" s="20">
        <v>43951</v>
      </c>
    </row>
    <row r="1411" spans="1:25" ht="15.75" x14ac:dyDescent="0.25">
      <c r="A1411" s="17" t="s">
        <v>557</v>
      </c>
      <c r="B1411" s="17" t="s">
        <v>292</v>
      </c>
      <c r="C1411" s="17" t="s">
        <v>283</v>
      </c>
      <c r="D1411" s="20">
        <v>45017</v>
      </c>
      <c r="E1411" s="20">
        <v>45109</v>
      </c>
      <c r="F1411" s="21">
        <v>33625</v>
      </c>
      <c r="G1411" s="20">
        <v>44958</v>
      </c>
      <c r="H1411" s="20">
        <v>45046</v>
      </c>
      <c r="I1411" s="17">
        <f>IF((YEAR(H1411)-YEAR(G1411))=1, ((MONTH(H1411)-MONTH(G1411))+1)+12, (IF((YEAR(H1411)-YEAR(G1411))=2, ((MONTH(H1411)-MONTH(G1411))+1)+24, (IF((YEAR(H1411)-YEAR(G1411))=3, ((MONTH(H1411)-MONTH(G1411))+1)+36, (MONTH(H1411)-MONTH(G1411))+1)))))</f>
        <v>3</v>
      </c>
      <c r="J1411" s="18">
        <f>F1411/I1411</f>
        <v>11208.333333333334</v>
      </c>
      <c r="K1411" s="19"/>
      <c r="L1411" s="20">
        <v>45017</v>
      </c>
      <c r="M1411" s="20">
        <v>45109</v>
      </c>
      <c r="N1411" s="21">
        <v>33625</v>
      </c>
      <c r="O1411" s="20">
        <v>44958</v>
      </c>
      <c r="P1411" s="20">
        <v>45046</v>
      </c>
      <c r="Q1411" s="19">
        <f t="shared" si="63"/>
        <v>2</v>
      </c>
      <c r="R1411" s="19">
        <f t="shared" si="64"/>
        <v>2</v>
      </c>
      <c r="S1411" s="19">
        <f t="shared" si="65"/>
        <v>0</v>
      </c>
      <c r="T1411" s="19"/>
      <c r="U1411" s="20">
        <v>43922</v>
      </c>
      <c r="V1411" s="20">
        <v>44014</v>
      </c>
      <c r="W1411" s="21">
        <v>33625</v>
      </c>
      <c r="X1411" s="20">
        <v>43862</v>
      </c>
      <c r="Y1411" s="20">
        <v>43951</v>
      </c>
    </row>
    <row r="1412" spans="1:25" ht="15.75" x14ac:dyDescent="0.25">
      <c r="A1412" s="17" t="s">
        <v>364</v>
      </c>
      <c r="B1412" s="17" t="s">
        <v>282</v>
      </c>
      <c r="C1412" s="17" t="s">
        <v>283</v>
      </c>
      <c r="D1412" s="20">
        <v>45017</v>
      </c>
      <c r="E1412" s="20">
        <v>45075</v>
      </c>
      <c r="F1412" s="21">
        <v>4000</v>
      </c>
      <c r="G1412" s="20">
        <v>45017</v>
      </c>
      <c r="H1412" s="20">
        <v>45046</v>
      </c>
      <c r="I1412" s="17">
        <f>IF((YEAR(H1412)-YEAR(G1412))=1, ((MONTH(H1412)-MONTH(G1412))+1)+12, (IF((YEAR(H1412)-YEAR(G1412))=2, ((MONTH(H1412)-MONTH(G1412))+1)+24, (IF((YEAR(H1412)-YEAR(G1412))=3, ((MONTH(H1412)-MONTH(G1412))+1)+36, (MONTH(H1412)-MONTH(G1412))+1)))))</f>
        <v>1</v>
      </c>
      <c r="J1412" s="18">
        <f>F1412/I1412</f>
        <v>4000</v>
      </c>
      <c r="K1412" s="19"/>
      <c r="L1412" s="20">
        <v>45017</v>
      </c>
      <c r="M1412" s="20">
        <v>45075</v>
      </c>
      <c r="N1412" s="21">
        <v>4000</v>
      </c>
      <c r="O1412" s="20">
        <v>45017</v>
      </c>
      <c r="P1412" s="20">
        <v>45046</v>
      </c>
      <c r="Q1412" s="19">
        <f t="shared" ref="Q1412:Q1475" si="66">DAY(E1412)</f>
        <v>29</v>
      </c>
      <c r="R1412" s="19">
        <f t="shared" ref="R1412:R1475" si="67">DAY(M1412)</f>
        <v>29</v>
      </c>
      <c r="S1412" s="19">
        <f t="shared" ref="S1412:S1475" si="68">Q1412-R1412</f>
        <v>0</v>
      </c>
      <c r="T1412" s="19"/>
      <c r="U1412" s="20">
        <v>43922</v>
      </c>
      <c r="V1412" s="20">
        <v>43980</v>
      </c>
      <c r="W1412" s="21">
        <v>4000</v>
      </c>
      <c r="X1412" s="20">
        <v>43922</v>
      </c>
      <c r="Y1412" s="20">
        <v>43951</v>
      </c>
    </row>
    <row r="1413" spans="1:25" ht="15.75" x14ac:dyDescent="0.25">
      <c r="A1413" s="17" t="s">
        <v>373</v>
      </c>
      <c r="B1413" s="17" t="s">
        <v>285</v>
      </c>
      <c r="C1413" s="17" t="s">
        <v>283</v>
      </c>
      <c r="D1413" s="20">
        <v>45046</v>
      </c>
      <c r="E1413" s="20">
        <v>45074</v>
      </c>
      <c r="F1413" s="21">
        <v>1000</v>
      </c>
      <c r="G1413" s="20">
        <v>45017</v>
      </c>
      <c r="H1413" s="20">
        <v>45046</v>
      </c>
      <c r="I1413" s="17">
        <f>IF((YEAR(H1413)-YEAR(G1413))=1, ((MONTH(H1413)-MONTH(G1413))+1)+12, (IF((YEAR(H1413)-YEAR(G1413))=2, ((MONTH(H1413)-MONTH(G1413))+1)+24, (IF((YEAR(H1413)-YEAR(G1413))=3, ((MONTH(H1413)-MONTH(G1413))+1)+36, (MONTH(H1413)-MONTH(G1413))+1)))))</f>
        <v>1</v>
      </c>
      <c r="J1413" s="18">
        <f>F1413/I1413</f>
        <v>1000</v>
      </c>
      <c r="K1413" s="19"/>
      <c r="L1413" s="20">
        <v>45046</v>
      </c>
      <c r="M1413" s="20">
        <v>45074</v>
      </c>
      <c r="N1413" s="21">
        <v>1000</v>
      </c>
      <c r="O1413" s="20">
        <v>45017</v>
      </c>
      <c r="P1413" s="20">
        <v>45046</v>
      </c>
      <c r="Q1413" s="19">
        <f t="shared" si="66"/>
        <v>28</v>
      </c>
      <c r="R1413" s="19">
        <f t="shared" si="67"/>
        <v>28</v>
      </c>
      <c r="S1413" s="19">
        <f t="shared" si="68"/>
        <v>0</v>
      </c>
      <c r="T1413" s="19"/>
      <c r="U1413" s="20">
        <v>43951</v>
      </c>
      <c r="V1413" s="20">
        <v>43979</v>
      </c>
      <c r="W1413" s="21">
        <v>1000</v>
      </c>
      <c r="X1413" s="20">
        <v>43922</v>
      </c>
      <c r="Y1413" s="20">
        <v>43951</v>
      </c>
    </row>
    <row r="1414" spans="1:25" ht="15.75" x14ac:dyDescent="0.25">
      <c r="A1414" s="17" t="s">
        <v>373</v>
      </c>
      <c r="B1414" s="17" t="s">
        <v>288</v>
      </c>
      <c r="C1414" s="17" t="s">
        <v>283</v>
      </c>
      <c r="D1414" s="20">
        <v>45046</v>
      </c>
      <c r="E1414" s="20">
        <v>45074</v>
      </c>
      <c r="F1414" s="21">
        <v>900</v>
      </c>
      <c r="G1414" s="20">
        <v>45017</v>
      </c>
      <c r="H1414" s="20">
        <v>45046</v>
      </c>
      <c r="I1414" s="17">
        <f>IF((YEAR(H1414)-YEAR(G1414))=1, ((MONTH(H1414)-MONTH(G1414))+1)+12, (IF((YEAR(H1414)-YEAR(G1414))=2, ((MONTH(H1414)-MONTH(G1414))+1)+24, (IF((YEAR(H1414)-YEAR(G1414))=3, ((MONTH(H1414)-MONTH(G1414))+1)+36, (MONTH(H1414)-MONTH(G1414))+1)))))</f>
        <v>1</v>
      </c>
      <c r="J1414" s="18">
        <f>F1414/I1414</f>
        <v>900</v>
      </c>
      <c r="K1414" s="19"/>
      <c r="L1414" s="20">
        <v>45046</v>
      </c>
      <c r="M1414" s="20">
        <v>45074</v>
      </c>
      <c r="N1414" s="21">
        <v>900</v>
      </c>
      <c r="O1414" s="20">
        <v>45017</v>
      </c>
      <c r="P1414" s="20">
        <v>45046</v>
      </c>
      <c r="Q1414" s="19">
        <f t="shared" si="66"/>
        <v>28</v>
      </c>
      <c r="R1414" s="19">
        <f t="shared" si="67"/>
        <v>28</v>
      </c>
      <c r="S1414" s="19">
        <f t="shared" si="68"/>
        <v>0</v>
      </c>
      <c r="T1414" s="19"/>
      <c r="U1414" s="20">
        <v>43951</v>
      </c>
      <c r="V1414" s="20">
        <v>43979</v>
      </c>
      <c r="W1414" s="21">
        <v>900</v>
      </c>
      <c r="X1414" s="20">
        <v>43922</v>
      </c>
      <c r="Y1414" s="20">
        <v>43951</v>
      </c>
    </row>
    <row r="1415" spans="1:25" ht="15.75" x14ac:dyDescent="0.25">
      <c r="A1415" s="17" t="s">
        <v>401</v>
      </c>
      <c r="B1415" s="17" t="s">
        <v>285</v>
      </c>
      <c r="C1415" s="17" t="s">
        <v>283</v>
      </c>
      <c r="D1415" s="20">
        <v>45017</v>
      </c>
      <c r="E1415" s="20">
        <v>45067</v>
      </c>
      <c r="F1415" s="21">
        <v>2000</v>
      </c>
      <c r="G1415" s="20">
        <v>45017</v>
      </c>
      <c r="H1415" s="20">
        <v>45046</v>
      </c>
      <c r="I1415" s="17">
        <f>IF((YEAR(H1415)-YEAR(G1415))=1, ((MONTH(H1415)-MONTH(G1415))+1)+12, (IF((YEAR(H1415)-YEAR(G1415))=2, ((MONTH(H1415)-MONTH(G1415))+1)+24, (IF((YEAR(H1415)-YEAR(G1415))=3, ((MONTH(H1415)-MONTH(G1415))+1)+36, (MONTH(H1415)-MONTH(G1415))+1)))))</f>
        <v>1</v>
      </c>
      <c r="J1415" s="18">
        <f>F1415/I1415</f>
        <v>2000</v>
      </c>
      <c r="K1415" s="19"/>
      <c r="L1415" s="20">
        <v>45017</v>
      </c>
      <c r="M1415" s="20">
        <v>45067</v>
      </c>
      <c r="N1415" s="21">
        <v>2000</v>
      </c>
      <c r="O1415" s="20">
        <v>45017</v>
      </c>
      <c r="P1415" s="20">
        <v>45046</v>
      </c>
      <c r="Q1415" s="19">
        <f t="shared" si="66"/>
        <v>21</v>
      </c>
      <c r="R1415" s="19">
        <f t="shared" si="67"/>
        <v>21</v>
      </c>
      <c r="S1415" s="19">
        <f t="shared" si="68"/>
        <v>0</v>
      </c>
      <c r="T1415" s="19"/>
      <c r="U1415" s="20">
        <v>43922</v>
      </c>
      <c r="V1415" s="20">
        <v>43972</v>
      </c>
      <c r="W1415" s="21">
        <v>2000</v>
      </c>
      <c r="X1415" s="20">
        <v>43922</v>
      </c>
      <c r="Y1415" s="20">
        <v>43951</v>
      </c>
    </row>
    <row r="1416" spans="1:25" ht="15.75" x14ac:dyDescent="0.25">
      <c r="A1416" s="17" t="s">
        <v>426</v>
      </c>
      <c r="B1416" s="17" t="s">
        <v>282</v>
      </c>
      <c r="C1416" s="17" t="s">
        <v>283</v>
      </c>
      <c r="D1416" s="20">
        <v>45017</v>
      </c>
      <c r="E1416" s="20">
        <v>45053</v>
      </c>
      <c r="F1416" s="21">
        <v>700</v>
      </c>
      <c r="G1416" s="20">
        <v>45017</v>
      </c>
      <c r="H1416" s="20">
        <v>45046</v>
      </c>
      <c r="I1416" s="17">
        <f>IF((YEAR(H1416)-YEAR(G1416))=1, ((MONTH(H1416)-MONTH(G1416))+1)+12, (IF((YEAR(H1416)-YEAR(G1416))=2, ((MONTH(H1416)-MONTH(G1416))+1)+24, (IF((YEAR(H1416)-YEAR(G1416))=3, ((MONTH(H1416)-MONTH(G1416))+1)+36, (MONTH(H1416)-MONTH(G1416))+1)))))</f>
        <v>1</v>
      </c>
      <c r="J1416" s="18">
        <f>F1416/I1416</f>
        <v>700</v>
      </c>
      <c r="K1416" s="19"/>
      <c r="L1416" s="20">
        <v>45017</v>
      </c>
      <c r="M1416" s="20">
        <v>45053</v>
      </c>
      <c r="N1416" s="21">
        <v>700</v>
      </c>
      <c r="O1416" s="20">
        <v>45017</v>
      </c>
      <c r="P1416" s="20">
        <v>45046</v>
      </c>
      <c r="Q1416" s="19">
        <f t="shared" si="66"/>
        <v>7</v>
      </c>
      <c r="R1416" s="19">
        <f t="shared" si="67"/>
        <v>7</v>
      </c>
      <c r="S1416" s="19">
        <f t="shared" si="68"/>
        <v>0</v>
      </c>
      <c r="T1416" s="19"/>
      <c r="U1416" s="20">
        <v>43922</v>
      </c>
      <c r="V1416" s="20">
        <v>43958</v>
      </c>
      <c r="W1416" s="21">
        <v>700</v>
      </c>
      <c r="X1416" s="20">
        <v>43922</v>
      </c>
      <c r="Y1416" s="20">
        <v>43951</v>
      </c>
    </row>
    <row r="1417" spans="1:25" ht="15.75" x14ac:dyDescent="0.25">
      <c r="A1417" s="17" t="s">
        <v>485</v>
      </c>
      <c r="B1417" s="17" t="s">
        <v>282</v>
      </c>
      <c r="C1417" s="17" t="s">
        <v>283</v>
      </c>
      <c r="D1417" s="20">
        <v>45041</v>
      </c>
      <c r="E1417" s="20">
        <v>45058</v>
      </c>
      <c r="F1417" s="21">
        <v>600</v>
      </c>
      <c r="G1417" s="20">
        <v>45017</v>
      </c>
      <c r="H1417" s="20">
        <v>45046</v>
      </c>
      <c r="I1417" s="17">
        <f>IF((YEAR(H1417)-YEAR(G1417))=1, ((MONTH(H1417)-MONTH(G1417))+1)+12, (IF((YEAR(H1417)-YEAR(G1417))=2, ((MONTH(H1417)-MONTH(G1417))+1)+24, (IF((YEAR(H1417)-YEAR(G1417))=3, ((MONTH(H1417)-MONTH(G1417))+1)+36, (MONTH(H1417)-MONTH(G1417))+1)))))</f>
        <v>1</v>
      </c>
      <c r="J1417" s="18">
        <f>F1417/I1417</f>
        <v>600</v>
      </c>
      <c r="K1417" s="19"/>
      <c r="L1417" s="20">
        <v>45041</v>
      </c>
      <c r="M1417" s="20">
        <v>45058</v>
      </c>
      <c r="N1417" s="21">
        <v>600</v>
      </c>
      <c r="O1417" s="20">
        <v>45017</v>
      </c>
      <c r="P1417" s="20">
        <v>45046</v>
      </c>
      <c r="Q1417" s="19">
        <f t="shared" si="66"/>
        <v>12</v>
      </c>
      <c r="R1417" s="19">
        <f t="shared" si="67"/>
        <v>12</v>
      </c>
      <c r="S1417" s="19">
        <f t="shared" si="68"/>
        <v>0</v>
      </c>
      <c r="T1417" s="19"/>
      <c r="U1417" s="20">
        <v>43946</v>
      </c>
      <c r="V1417" s="20">
        <v>43963</v>
      </c>
      <c r="W1417" s="21">
        <v>600</v>
      </c>
      <c r="X1417" s="20">
        <v>43922</v>
      </c>
      <c r="Y1417" s="20">
        <v>43951</v>
      </c>
    </row>
    <row r="1418" spans="1:25" ht="15.75" x14ac:dyDescent="0.25">
      <c r="A1418" s="17" t="s">
        <v>507</v>
      </c>
      <c r="B1418" s="17" t="s">
        <v>285</v>
      </c>
      <c r="C1418" s="17" t="s">
        <v>283</v>
      </c>
      <c r="D1418" s="20">
        <v>45017</v>
      </c>
      <c r="E1418" s="20">
        <v>45054</v>
      </c>
      <c r="F1418" s="21">
        <v>1750</v>
      </c>
      <c r="G1418" s="20">
        <v>45017</v>
      </c>
      <c r="H1418" s="20">
        <v>45046</v>
      </c>
      <c r="I1418" s="17">
        <f>IF((YEAR(H1418)-YEAR(G1418))=1, ((MONTH(H1418)-MONTH(G1418))+1)+12, (IF((YEAR(H1418)-YEAR(G1418))=2, ((MONTH(H1418)-MONTH(G1418))+1)+24, (IF((YEAR(H1418)-YEAR(G1418))=3, ((MONTH(H1418)-MONTH(G1418))+1)+36, (MONTH(H1418)-MONTH(G1418))+1)))))</f>
        <v>1</v>
      </c>
      <c r="J1418" s="18">
        <f>F1418/I1418</f>
        <v>1750</v>
      </c>
      <c r="K1418" s="19"/>
      <c r="L1418" s="20">
        <v>45017</v>
      </c>
      <c r="M1418" s="20">
        <v>45054</v>
      </c>
      <c r="N1418" s="21">
        <v>1750</v>
      </c>
      <c r="O1418" s="20">
        <v>45017</v>
      </c>
      <c r="P1418" s="20">
        <v>45046</v>
      </c>
      <c r="Q1418" s="19">
        <f t="shared" si="66"/>
        <v>8</v>
      </c>
      <c r="R1418" s="19">
        <f t="shared" si="67"/>
        <v>8</v>
      </c>
      <c r="S1418" s="19">
        <f t="shared" si="68"/>
        <v>0</v>
      </c>
      <c r="T1418" s="19"/>
      <c r="U1418" s="20">
        <v>43922</v>
      </c>
      <c r="V1418" s="20">
        <v>43959</v>
      </c>
      <c r="W1418" s="21">
        <v>1750</v>
      </c>
      <c r="X1418" s="20">
        <v>43922</v>
      </c>
      <c r="Y1418" s="20">
        <v>43951</v>
      </c>
    </row>
    <row r="1419" spans="1:25" ht="15.75" x14ac:dyDescent="0.25">
      <c r="A1419" s="17" t="s">
        <v>457</v>
      </c>
      <c r="B1419" s="17" t="s">
        <v>285</v>
      </c>
      <c r="C1419" s="17" t="s">
        <v>283</v>
      </c>
      <c r="D1419" s="20">
        <v>44713</v>
      </c>
      <c r="E1419" s="20">
        <v>45124</v>
      </c>
      <c r="F1419" s="21">
        <v>7500</v>
      </c>
      <c r="G1419" s="20">
        <v>44562</v>
      </c>
      <c r="H1419" s="20">
        <v>45077</v>
      </c>
      <c r="I1419" s="17">
        <f>IF((YEAR(H1419)-YEAR(G1419))=1, ((MONTH(H1419)-MONTH(G1419))+1)+12, (IF((YEAR(H1419)-YEAR(G1419))=2, ((MONTH(H1419)-MONTH(G1419))+1)+24, (IF((YEAR(H1419)-YEAR(G1419))=3, ((MONTH(H1419)-MONTH(G1419))+1)+36, (MONTH(H1419)-MONTH(G1419))+1)))))</f>
        <v>17</v>
      </c>
      <c r="J1419" s="18">
        <f>F1419/I1419</f>
        <v>441.1764705882353</v>
      </c>
      <c r="K1419" s="19"/>
      <c r="L1419" s="20">
        <v>44713</v>
      </c>
      <c r="M1419" s="20">
        <v>45124</v>
      </c>
      <c r="N1419" s="21">
        <v>7500</v>
      </c>
      <c r="O1419" s="20">
        <v>44562</v>
      </c>
      <c r="P1419" s="20">
        <v>45077</v>
      </c>
      <c r="Q1419" s="19">
        <f t="shared" si="66"/>
        <v>17</v>
      </c>
      <c r="R1419" s="19">
        <f t="shared" si="67"/>
        <v>17</v>
      </c>
      <c r="S1419" s="19">
        <f t="shared" si="68"/>
        <v>0</v>
      </c>
      <c r="T1419" s="19"/>
      <c r="U1419" s="20">
        <v>43617</v>
      </c>
      <c r="V1419" s="20">
        <v>44029</v>
      </c>
      <c r="W1419" s="21">
        <v>7500</v>
      </c>
      <c r="X1419" s="20">
        <v>43466</v>
      </c>
      <c r="Y1419" s="20">
        <v>43982</v>
      </c>
    </row>
    <row r="1420" spans="1:25" ht="15.75" x14ac:dyDescent="0.25">
      <c r="A1420" s="17" t="s">
        <v>291</v>
      </c>
      <c r="B1420" s="17" t="s">
        <v>292</v>
      </c>
      <c r="C1420" s="17" t="s">
        <v>283</v>
      </c>
      <c r="D1420" s="20">
        <v>44676</v>
      </c>
      <c r="E1420" s="20">
        <v>44705</v>
      </c>
      <c r="F1420" s="21">
        <v>3870.54</v>
      </c>
      <c r="G1420" s="20">
        <v>44713</v>
      </c>
      <c r="H1420" s="20">
        <v>45077</v>
      </c>
      <c r="I1420" s="17">
        <f>IF((YEAR(H1420)-YEAR(G1420))=1, ((MONTH(H1420)-MONTH(G1420))+1)+12, (IF((YEAR(H1420)-YEAR(G1420))=2, ((MONTH(H1420)-MONTH(G1420))+1)+24, (IF((YEAR(H1420)-YEAR(G1420))=3, ((MONTH(H1420)-MONTH(G1420))+1)+36, (MONTH(H1420)-MONTH(G1420))+1)))))</f>
        <v>12</v>
      </c>
      <c r="J1420" s="18">
        <f>F1420/I1420</f>
        <v>322.54500000000002</v>
      </c>
      <c r="K1420" s="19"/>
      <c r="L1420" s="20">
        <v>44676</v>
      </c>
      <c r="M1420" s="20">
        <v>44705</v>
      </c>
      <c r="N1420" s="21">
        <v>3870.54</v>
      </c>
      <c r="O1420" s="20">
        <v>44713</v>
      </c>
      <c r="P1420" s="20">
        <v>45077</v>
      </c>
      <c r="Q1420" s="19">
        <f t="shared" si="66"/>
        <v>24</v>
      </c>
      <c r="R1420" s="19">
        <f t="shared" si="67"/>
        <v>24</v>
      </c>
      <c r="S1420" s="19">
        <f t="shared" si="68"/>
        <v>0</v>
      </c>
      <c r="T1420" s="19"/>
      <c r="U1420" s="20">
        <v>43580</v>
      </c>
      <c r="V1420" s="20">
        <v>43609</v>
      </c>
      <c r="W1420" s="21">
        <v>3870.54</v>
      </c>
      <c r="X1420" s="20">
        <v>43617</v>
      </c>
      <c r="Y1420" s="20">
        <v>43982</v>
      </c>
    </row>
    <row r="1421" spans="1:25" ht="15.75" x14ac:dyDescent="0.25">
      <c r="A1421" s="17" t="s">
        <v>291</v>
      </c>
      <c r="B1421" s="17" t="s">
        <v>282</v>
      </c>
      <c r="C1421" s="17" t="s">
        <v>283</v>
      </c>
      <c r="D1421" s="20">
        <v>44676</v>
      </c>
      <c r="E1421" s="20">
        <v>44705</v>
      </c>
      <c r="F1421" s="21">
        <v>33544.71</v>
      </c>
      <c r="G1421" s="20">
        <v>44713</v>
      </c>
      <c r="H1421" s="20">
        <v>45077</v>
      </c>
      <c r="I1421" s="17">
        <f>IF((YEAR(H1421)-YEAR(G1421))=1, ((MONTH(H1421)-MONTH(G1421))+1)+12, (IF((YEAR(H1421)-YEAR(G1421))=2, ((MONTH(H1421)-MONTH(G1421))+1)+24, (IF((YEAR(H1421)-YEAR(G1421))=3, ((MONTH(H1421)-MONTH(G1421))+1)+36, (MONTH(H1421)-MONTH(G1421))+1)))))</f>
        <v>12</v>
      </c>
      <c r="J1421" s="18">
        <f>F1421/I1421</f>
        <v>2795.3924999999999</v>
      </c>
      <c r="K1421" s="19"/>
      <c r="L1421" s="20">
        <v>44676</v>
      </c>
      <c r="M1421" s="20">
        <v>44705</v>
      </c>
      <c r="N1421" s="21">
        <v>33544.71</v>
      </c>
      <c r="O1421" s="20">
        <v>44713</v>
      </c>
      <c r="P1421" s="20">
        <v>45077</v>
      </c>
      <c r="Q1421" s="19">
        <f t="shared" si="66"/>
        <v>24</v>
      </c>
      <c r="R1421" s="19">
        <f t="shared" si="67"/>
        <v>24</v>
      </c>
      <c r="S1421" s="19">
        <f t="shared" si="68"/>
        <v>0</v>
      </c>
      <c r="T1421" s="19"/>
      <c r="U1421" s="20">
        <v>43580</v>
      </c>
      <c r="V1421" s="20">
        <v>43609</v>
      </c>
      <c r="W1421" s="21">
        <v>33544.71</v>
      </c>
      <c r="X1421" s="20">
        <v>43617</v>
      </c>
      <c r="Y1421" s="20">
        <v>43982</v>
      </c>
    </row>
    <row r="1422" spans="1:25" ht="15.75" x14ac:dyDescent="0.25">
      <c r="A1422" s="17" t="s">
        <v>336</v>
      </c>
      <c r="B1422" s="17" t="s">
        <v>285</v>
      </c>
      <c r="C1422" s="17" t="s">
        <v>283</v>
      </c>
      <c r="D1422" s="20">
        <v>44722</v>
      </c>
      <c r="E1422" s="20">
        <v>44778</v>
      </c>
      <c r="F1422" s="21">
        <v>27262.13</v>
      </c>
      <c r="G1422" s="20">
        <v>44713</v>
      </c>
      <c r="H1422" s="20">
        <v>45077</v>
      </c>
      <c r="I1422" s="17">
        <f>IF((YEAR(H1422)-YEAR(G1422))=1, ((MONTH(H1422)-MONTH(G1422))+1)+12, (IF((YEAR(H1422)-YEAR(G1422))=2, ((MONTH(H1422)-MONTH(G1422))+1)+24, (IF((YEAR(H1422)-YEAR(G1422))=3, ((MONTH(H1422)-MONTH(G1422))+1)+36, (MONTH(H1422)-MONTH(G1422))+1)))))</f>
        <v>12</v>
      </c>
      <c r="J1422" s="18">
        <f>F1422/I1422</f>
        <v>2271.8441666666668</v>
      </c>
      <c r="K1422" s="19"/>
      <c r="L1422" s="20">
        <v>44722</v>
      </c>
      <c r="M1422" s="20">
        <v>44778</v>
      </c>
      <c r="N1422" s="21">
        <v>27262.13</v>
      </c>
      <c r="O1422" s="20">
        <v>44713</v>
      </c>
      <c r="P1422" s="20">
        <v>45077</v>
      </c>
      <c r="Q1422" s="19">
        <f t="shared" si="66"/>
        <v>5</v>
      </c>
      <c r="R1422" s="19">
        <f t="shared" si="67"/>
        <v>5</v>
      </c>
      <c r="S1422" s="19">
        <f t="shared" si="68"/>
        <v>0</v>
      </c>
      <c r="T1422" s="19"/>
      <c r="U1422" s="20">
        <v>43626</v>
      </c>
      <c r="V1422" s="20">
        <v>43682</v>
      </c>
      <c r="W1422" s="21">
        <v>27262.13</v>
      </c>
      <c r="X1422" s="20">
        <v>43617</v>
      </c>
      <c r="Y1422" s="20">
        <v>43982</v>
      </c>
    </row>
    <row r="1423" spans="1:25" ht="15.75" x14ac:dyDescent="0.25">
      <c r="A1423" s="17" t="s">
        <v>439</v>
      </c>
      <c r="B1423" s="17" t="s">
        <v>288</v>
      </c>
      <c r="C1423" s="17" t="s">
        <v>283</v>
      </c>
      <c r="D1423" s="20">
        <v>44683</v>
      </c>
      <c r="E1423" s="20">
        <v>44702</v>
      </c>
      <c r="F1423" s="21">
        <v>60180</v>
      </c>
      <c r="G1423" s="20">
        <v>44713</v>
      </c>
      <c r="H1423" s="20">
        <v>45077</v>
      </c>
      <c r="I1423" s="17">
        <f>IF((YEAR(H1423)-YEAR(G1423))=1, ((MONTH(H1423)-MONTH(G1423))+1)+12, (IF((YEAR(H1423)-YEAR(G1423))=2, ((MONTH(H1423)-MONTH(G1423))+1)+24, (IF((YEAR(H1423)-YEAR(G1423))=3, ((MONTH(H1423)-MONTH(G1423))+1)+36, (MONTH(H1423)-MONTH(G1423))+1)))))</f>
        <v>12</v>
      </c>
      <c r="J1423" s="18">
        <f>F1423/I1423</f>
        <v>5015</v>
      </c>
      <c r="K1423" s="19"/>
      <c r="L1423" s="20">
        <v>44683</v>
      </c>
      <c r="M1423" s="20">
        <v>44702</v>
      </c>
      <c r="N1423" s="21">
        <v>60180</v>
      </c>
      <c r="O1423" s="20">
        <v>44713</v>
      </c>
      <c r="P1423" s="20">
        <v>45077</v>
      </c>
      <c r="Q1423" s="19">
        <f t="shared" si="66"/>
        <v>21</v>
      </c>
      <c r="R1423" s="19">
        <f t="shared" si="67"/>
        <v>21</v>
      </c>
      <c r="S1423" s="19">
        <f t="shared" si="68"/>
        <v>0</v>
      </c>
      <c r="T1423" s="19"/>
      <c r="U1423" s="20">
        <v>43587</v>
      </c>
      <c r="V1423" s="20">
        <v>43606</v>
      </c>
      <c r="W1423" s="21">
        <v>60180</v>
      </c>
      <c r="X1423" s="20">
        <v>43617</v>
      </c>
      <c r="Y1423" s="20">
        <v>43982</v>
      </c>
    </row>
    <row r="1424" spans="1:25" ht="15.75" x14ac:dyDescent="0.25">
      <c r="A1424" s="17" t="s">
        <v>476</v>
      </c>
      <c r="B1424" s="17" t="s">
        <v>296</v>
      </c>
      <c r="C1424" s="17" t="s">
        <v>283</v>
      </c>
      <c r="D1424" s="20">
        <v>44738</v>
      </c>
      <c r="E1424" s="20">
        <v>44771</v>
      </c>
      <c r="F1424" s="21">
        <v>22825.55</v>
      </c>
      <c r="G1424" s="20">
        <v>44713</v>
      </c>
      <c r="H1424" s="20">
        <v>45077</v>
      </c>
      <c r="I1424" s="17">
        <f>IF((YEAR(H1424)-YEAR(G1424))=1, ((MONTH(H1424)-MONTH(G1424))+1)+12, (IF((YEAR(H1424)-YEAR(G1424))=2, ((MONTH(H1424)-MONTH(G1424))+1)+24, (IF((YEAR(H1424)-YEAR(G1424))=3, ((MONTH(H1424)-MONTH(G1424))+1)+36, (MONTH(H1424)-MONTH(G1424))+1)))))</f>
        <v>12</v>
      </c>
      <c r="J1424" s="18">
        <f>F1424/I1424</f>
        <v>1902.1291666666666</v>
      </c>
      <c r="K1424" s="19"/>
      <c r="L1424" s="20">
        <v>44738</v>
      </c>
      <c r="M1424" s="20">
        <v>44771</v>
      </c>
      <c r="N1424" s="21">
        <v>22825.55</v>
      </c>
      <c r="O1424" s="20">
        <v>44713</v>
      </c>
      <c r="P1424" s="20">
        <v>45077</v>
      </c>
      <c r="Q1424" s="19">
        <f t="shared" si="66"/>
        <v>29</v>
      </c>
      <c r="R1424" s="19">
        <f t="shared" si="67"/>
        <v>29</v>
      </c>
      <c r="S1424" s="19">
        <f t="shared" si="68"/>
        <v>0</v>
      </c>
      <c r="T1424" s="19"/>
      <c r="U1424" s="20">
        <v>43642</v>
      </c>
      <c r="V1424" s="20">
        <v>43675</v>
      </c>
      <c r="W1424" s="21">
        <v>22825.55</v>
      </c>
      <c r="X1424" s="20">
        <v>43617</v>
      </c>
      <c r="Y1424" s="20">
        <v>43982</v>
      </c>
    </row>
    <row r="1425" spans="1:25" ht="15.75" x14ac:dyDescent="0.25">
      <c r="A1425" s="17" t="s">
        <v>492</v>
      </c>
      <c r="B1425" s="17" t="s">
        <v>285</v>
      </c>
      <c r="C1425" s="17" t="s">
        <v>283</v>
      </c>
      <c r="D1425" s="20">
        <v>44711</v>
      </c>
      <c r="E1425" s="20">
        <v>44773</v>
      </c>
      <c r="F1425" s="21">
        <v>60000</v>
      </c>
      <c r="G1425" s="20">
        <v>44713</v>
      </c>
      <c r="H1425" s="20">
        <v>45077</v>
      </c>
      <c r="I1425" s="17">
        <f>IF((YEAR(H1425)-YEAR(G1425))=1, ((MONTH(H1425)-MONTH(G1425))+1)+12, (IF((YEAR(H1425)-YEAR(G1425))=2, ((MONTH(H1425)-MONTH(G1425))+1)+24, (IF((YEAR(H1425)-YEAR(G1425))=3, ((MONTH(H1425)-MONTH(G1425))+1)+36, (MONTH(H1425)-MONTH(G1425))+1)))))</f>
        <v>12</v>
      </c>
      <c r="J1425" s="18">
        <f>F1425/I1425</f>
        <v>5000</v>
      </c>
      <c r="K1425" s="19"/>
      <c r="L1425" s="20">
        <v>44711</v>
      </c>
      <c r="M1425" s="20">
        <v>44773</v>
      </c>
      <c r="N1425" s="21">
        <v>60000</v>
      </c>
      <c r="O1425" s="20">
        <v>44713</v>
      </c>
      <c r="P1425" s="20">
        <v>45077</v>
      </c>
      <c r="Q1425" s="19">
        <f t="shared" si="66"/>
        <v>31</v>
      </c>
      <c r="R1425" s="19">
        <f t="shared" si="67"/>
        <v>31</v>
      </c>
      <c r="S1425" s="19">
        <f t="shared" si="68"/>
        <v>0</v>
      </c>
      <c r="T1425" s="19"/>
      <c r="U1425" s="20">
        <v>43615</v>
      </c>
      <c r="V1425" s="20">
        <v>43677</v>
      </c>
      <c r="W1425" s="21">
        <v>60000</v>
      </c>
      <c r="X1425" s="20">
        <v>43617</v>
      </c>
      <c r="Y1425" s="20">
        <v>43982</v>
      </c>
    </row>
    <row r="1426" spans="1:25" ht="15.75" x14ac:dyDescent="0.25">
      <c r="A1426" s="17" t="s">
        <v>538</v>
      </c>
      <c r="B1426" s="17" t="s">
        <v>285</v>
      </c>
      <c r="C1426" s="17" t="s">
        <v>283</v>
      </c>
      <c r="D1426" s="20">
        <v>44765</v>
      </c>
      <c r="E1426" s="20">
        <v>44799</v>
      </c>
      <c r="F1426" s="21">
        <v>31900</v>
      </c>
      <c r="G1426" s="20">
        <v>44713</v>
      </c>
      <c r="H1426" s="20">
        <v>45077</v>
      </c>
      <c r="I1426" s="17">
        <f>IF((YEAR(H1426)-YEAR(G1426))=1, ((MONTH(H1426)-MONTH(G1426))+1)+12, (IF((YEAR(H1426)-YEAR(G1426))=2, ((MONTH(H1426)-MONTH(G1426))+1)+24, (IF((YEAR(H1426)-YEAR(G1426))=3, ((MONTH(H1426)-MONTH(G1426))+1)+36, (MONTH(H1426)-MONTH(G1426))+1)))))</f>
        <v>12</v>
      </c>
      <c r="J1426" s="18">
        <f>F1426/I1426</f>
        <v>2658.3333333333335</v>
      </c>
      <c r="K1426" s="19"/>
      <c r="L1426" s="20">
        <v>44765</v>
      </c>
      <c r="M1426" s="20">
        <v>44799</v>
      </c>
      <c r="N1426" s="21">
        <v>31900</v>
      </c>
      <c r="O1426" s="20">
        <v>44713</v>
      </c>
      <c r="P1426" s="20">
        <v>45077</v>
      </c>
      <c r="Q1426" s="19">
        <f t="shared" si="66"/>
        <v>26</v>
      </c>
      <c r="R1426" s="19">
        <f t="shared" si="67"/>
        <v>26</v>
      </c>
      <c r="S1426" s="19">
        <f t="shared" si="68"/>
        <v>0</v>
      </c>
      <c r="T1426" s="19"/>
      <c r="U1426" s="20">
        <v>43669</v>
      </c>
      <c r="V1426" s="20">
        <v>43703</v>
      </c>
      <c r="W1426" s="21">
        <v>31900</v>
      </c>
      <c r="X1426" s="20">
        <v>43617</v>
      </c>
      <c r="Y1426" s="20">
        <v>43982</v>
      </c>
    </row>
    <row r="1427" spans="1:25" ht="15.75" x14ac:dyDescent="0.25">
      <c r="A1427" s="17" t="s">
        <v>540</v>
      </c>
      <c r="B1427" s="17" t="s">
        <v>285</v>
      </c>
      <c r="C1427" s="17" t="s">
        <v>283</v>
      </c>
      <c r="D1427" s="20">
        <v>44712</v>
      </c>
      <c r="E1427" s="20">
        <v>44774</v>
      </c>
      <c r="F1427" s="21">
        <v>15165.59</v>
      </c>
      <c r="G1427" s="20">
        <v>44713</v>
      </c>
      <c r="H1427" s="20">
        <v>45077</v>
      </c>
      <c r="I1427" s="17">
        <f>IF((YEAR(H1427)-YEAR(G1427))=1, ((MONTH(H1427)-MONTH(G1427))+1)+12, (IF((YEAR(H1427)-YEAR(G1427))=2, ((MONTH(H1427)-MONTH(G1427))+1)+24, (IF((YEAR(H1427)-YEAR(G1427))=3, ((MONTH(H1427)-MONTH(G1427))+1)+36, (MONTH(H1427)-MONTH(G1427))+1)))))</f>
        <v>12</v>
      </c>
      <c r="J1427" s="18">
        <f>F1427/I1427</f>
        <v>1263.7991666666667</v>
      </c>
      <c r="K1427" s="19"/>
      <c r="L1427" s="20">
        <v>44712</v>
      </c>
      <c r="M1427" s="20">
        <v>44774</v>
      </c>
      <c r="N1427" s="21">
        <v>15165.59</v>
      </c>
      <c r="O1427" s="20">
        <v>44713</v>
      </c>
      <c r="P1427" s="20">
        <v>45077</v>
      </c>
      <c r="Q1427" s="19">
        <f t="shared" si="66"/>
        <v>1</v>
      </c>
      <c r="R1427" s="19">
        <f t="shared" si="67"/>
        <v>1</v>
      </c>
      <c r="S1427" s="19">
        <f t="shared" si="68"/>
        <v>0</v>
      </c>
      <c r="T1427" s="19"/>
      <c r="U1427" s="20">
        <v>43616</v>
      </c>
      <c r="V1427" s="20">
        <v>43678</v>
      </c>
      <c r="W1427" s="21">
        <v>15165.59</v>
      </c>
      <c r="X1427" s="20">
        <v>43617</v>
      </c>
      <c r="Y1427" s="20">
        <v>43982</v>
      </c>
    </row>
    <row r="1428" spans="1:25" ht="15.75" x14ac:dyDescent="0.25">
      <c r="A1428" s="17" t="s">
        <v>552</v>
      </c>
      <c r="B1428" s="17" t="s">
        <v>292</v>
      </c>
      <c r="C1428" s="17" t="s">
        <v>283</v>
      </c>
      <c r="D1428" s="20">
        <v>44789</v>
      </c>
      <c r="E1428" s="20">
        <v>44838</v>
      </c>
      <c r="F1428" s="21">
        <v>33000</v>
      </c>
      <c r="G1428" s="20">
        <v>44713</v>
      </c>
      <c r="H1428" s="20">
        <v>45077</v>
      </c>
      <c r="I1428" s="17">
        <f>IF((YEAR(H1428)-YEAR(G1428))=1, ((MONTH(H1428)-MONTH(G1428))+1)+12, (IF((YEAR(H1428)-YEAR(G1428))=2, ((MONTH(H1428)-MONTH(G1428))+1)+24, (IF((YEAR(H1428)-YEAR(G1428))=3, ((MONTH(H1428)-MONTH(G1428))+1)+36, (MONTH(H1428)-MONTH(G1428))+1)))))</f>
        <v>12</v>
      </c>
      <c r="J1428" s="18">
        <f>F1428/I1428</f>
        <v>2750</v>
      </c>
      <c r="K1428" s="19"/>
      <c r="L1428" s="20">
        <v>44789</v>
      </c>
      <c r="M1428" s="20">
        <v>44838</v>
      </c>
      <c r="N1428" s="21">
        <v>33000</v>
      </c>
      <c r="O1428" s="20">
        <v>44713</v>
      </c>
      <c r="P1428" s="20">
        <v>45077</v>
      </c>
      <c r="Q1428" s="19">
        <f t="shared" si="66"/>
        <v>4</v>
      </c>
      <c r="R1428" s="19">
        <f t="shared" si="67"/>
        <v>4</v>
      </c>
      <c r="S1428" s="19">
        <f t="shared" si="68"/>
        <v>0</v>
      </c>
      <c r="T1428" s="19"/>
      <c r="U1428" s="20">
        <v>43693</v>
      </c>
      <c r="V1428" s="20">
        <v>43742</v>
      </c>
      <c r="W1428" s="21">
        <v>33000</v>
      </c>
      <c r="X1428" s="20">
        <v>43617</v>
      </c>
      <c r="Y1428" s="20">
        <v>43982</v>
      </c>
    </row>
    <row r="1429" spans="1:25" ht="15.75" x14ac:dyDescent="0.25">
      <c r="A1429" s="17" t="s">
        <v>553</v>
      </c>
      <c r="B1429" s="17" t="s">
        <v>292</v>
      </c>
      <c r="C1429" s="17" t="s">
        <v>283</v>
      </c>
      <c r="D1429" s="20">
        <v>44729</v>
      </c>
      <c r="E1429" s="20">
        <v>44771</v>
      </c>
      <c r="F1429" s="21">
        <v>23500</v>
      </c>
      <c r="G1429" s="20">
        <v>44713</v>
      </c>
      <c r="H1429" s="20">
        <v>45077</v>
      </c>
      <c r="I1429" s="17">
        <f>IF((YEAR(H1429)-YEAR(G1429))=1, ((MONTH(H1429)-MONTH(G1429))+1)+12, (IF((YEAR(H1429)-YEAR(G1429))=2, ((MONTH(H1429)-MONTH(G1429))+1)+24, (IF((YEAR(H1429)-YEAR(G1429))=3, ((MONTH(H1429)-MONTH(G1429))+1)+36, (MONTH(H1429)-MONTH(G1429))+1)))))</f>
        <v>12</v>
      </c>
      <c r="J1429" s="18">
        <f>F1429/I1429</f>
        <v>1958.3333333333333</v>
      </c>
      <c r="K1429" s="19"/>
      <c r="L1429" s="20">
        <v>44729</v>
      </c>
      <c r="M1429" s="20">
        <v>44771</v>
      </c>
      <c r="N1429" s="21">
        <v>23500</v>
      </c>
      <c r="O1429" s="20">
        <v>44713</v>
      </c>
      <c r="P1429" s="20">
        <v>45077</v>
      </c>
      <c r="Q1429" s="19">
        <f t="shared" si="66"/>
        <v>29</v>
      </c>
      <c r="R1429" s="19">
        <f t="shared" si="67"/>
        <v>29</v>
      </c>
      <c r="S1429" s="19">
        <f t="shared" si="68"/>
        <v>0</v>
      </c>
      <c r="T1429" s="19"/>
      <c r="U1429" s="20">
        <v>43633</v>
      </c>
      <c r="V1429" s="20">
        <v>43675</v>
      </c>
      <c r="W1429" s="21">
        <v>23500</v>
      </c>
      <c r="X1429" s="20">
        <v>43617</v>
      </c>
      <c r="Y1429" s="20">
        <v>43982</v>
      </c>
    </row>
    <row r="1430" spans="1:25" ht="15.75" x14ac:dyDescent="0.25">
      <c r="A1430" s="17" t="s">
        <v>391</v>
      </c>
      <c r="B1430" s="17" t="s">
        <v>285</v>
      </c>
      <c r="C1430" s="17" t="s">
        <v>283</v>
      </c>
      <c r="D1430" s="20">
        <v>45303</v>
      </c>
      <c r="E1430" s="20" t="s">
        <v>579</v>
      </c>
      <c r="F1430" s="21">
        <v>21881.7</v>
      </c>
      <c r="G1430" s="20">
        <v>44896</v>
      </c>
      <c r="H1430" s="20">
        <v>45077</v>
      </c>
      <c r="I1430" s="17">
        <f>IF((YEAR(H1430)-YEAR(G1430))=1, ((MONTH(H1430)-MONTH(G1430))+1)+12, (IF((YEAR(H1430)-YEAR(G1430))=2, ((MONTH(H1430)-MONTH(G1430))+1)+24, (IF((YEAR(H1430)-YEAR(G1430))=3, ((MONTH(H1430)-MONTH(G1430))+1)+36, (MONTH(H1430)-MONTH(G1430))+1)))))</f>
        <v>6</v>
      </c>
      <c r="J1430" s="18">
        <f>F1430/I1430</f>
        <v>3646.9500000000003</v>
      </c>
      <c r="K1430" s="19"/>
      <c r="L1430" s="20">
        <v>45303</v>
      </c>
      <c r="M1430" s="20" t="s">
        <v>579</v>
      </c>
      <c r="N1430" s="21">
        <v>21881.7</v>
      </c>
      <c r="O1430" s="20">
        <v>44896</v>
      </c>
      <c r="P1430" s="20">
        <v>45077</v>
      </c>
      <c r="Q1430" s="19" t="e">
        <f t="shared" si="66"/>
        <v>#VALUE!</v>
      </c>
      <c r="R1430" s="19" t="e">
        <f t="shared" si="67"/>
        <v>#VALUE!</v>
      </c>
      <c r="S1430" s="19" t="e">
        <f t="shared" si="68"/>
        <v>#VALUE!</v>
      </c>
      <c r="T1430" s="19"/>
      <c r="U1430" s="20">
        <v>44208</v>
      </c>
      <c r="V1430" s="20"/>
      <c r="W1430" s="21">
        <v>21881.7</v>
      </c>
      <c r="X1430" s="20">
        <v>43800</v>
      </c>
      <c r="Y1430" s="20">
        <v>43982</v>
      </c>
    </row>
    <row r="1431" spans="1:25" ht="15.75" x14ac:dyDescent="0.25">
      <c r="A1431" s="17" t="s">
        <v>391</v>
      </c>
      <c r="B1431" s="17" t="s">
        <v>296</v>
      </c>
      <c r="C1431" s="17" t="s">
        <v>283</v>
      </c>
      <c r="D1431" s="20">
        <v>45269</v>
      </c>
      <c r="E1431" s="20" t="s">
        <v>579</v>
      </c>
      <c r="F1431" s="21">
        <v>38121.58</v>
      </c>
      <c r="G1431" s="20">
        <v>44896</v>
      </c>
      <c r="H1431" s="20">
        <v>45077</v>
      </c>
      <c r="I1431" s="17">
        <f>IF((YEAR(H1431)-YEAR(G1431))=1, ((MONTH(H1431)-MONTH(G1431))+1)+12, (IF((YEAR(H1431)-YEAR(G1431))=2, ((MONTH(H1431)-MONTH(G1431))+1)+24, (IF((YEAR(H1431)-YEAR(G1431))=3, ((MONTH(H1431)-MONTH(G1431))+1)+36, (MONTH(H1431)-MONTH(G1431))+1)))))</f>
        <v>6</v>
      </c>
      <c r="J1431" s="18">
        <f>F1431/I1431</f>
        <v>6353.5966666666673</v>
      </c>
      <c r="K1431" s="19"/>
      <c r="L1431" s="20">
        <v>45269</v>
      </c>
      <c r="M1431" s="20" t="s">
        <v>579</v>
      </c>
      <c r="N1431" s="21">
        <v>38121.58</v>
      </c>
      <c r="O1431" s="20">
        <v>44896</v>
      </c>
      <c r="P1431" s="20">
        <v>45077</v>
      </c>
      <c r="Q1431" s="19" t="e">
        <f t="shared" si="66"/>
        <v>#VALUE!</v>
      </c>
      <c r="R1431" s="19" t="e">
        <f t="shared" si="67"/>
        <v>#VALUE!</v>
      </c>
      <c r="S1431" s="19" t="e">
        <f t="shared" si="68"/>
        <v>#VALUE!</v>
      </c>
      <c r="T1431" s="19"/>
      <c r="U1431" s="20">
        <v>44174</v>
      </c>
      <c r="V1431" s="20"/>
      <c r="W1431" s="21">
        <v>38121.58</v>
      </c>
      <c r="X1431" s="20">
        <v>43800</v>
      </c>
      <c r="Y1431" s="20">
        <v>43982</v>
      </c>
    </row>
    <row r="1432" spans="1:25" ht="15.75" x14ac:dyDescent="0.25">
      <c r="A1432" s="17" t="s">
        <v>391</v>
      </c>
      <c r="B1432" s="17" t="s">
        <v>282</v>
      </c>
      <c r="C1432" s="17" t="s">
        <v>283</v>
      </c>
      <c r="D1432" s="20">
        <v>45077</v>
      </c>
      <c r="E1432" s="20">
        <v>45242</v>
      </c>
      <c r="F1432" s="21">
        <v>22174.15</v>
      </c>
      <c r="G1432" s="20">
        <v>44896</v>
      </c>
      <c r="H1432" s="20">
        <v>45077</v>
      </c>
      <c r="I1432" s="17">
        <f>IF((YEAR(H1432)-YEAR(G1432))=1, ((MONTH(H1432)-MONTH(G1432))+1)+12, (IF((YEAR(H1432)-YEAR(G1432))=2, ((MONTH(H1432)-MONTH(G1432))+1)+24, (IF((YEAR(H1432)-YEAR(G1432))=3, ((MONTH(H1432)-MONTH(G1432))+1)+36, (MONTH(H1432)-MONTH(G1432))+1)))))</f>
        <v>6</v>
      </c>
      <c r="J1432" s="18">
        <f>F1432/I1432</f>
        <v>3695.6916666666671</v>
      </c>
      <c r="K1432" s="19"/>
      <c r="L1432" s="20">
        <v>45077</v>
      </c>
      <c r="M1432" s="20">
        <v>45242</v>
      </c>
      <c r="N1432" s="21">
        <v>22174.15</v>
      </c>
      <c r="O1432" s="20">
        <v>44896</v>
      </c>
      <c r="P1432" s="20">
        <v>45077</v>
      </c>
      <c r="Q1432" s="19">
        <f t="shared" si="66"/>
        <v>12</v>
      </c>
      <c r="R1432" s="19">
        <f t="shared" si="67"/>
        <v>12</v>
      </c>
      <c r="S1432" s="19">
        <f t="shared" si="68"/>
        <v>0</v>
      </c>
      <c r="T1432" s="19"/>
      <c r="U1432" s="20">
        <v>43982</v>
      </c>
      <c r="V1432" s="20">
        <v>44147</v>
      </c>
      <c r="W1432" s="21">
        <v>22174.15</v>
      </c>
      <c r="X1432" s="20">
        <v>43800</v>
      </c>
      <c r="Y1432" s="20">
        <v>43982</v>
      </c>
    </row>
    <row r="1433" spans="1:25" ht="15.75" x14ac:dyDescent="0.25">
      <c r="A1433" s="23" t="s">
        <v>468</v>
      </c>
      <c r="B1433" s="23" t="s">
        <v>296</v>
      </c>
      <c r="C1433" s="17" t="s">
        <v>283</v>
      </c>
      <c r="D1433" s="20">
        <v>44996</v>
      </c>
      <c r="E1433" s="20">
        <v>45058</v>
      </c>
      <c r="F1433" s="21">
        <v>15000</v>
      </c>
      <c r="G1433" s="20">
        <v>44927</v>
      </c>
      <c r="H1433" s="20">
        <v>45077</v>
      </c>
      <c r="I1433" s="17">
        <f>IF((YEAR(H1433)-YEAR(G1433))=1, ((MONTH(H1433)-MONTH(G1433))+1)+12, (IF((YEAR(H1433)-YEAR(G1433))=2, ((MONTH(H1433)-MONTH(G1433))+1)+24, (IF((YEAR(H1433)-YEAR(G1433))=3, ((MONTH(H1433)-MONTH(G1433))+1)+36, (MONTH(H1433)-MONTH(G1433))+1)))))</f>
        <v>5</v>
      </c>
      <c r="J1433" s="18">
        <f>F1433/I1433</f>
        <v>3000</v>
      </c>
      <c r="K1433" s="19"/>
      <c r="L1433" s="20">
        <v>44996</v>
      </c>
      <c r="M1433" s="20">
        <v>45058</v>
      </c>
      <c r="N1433" s="21">
        <v>15000</v>
      </c>
      <c r="O1433" s="20">
        <v>44927</v>
      </c>
      <c r="P1433" s="20">
        <v>45077</v>
      </c>
      <c r="Q1433" s="19">
        <f t="shared" si="66"/>
        <v>12</v>
      </c>
      <c r="R1433" s="19">
        <f t="shared" si="67"/>
        <v>12</v>
      </c>
      <c r="S1433" s="19">
        <f t="shared" si="68"/>
        <v>0</v>
      </c>
      <c r="T1433" s="19"/>
      <c r="U1433" s="20">
        <v>43901</v>
      </c>
      <c r="V1433" s="20">
        <v>43963</v>
      </c>
      <c r="W1433" s="21">
        <v>15000</v>
      </c>
      <c r="X1433" s="20">
        <v>43831</v>
      </c>
      <c r="Y1433" s="20">
        <v>43982</v>
      </c>
    </row>
    <row r="1434" spans="1:25" ht="15.75" x14ac:dyDescent="0.25">
      <c r="A1434" s="17" t="s">
        <v>516</v>
      </c>
      <c r="B1434" s="17" t="s">
        <v>292</v>
      </c>
      <c r="C1434" s="17" t="s">
        <v>283</v>
      </c>
      <c r="D1434" s="20">
        <v>44958</v>
      </c>
      <c r="E1434" s="20">
        <v>44989</v>
      </c>
      <c r="F1434" s="21">
        <v>15000</v>
      </c>
      <c r="G1434" s="20">
        <v>44958</v>
      </c>
      <c r="H1434" s="20">
        <v>45077</v>
      </c>
      <c r="I1434" s="17">
        <f>IF((YEAR(H1434)-YEAR(G1434))=1, ((MONTH(H1434)-MONTH(G1434))+1)+12, (IF((YEAR(H1434)-YEAR(G1434))=2, ((MONTH(H1434)-MONTH(G1434))+1)+24, (IF((YEAR(H1434)-YEAR(G1434))=3, ((MONTH(H1434)-MONTH(G1434))+1)+36, (MONTH(H1434)-MONTH(G1434))+1)))))</f>
        <v>4</v>
      </c>
      <c r="J1434" s="18">
        <f>F1434/I1434</f>
        <v>3750</v>
      </c>
      <c r="K1434" s="19"/>
      <c r="L1434" s="20">
        <v>44958</v>
      </c>
      <c r="M1434" s="20">
        <v>44989</v>
      </c>
      <c r="N1434" s="21">
        <v>15000</v>
      </c>
      <c r="O1434" s="20">
        <v>44958</v>
      </c>
      <c r="P1434" s="20">
        <v>45077</v>
      </c>
      <c r="Q1434" s="19">
        <f t="shared" si="66"/>
        <v>4</v>
      </c>
      <c r="R1434" s="19">
        <f t="shared" si="67"/>
        <v>4</v>
      </c>
      <c r="S1434" s="19">
        <f t="shared" si="68"/>
        <v>0</v>
      </c>
      <c r="T1434" s="19"/>
      <c r="U1434" s="20">
        <v>43862</v>
      </c>
      <c r="V1434" s="20">
        <v>43894</v>
      </c>
      <c r="W1434" s="21">
        <v>15000</v>
      </c>
      <c r="X1434" s="20">
        <v>43862</v>
      </c>
      <c r="Y1434" s="20">
        <v>43982</v>
      </c>
    </row>
    <row r="1435" spans="1:25" ht="15.75" x14ac:dyDescent="0.25">
      <c r="A1435" s="17" t="s">
        <v>331</v>
      </c>
      <c r="B1435" s="17" t="s">
        <v>296</v>
      </c>
      <c r="C1435" s="17" t="s">
        <v>283</v>
      </c>
      <c r="D1435" s="20">
        <v>44988</v>
      </c>
      <c r="E1435" s="20">
        <v>45033</v>
      </c>
      <c r="F1435" s="21">
        <v>7500</v>
      </c>
      <c r="G1435" s="20">
        <v>44986</v>
      </c>
      <c r="H1435" s="20">
        <v>45077</v>
      </c>
      <c r="I1435" s="17">
        <f>IF((YEAR(H1435)-YEAR(G1435))=1, ((MONTH(H1435)-MONTH(G1435))+1)+12, (IF((YEAR(H1435)-YEAR(G1435))=2, ((MONTH(H1435)-MONTH(G1435))+1)+24, (IF((YEAR(H1435)-YEAR(G1435))=3, ((MONTH(H1435)-MONTH(G1435))+1)+36, (MONTH(H1435)-MONTH(G1435))+1)))))</f>
        <v>3</v>
      </c>
      <c r="J1435" s="18">
        <f>F1435/I1435</f>
        <v>2500</v>
      </c>
      <c r="K1435" s="19"/>
      <c r="L1435" s="20">
        <v>44988</v>
      </c>
      <c r="M1435" s="20">
        <v>45033</v>
      </c>
      <c r="N1435" s="21">
        <v>7500</v>
      </c>
      <c r="O1435" s="20">
        <v>44986</v>
      </c>
      <c r="P1435" s="20">
        <v>45077</v>
      </c>
      <c r="Q1435" s="19">
        <f t="shared" si="66"/>
        <v>17</v>
      </c>
      <c r="R1435" s="19">
        <f t="shared" si="67"/>
        <v>17</v>
      </c>
      <c r="S1435" s="19">
        <f t="shared" si="68"/>
        <v>0</v>
      </c>
      <c r="T1435" s="19"/>
      <c r="U1435" s="20">
        <v>43893</v>
      </c>
      <c r="V1435" s="20">
        <v>43938</v>
      </c>
      <c r="W1435" s="21">
        <v>7500</v>
      </c>
      <c r="X1435" s="20">
        <v>43891</v>
      </c>
      <c r="Y1435" s="20">
        <v>43982</v>
      </c>
    </row>
    <row r="1436" spans="1:25" ht="15.75" x14ac:dyDescent="0.25">
      <c r="A1436" s="17" t="s">
        <v>370</v>
      </c>
      <c r="B1436" s="17" t="s">
        <v>288</v>
      </c>
      <c r="C1436" s="17" t="s">
        <v>283</v>
      </c>
      <c r="D1436" s="20">
        <v>45078</v>
      </c>
      <c r="E1436" s="20" t="s">
        <v>579</v>
      </c>
      <c r="F1436" s="21">
        <v>14000</v>
      </c>
      <c r="G1436" s="20">
        <v>44986</v>
      </c>
      <c r="H1436" s="20">
        <v>45077</v>
      </c>
      <c r="I1436" s="17">
        <f>IF((YEAR(H1436)-YEAR(G1436))=1, ((MONTH(H1436)-MONTH(G1436))+1)+12, (IF((YEAR(H1436)-YEAR(G1436))=2, ((MONTH(H1436)-MONTH(G1436))+1)+24, (IF((YEAR(H1436)-YEAR(G1436))=3, ((MONTH(H1436)-MONTH(G1436))+1)+36, (MONTH(H1436)-MONTH(G1436))+1)))))</f>
        <v>3</v>
      </c>
      <c r="J1436" s="18">
        <f>F1436/I1436</f>
        <v>4666.666666666667</v>
      </c>
      <c r="K1436" s="19"/>
      <c r="L1436" s="20">
        <v>45078</v>
      </c>
      <c r="M1436" s="20" t="s">
        <v>579</v>
      </c>
      <c r="N1436" s="21">
        <v>14000</v>
      </c>
      <c r="O1436" s="20">
        <v>44986</v>
      </c>
      <c r="P1436" s="20">
        <v>45077</v>
      </c>
      <c r="Q1436" s="19" t="e">
        <f t="shared" si="66"/>
        <v>#VALUE!</v>
      </c>
      <c r="R1436" s="19" t="e">
        <f t="shared" si="67"/>
        <v>#VALUE!</v>
      </c>
      <c r="S1436" s="19" t="e">
        <f t="shared" si="68"/>
        <v>#VALUE!</v>
      </c>
      <c r="T1436" s="19"/>
      <c r="U1436" s="20">
        <v>43983</v>
      </c>
      <c r="V1436" s="20"/>
      <c r="W1436" s="21">
        <v>14000</v>
      </c>
      <c r="X1436" s="20">
        <v>43891</v>
      </c>
      <c r="Y1436" s="20">
        <v>43982</v>
      </c>
    </row>
    <row r="1437" spans="1:25" ht="15.75" x14ac:dyDescent="0.25">
      <c r="A1437" s="17" t="s">
        <v>370</v>
      </c>
      <c r="B1437" s="17" t="s">
        <v>282</v>
      </c>
      <c r="C1437" s="17" t="s">
        <v>283</v>
      </c>
      <c r="D1437" s="20">
        <v>45029</v>
      </c>
      <c r="E1437" s="20" t="s">
        <v>579</v>
      </c>
      <c r="F1437" s="21">
        <v>14000</v>
      </c>
      <c r="G1437" s="20">
        <v>44986</v>
      </c>
      <c r="H1437" s="20">
        <v>45077</v>
      </c>
      <c r="I1437" s="17">
        <f>IF((YEAR(H1437)-YEAR(G1437))=1, ((MONTH(H1437)-MONTH(G1437))+1)+12, (IF((YEAR(H1437)-YEAR(G1437))=2, ((MONTH(H1437)-MONTH(G1437))+1)+24, (IF((YEAR(H1437)-YEAR(G1437))=3, ((MONTH(H1437)-MONTH(G1437))+1)+36, (MONTH(H1437)-MONTH(G1437))+1)))))</f>
        <v>3</v>
      </c>
      <c r="J1437" s="18">
        <f>F1437/I1437</f>
        <v>4666.666666666667</v>
      </c>
      <c r="K1437" s="19"/>
      <c r="L1437" s="20">
        <v>45029</v>
      </c>
      <c r="M1437" s="20" t="s">
        <v>579</v>
      </c>
      <c r="N1437" s="21">
        <v>14000</v>
      </c>
      <c r="O1437" s="20">
        <v>44986</v>
      </c>
      <c r="P1437" s="20">
        <v>45077</v>
      </c>
      <c r="Q1437" s="19" t="e">
        <f t="shared" si="66"/>
        <v>#VALUE!</v>
      </c>
      <c r="R1437" s="19" t="e">
        <f t="shared" si="67"/>
        <v>#VALUE!</v>
      </c>
      <c r="S1437" s="19" t="e">
        <f t="shared" si="68"/>
        <v>#VALUE!</v>
      </c>
      <c r="T1437" s="19"/>
      <c r="U1437" s="20">
        <v>43934</v>
      </c>
      <c r="V1437" s="20"/>
      <c r="W1437" s="21">
        <v>14000</v>
      </c>
      <c r="X1437" s="20">
        <v>43891</v>
      </c>
      <c r="Y1437" s="20">
        <v>43982</v>
      </c>
    </row>
    <row r="1438" spans="1:25" ht="15.75" x14ac:dyDescent="0.25">
      <c r="A1438" s="17" t="s">
        <v>287</v>
      </c>
      <c r="B1438" s="17" t="s">
        <v>285</v>
      </c>
      <c r="C1438" s="17" t="s">
        <v>283</v>
      </c>
      <c r="D1438" s="20">
        <v>45054</v>
      </c>
      <c r="E1438" s="20">
        <v>45094</v>
      </c>
      <c r="F1438" s="21">
        <v>3000</v>
      </c>
      <c r="G1438" s="20">
        <v>45047</v>
      </c>
      <c r="H1438" s="20">
        <v>45077</v>
      </c>
      <c r="I1438" s="17">
        <f>IF((YEAR(H1438)-YEAR(G1438))=1, ((MONTH(H1438)-MONTH(G1438))+1)+12, (IF((YEAR(H1438)-YEAR(G1438))=2, ((MONTH(H1438)-MONTH(G1438))+1)+24, (IF((YEAR(H1438)-YEAR(G1438))=3, ((MONTH(H1438)-MONTH(G1438))+1)+36, (MONTH(H1438)-MONTH(G1438))+1)))))</f>
        <v>1</v>
      </c>
      <c r="J1438" s="18">
        <f>F1438/I1438</f>
        <v>3000</v>
      </c>
      <c r="K1438" s="19"/>
      <c r="L1438" s="20">
        <v>45054</v>
      </c>
      <c r="M1438" s="20">
        <v>45094</v>
      </c>
      <c r="N1438" s="21">
        <v>3000</v>
      </c>
      <c r="O1438" s="20">
        <v>45047</v>
      </c>
      <c r="P1438" s="20">
        <v>45077</v>
      </c>
      <c r="Q1438" s="19">
        <f t="shared" si="66"/>
        <v>17</v>
      </c>
      <c r="R1438" s="19">
        <f t="shared" si="67"/>
        <v>17</v>
      </c>
      <c r="S1438" s="19">
        <f t="shared" si="68"/>
        <v>0</v>
      </c>
      <c r="T1438" s="19"/>
      <c r="U1438" s="20">
        <v>43959</v>
      </c>
      <c r="V1438" s="20">
        <v>43999</v>
      </c>
      <c r="W1438" s="21">
        <v>3000</v>
      </c>
      <c r="X1438" s="20">
        <v>43952</v>
      </c>
      <c r="Y1438" s="20">
        <v>43982</v>
      </c>
    </row>
    <row r="1439" spans="1:25" ht="15.75" x14ac:dyDescent="0.25">
      <c r="A1439" s="17" t="s">
        <v>364</v>
      </c>
      <c r="B1439" s="17" t="s">
        <v>282</v>
      </c>
      <c r="C1439" s="17" t="s">
        <v>283</v>
      </c>
      <c r="D1439" s="20">
        <v>45047</v>
      </c>
      <c r="E1439" s="20">
        <v>45107</v>
      </c>
      <c r="F1439" s="21">
        <v>4000</v>
      </c>
      <c r="G1439" s="20">
        <v>45047</v>
      </c>
      <c r="H1439" s="20">
        <v>45077</v>
      </c>
      <c r="I1439" s="17">
        <f>IF((YEAR(H1439)-YEAR(G1439))=1, ((MONTH(H1439)-MONTH(G1439))+1)+12, (IF((YEAR(H1439)-YEAR(G1439))=2, ((MONTH(H1439)-MONTH(G1439))+1)+24, (IF((YEAR(H1439)-YEAR(G1439))=3, ((MONTH(H1439)-MONTH(G1439))+1)+36, (MONTH(H1439)-MONTH(G1439))+1)))))</f>
        <v>1</v>
      </c>
      <c r="J1439" s="18">
        <f>F1439/I1439</f>
        <v>4000</v>
      </c>
      <c r="K1439" s="19"/>
      <c r="L1439" s="20">
        <v>45047</v>
      </c>
      <c r="M1439" s="20">
        <v>45107</v>
      </c>
      <c r="N1439" s="21">
        <v>4000</v>
      </c>
      <c r="O1439" s="20">
        <v>45047</v>
      </c>
      <c r="P1439" s="20">
        <v>45077</v>
      </c>
      <c r="Q1439" s="19">
        <f t="shared" si="66"/>
        <v>30</v>
      </c>
      <c r="R1439" s="19">
        <f t="shared" si="67"/>
        <v>30</v>
      </c>
      <c r="S1439" s="19">
        <f t="shared" si="68"/>
        <v>0</v>
      </c>
      <c r="T1439" s="19"/>
      <c r="U1439" s="20">
        <v>43952</v>
      </c>
      <c r="V1439" s="20">
        <v>44012</v>
      </c>
      <c r="W1439" s="21">
        <v>4000</v>
      </c>
      <c r="X1439" s="20">
        <v>43952</v>
      </c>
      <c r="Y1439" s="20">
        <v>43982</v>
      </c>
    </row>
    <row r="1440" spans="1:25" ht="15.75" x14ac:dyDescent="0.25">
      <c r="A1440" s="17" t="s">
        <v>373</v>
      </c>
      <c r="B1440" s="17" t="s">
        <v>285</v>
      </c>
      <c r="C1440" s="17" t="s">
        <v>283</v>
      </c>
      <c r="D1440" s="20">
        <v>45077</v>
      </c>
      <c r="E1440" s="20">
        <v>45099</v>
      </c>
      <c r="F1440" s="21">
        <v>1000</v>
      </c>
      <c r="G1440" s="20">
        <v>45047</v>
      </c>
      <c r="H1440" s="20">
        <v>45077</v>
      </c>
      <c r="I1440" s="17">
        <f>IF((YEAR(H1440)-YEAR(G1440))=1, ((MONTH(H1440)-MONTH(G1440))+1)+12, (IF((YEAR(H1440)-YEAR(G1440))=2, ((MONTH(H1440)-MONTH(G1440))+1)+24, (IF((YEAR(H1440)-YEAR(G1440))=3, ((MONTH(H1440)-MONTH(G1440))+1)+36, (MONTH(H1440)-MONTH(G1440))+1)))))</f>
        <v>1</v>
      </c>
      <c r="J1440" s="18">
        <f>F1440/I1440</f>
        <v>1000</v>
      </c>
      <c r="K1440" s="19"/>
      <c r="L1440" s="20">
        <v>45077</v>
      </c>
      <c r="M1440" s="20">
        <v>45099</v>
      </c>
      <c r="N1440" s="21">
        <v>1000</v>
      </c>
      <c r="O1440" s="20">
        <v>45047</v>
      </c>
      <c r="P1440" s="20">
        <v>45077</v>
      </c>
      <c r="Q1440" s="19">
        <f t="shared" si="66"/>
        <v>22</v>
      </c>
      <c r="R1440" s="19">
        <f t="shared" si="67"/>
        <v>22</v>
      </c>
      <c r="S1440" s="19">
        <f t="shared" si="68"/>
        <v>0</v>
      </c>
      <c r="T1440" s="19"/>
      <c r="U1440" s="20">
        <v>43982</v>
      </c>
      <c r="V1440" s="20">
        <v>44004</v>
      </c>
      <c r="W1440" s="21">
        <v>1000</v>
      </c>
      <c r="X1440" s="20">
        <v>43952</v>
      </c>
      <c r="Y1440" s="20">
        <v>43982</v>
      </c>
    </row>
    <row r="1441" spans="1:25" ht="15.75" x14ac:dyDescent="0.25">
      <c r="A1441" s="17" t="s">
        <v>373</v>
      </c>
      <c r="B1441" s="17" t="s">
        <v>288</v>
      </c>
      <c r="C1441" s="17" t="s">
        <v>283</v>
      </c>
      <c r="D1441" s="20">
        <v>45077</v>
      </c>
      <c r="E1441" s="20">
        <v>45099</v>
      </c>
      <c r="F1441" s="21">
        <v>850</v>
      </c>
      <c r="G1441" s="20">
        <v>45047</v>
      </c>
      <c r="H1441" s="20">
        <v>45077</v>
      </c>
      <c r="I1441" s="17">
        <f>IF((YEAR(H1441)-YEAR(G1441))=1, ((MONTH(H1441)-MONTH(G1441))+1)+12, (IF((YEAR(H1441)-YEAR(G1441))=2, ((MONTH(H1441)-MONTH(G1441))+1)+24, (IF((YEAR(H1441)-YEAR(G1441))=3, ((MONTH(H1441)-MONTH(G1441))+1)+36, (MONTH(H1441)-MONTH(G1441))+1)))))</f>
        <v>1</v>
      </c>
      <c r="J1441" s="18">
        <f>F1441/I1441</f>
        <v>850</v>
      </c>
      <c r="K1441" s="19"/>
      <c r="L1441" s="20">
        <v>45077</v>
      </c>
      <c r="M1441" s="20">
        <v>45099</v>
      </c>
      <c r="N1441" s="21">
        <v>850</v>
      </c>
      <c r="O1441" s="20">
        <v>45047</v>
      </c>
      <c r="P1441" s="20">
        <v>45077</v>
      </c>
      <c r="Q1441" s="19">
        <f t="shared" si="66"/>
        <v>22</v>
      </c>
      <c r="R1441" s="19">
        <f t="shared" si="67"/>
        <v>22</v>
      </c>
      <c r="S1441" s="19">
        <f t="shared" si="68"/>
        <v>0</v>
      </c>
      <c r="T1441" s="19"/>
      <c r="U1441" s="20">
        <v>43982</v>
      </c>
      <c r="V1441" s="20">
        <v>44004</v>
      </c>
      <c r="W1441" s="21">
        <v>850</v>
      </c>
      <c r="X1441" s="20">
        <v>43952</v>
      </c>
      <c r="Y1441" s="20">
        <v>43982</v>
      </c>
    </row>
    <row r="1442" spans="1:25" ht="15.75" x14ac:dyDescent="0.25">
      <c r="A1442" s="17" t="s">
        <v>401</v>
      </c>
      <c r="B1442" s="17" t="s">
        <v>285</v>
      </c>
      <c r="C1442" s="17" t="s">
        <v>283</v>
      </c>
      <c r="D1442" s="20">
        <v>45047</v>
      </c>
      <c r="E1442" s="20">
        <v>45067</v>
      </c>
      <c r="F1442" s="21">
        <v>2000</v>
      </c>
      <c r="G1442" s="20">
        <v>45047</v>
      </c>
      <c r="H1442" s="20">
        <v>45077</v>
      </c>
      <c r="I1442" s="17">
        <f>IF((YEAR(H1442)-YEAR(G1442))=1, ((MONTH(H1442)-MONTH(G1442))+1)+12, (IF((YEAR(H1442)-YEAR(G1442))=2, ((MONTH(H1442)-MONTH(G1442))+1)+24, (IF((YEAR(H1442)-YEAR(G1442))=3, ((MONTH(H1442)-MONTH(G1442))+1)+36, (MONTH(H1442)-MONTH(G1442))+1)))))</f>
        <v>1</v>
      </c>
      <c r="J1442" s="18">
        <f>F1442/I1442</f>
        <v>2000</v>
      </c>
      <c r="K1442" s="19"/>
      <c r="L1442" s="20">
        <v>45047</v>
      </c>
      <c r="M1442" s="20">
        <v>45067</v>
      </c>
      <c r="N1442" s="21">
        <v>2000</v>
      </c>
      <c r="O1442" s="20">
        <v>45047</v>
      </c>
      <c r="P1442" s="20">
        <v>45077</v>
      </c>
      <c r="Q1442" s="19">
        <f t="shared" si="66"/>
        <v>21</v>
      </c>
      <c r="R1442" s="19">
        <f t="shared" si="67"/>
        <v>21</v>
      </c>
      <c r="S1442" s="19">
        <f t="shared" si="68"/>
        <v>0</v>
      </c>
      <c r="T1442" s="19"/>
      <c r="U1442" s="20">
        <v>43952</v>
      </c>
      <c r="V1442" s="20">
        <v>43972</v>
      </c>
      <c r="W1442" s="21">
        <v>2000</v>
      </c>
      <c r="X1442" s="20">
        <v>43952</v>
      </c>
      <c r="Y1442" s="20">
        <v>43982</v>
      </c>
    </row>
    <row r="1443" spans="1:25" ht="15.75" x14ac:dyDescent="0.25">
      <c r="A1443" s="17" t="s">
        <v>426</v>
      </c>
      <c r="B1443" s="17" t="s">
        <v>282</v>
      </c>
      <c r="C1443" s="17" t="s">
        <v>283</v>
      </c>
      <c r="D1443" s="20">
        <v>45047</v>
      </c>
      <c r="E1443" s="20">
        <v>45053</v>
      </c>
      <c r="F1443" s="21">
        <v>700</v>
      </c>
      <c r="G1443" s="20">
        <v>45047</v>
      </c>
      <c r="H1443" s="20">
        <v>45077</v>
      </c>
      <c r="I1443" s="17">
        <f>IF((YEAR(H1443)-YEAR(G1443))=1, ((MONTH(H1443)-MONTH(G1443))+1)+12, (IF((YEAR(H1443)-YEAR(G1443))=2, ((MONTH(H1443)-MONTH(G1443))+1)+24, (IF((YEAR(H1443)-YEAR(G1443))=3, ((MONTH(H1443)-MONTH(G1443))+1)+36, (MONTH(H1443)-MONTH(G1443))+1)))))</f>
        <v>1</v>
      </c>
      <c r="J1443" s="18">
        <f>F1443/I1443</f>
        <v>700</v>
      </c>
      <c r="K1443" s="19"/>
      <c r="L1443" s="20">
        <v>45047</v>
      </c>
      <c r="M1443" s="20">
        <v>45053</v>
      </c>
      <c r="N1443" s="21">
        <v>700</v>
      </c>
      <c r="O1443" s="20">
        <v>45047</v>
      </c>
      <c r="P1443" s="20">
        <v>45077</v>
      </c>
      <c r="Q1443" s="19">
        <f t="shared" si="66"/>
        <v>7</v>
      </c>
      <c r="R1443" s="19">
        <f t="shared" si="67"/>
        <v>7</v>
      </c>
      <c r="S1443" s="19">
        <f t="shared" si="68"/>
        <v>0</v>
      </c>
      <c r="T1443" s="19"/>
      <c r="U1443" s="20">
        <v>43952</v>
      </c>
      <c r="V1443" s="20">
        <v>43958</v>
      </c>
      <c r="W1443" s="21">
        <v>700</v>
      </c>
      <c r="X1443" s="20">
        <v>43952</v>
      </c>
      <c r="Y1443" s="20">
        <v>43982</v>
      </c>
    </row>
    <row r="1444" spans="1:25" ht="15.75" x14ac:dyDescent="0.25">
      <c r="A1444" s="17" t="s">
        <v>485</v>
      </c>
      <c r="B1444" s="17" t="s">
        <v>282</v>
      </c>
      <c r="C1444" s="17" t="s">
        <v>283</v>
      </c>
      <c r="D1444" s="20">
        <v>45071</v>
      </c>
      <c r="E1444" s="20">
        <v>45103</v>
      </c>
      <c r="F1444" s="21">
        <v>600</v>
      </c>
      <c r="G1444" s="20">
        <v>45047</v>
      </c>
      <c r="H1444" s="20">
        <v>45077</v>
      </c>
      <c r="I1444" s="17">
        <f>IF((YEAR(H1444)-YEAR(G1444))=1, ((MONTH(H1444)-MONTH(G1444))+1)+12, (IF((YEAR(H1444)-YEAR(G1444))=2, ((MONTH(H1444)-MONTH(G1444))+1)+24, (IF((YEAR(H1444)-YEAR(G1444))=3, ((MONTH(H1444)-MONTH(G1444))+1)+36, (MONTH(H1444)-MONTH(G1444))+1)))))</f>
        <v>1</v>
      </c>
      <c r="J1444" s="18">
        <f>F1444/I1444</f>
        <v>600</v>
      </c>
      <c r="K1444" s="19"/>
      <c r="L1444" s="20">
        <v>45071</v>
      </c>
      <c r="M1444" s="20">
        <v>45103</v>
      </c>
      <c r="N1444" s="21">
        <v>600</v>
      </c>
      <c r="O1444" s="20">
        <v>45047</v>
      </c>
      <c r="P1444" s="20">
        <v>45077</v>
      </c>
      <c r="Q1444" s="19">
        <f t="shared" si="66"/>
        <v>26</v>
      </c>
      <c r="R1444" s="19">
        <f t="shared" si="67"/>
        <v>26</v>
      </c>
      <c r="S1444" s="19">
        <f t="shared" si="68"/>
        <v>0</v>
      </c>
      <c r="T1444" s="19"/>
      <c r="U1444" s="20">
        <v>43976</v>
      </c>
      <c r="V1444" s="20">
        <v>44008</v>
      </c>
      <c r="W1444" s="21">
        <v>600</v>
      </c>
      <c r="X1444" s="20">
        <v>43952</v>
      </c>
      <c r="Y1444" s="20">
        <v>43982</v>
      </c>
    </row>
    <row r="1445" spans="1:25" ht="15.75" x14ac:dyDescent="0.25">
      <c r="A1445" s="17" t="s">
        <v>507</v>
      </c>
      <c r="B1445" s="17" t="s">
        <v>285</v>
      </c>
      <c r="C1445" s="17" t="s">
        <v>283</v>
      </c>
      <c r="D1445" s="20">
        <v>45047</v>
      </c>
      <c r="E1445" s="20">
        <v>45078</v>
      </c>
      <c r="F1445" s="21">
        <v>1750</v>
      </c>
      <c r="G1445" s="20">
        <v>45047</v>
      </c>
      <c r="H1445" s="20">
        <v>45077</v>
      </c>
      <c r="I1445" s="17">
        <f>IF((YEAR(H1445)-YEAR(G1445))=1, ((MONTH(H1445)-MONTH(G1445))+1)+12, (IF((YEAR(H1445)-YEAR(G1445))=2, ((MONTH(H1445)-MONTH(G1445))+1)+24, (IF((YEAR(H1445)-YEAR(G1445))=3, ((MONTH(H1445)-MONTH(G1445))+1)+36, (MONTH(H1445)-MONTH(G1445))+1)))))</f>
        <v>1</v>
      </c>
      <c r="J1445" s="18">
        <f>F1445/I1445</f>
        <v>1750</v>
      </c>
      <c r="K1445" s="19"/>
      <c r="L1445" s="20">
        <v>45047</v>
      </c>
      <c r="M1445" s="20">
        <v>45078</v>
      </c>
      <c r="N1445" s="21">
        <v>1750</v>
      </c>
      <c r="O1445" s="20">
        <v>45047</v>
      </c>
      <c r="P1445" s="20">
        <v>45077</v>
      </c>
      <c r="Q1445" s="19">
        <f t="shared" si="66"/>
        <v>1</v>
      </c>
      <c r="R1445" s="19">
        <f t="shared" si="67"/>
        <v>1</v>
      </c>
      <c r="S1445" s="19">
        <f t="shared" si="68"/>
        <v>0</v>
      </c>
      <c r="T1445" s="19"/>
      <c r="U1445" s="20">
        <v>43952</v>
      </c>
      <c r="V1445" s="20">
        <v>43983</v>
      </c>
      <c r="W1445" s="21">
        <v>1750</v>
      </c>
      <c r="X1445" s="20">
        <v>43952</v>
      </c>
      <c r="Y1445" s="20">
        <v>43982</v>
      </c>
    </row>
    <row r="1446" spans="1:25" ht="15.75" x14ac:dyDescent="0.25">
      <c r="A1446" s="17" t="s">
        <v>289</v>
      </c>
      <c r="B1446" s="17" t="s">
        <v>288</v>
      </c>
      <c r="C1446" s="17" t="s">
        <v>283</v>
      </c>
      <c r="D1446" s="20">
        <v>44740</v>
      </c>
      <c r="E1446" s="20">
        <v>44751</v>
      </c>
      <c r="F1446" s="21">
        <v>30000</v>
      </c>
      <c r="G1446" s="20">
        <v>44743</v>
      </c>
      <c r="H1446" s="20">
        <v>45107</v>
      </c>
      <c r="I1446" s="17">
        <f>IF((YEAR(H1446)-YEAR(G1446))=1, ((MONTH(H1446)-MONTH(G1446))+1)+12, (IF((YEAR(H1446)-YEAR(G1446))=2, ((MONTH(H1446)-MONTH(G1446))+1)+24, (IF((YEAR(H1446)-YEAR(G1446))=3, ((MONTH(H1446)-MONTH(G1446))+1)+36, (MONTH(H1446)-MONTH(G1446))+1)))))</f>
        <v>12</v>
      </c>
      <c r="J1446" s="18">
        <f>F1446/I1446</f>
        <v>2500</v>
      </c>
      <c r="K1446" s="19"/>
      <c r="L1446" s="20">
        <v>44740</v>
      </c>
      <c r="M1446" s="20">
        <v>44751</v>
      </c>
      <c r="N1446" s="21">
        <v>30000</v>
      </c>
      <c r="O1446" s="20">
        <v>44743</v>
      </c>
      <c r="P1446" s="20">
        <v>45107</v>
      </c>
      <c r="Q1446" s="19">
        <f t="shared" si="66"/>
        <v>9</v>
      </c>
      <c r="R1446" s="19">
        <f t="shared" si="67"/>
        <v>9</v>
      </c>
      <c r="S1446" s="19">
        <f t="shared" si="68"/>
        <v>0</v>
      </c>
      <c r="T1446" s="19"/>
      <c r="U1446" s="20">
        <v>43644</v>
      </c>
      <c r="V1446" s="20">
        <v>43655</v>
      </c>
      <c r="W1446" s="21">
        <v>30000</v>
      </c>
      <c r="X1446" s="20">
        <v>43647</v>
      </c>
      <c r="Y1446" s="20">
        <v>44012</v>
      </c>
    </row>
    <row r="1447" spans="1:25" ht="15.75" x14ac:dyDescent="0.25">
      <c r="A1447" s="17" t="s">
        <v>299</v>
      </c>
      <c r="B1447" s="17" t="s">
        <v>296</v>
      </c>
      <c r="C1447" s="17" t="s">
        <v>283</v>
      </c>
      <c r="D1447" s="20">
        <v>44740</v>
      </c>
      <c r="E1447" s="20">
        <v>44767</v>
      </c>
      <c r="F1447" s="21">
        <v>10000</v>
      </c>
      <c r="G1447" s="20">
        <v>44743</v>
      </c>
      <c r="H1447" s="20">
        <v>45107</v>
      </c>
      <c r="I1447" s="17">
        <f>IF((YEAR(H1447)-YEAR(G1447))=1, ((MONTH(H1447)-MONTH(G1447))+1)+12, (IF((YEAR(H1447)-YEAR(G1447))=2, ((MONTH(H1447)-MONTH(G1447))+1)+24, (IF((YEAR(H1447)-YEAR(G1447))=3, ((MONTH(H1447)-MONTH(G1447))+1)+36, (MONTH(H1447)-MONTH(G1447))+1)))))</f>
        <v>12</v>
      </c>
      <c r="J1447" s="18">
        <f>F1447/I1447</f>
        <v>833.33333333333337</v>
      </c>
      <c r="K1447" s="19"/>
      <c r="L1447" s="20">
        <v>44740</v>
      </c>
      <c r="M1447" s="20">
        <v>44767</v>
      </c>
      <c r="N1447" s="21">
        <v>10000</v>
      </c>
      <c r="O1447" s="20">
        <v>44743</v>
      </c>
      <c r="P1447" s="20">
        <v>45107</v>
      </c>
      <c r="Q1447" s="19">
        <f t="shared" si="66"/>
        <v>25</v>
      </c>
      <c r="R1447" s="19">
        <f t="shared" si="67"/>
        <v>25</v>
      </c>
      <c r="S1447" s="19">
        <f t="shared" si="68"/>
        <v>0</v>
      </c>
      <c r="T1447" s="19"/>
      <c r="U1447" s="20">
        <v>43644</v>
      </c>
      <c r="V1447" s="20">
        <v>43671</v>
      </c>
      <c r="W1447" s="21">
        <v>10000</v>
      </c>
      <c r="X1447" s="20">
        <v>43647</v>
      </c>
      <c r="Y1447" s="20">
        <v>44012</v>
      </c>
    </row>
    <row r="1448" spans="1:25" ht="15.75" x14ac:dyDescent="0.25">
      <c r="A1448" s="17" t="s">
        <v>306</v>
      </c>
      <c r="B1448" s="17" t="s">
        <v>296</v>
      </c>
      <c r="C1448" s="17" t="s">
        <v>283</v>
      </c>
      <c r="D1448" s="20">
        <v>44753</v>
      </c>
      <c r="E1448" s="20">
        <v>44793</v>
      </c>
      <c r="F1448" s="21">
        <v>46973.06</v>
      </c>
      <c r="G1448" s="20">
        <v>44743</v>
      </c>
      <c r="H1448" s="20">
        <v>45107</v>
      </c>
      <c r="I1448" s="17">
        <f>IF((YEAR(H1448)-YEAR(G1448))=1, ((MONTH(H1448)-MONTH(G1448))+1)+12, (IF((YEAR(H1448)-YEAR(G1448))=2, ((MONTH(H1448)-MONTH(G1448))+1)+24, (IF((YEAR(H1448)-YEAR(G1448))=3, ((MONTH(H1448)-MONTH(G1448))+1)+36, (MONTH(H1448)-MONTH(G1448))+1)))))</f>
        <v>12</v>
      </c>
      <c r="J1448" s="18">
        <f>F1448/I1448</f>
        <v>3914.4216666666666</v>
      </c>
      <c r="K1448" s="19"/>
      <c r="L1448" s="20">
        <v>44753</v>
      </c>
      <c r="M1448" s="20">
        <v>44793</v>
      </c>
      <c r="N1448" s="21">
        <v>46973.06</v>
      </c>
      <c r="O1448" s="20">
        <v>44743</v>
      </c>
      <c r="P1448" s="20">
        <v>45107</v>
      </c>
      <c r="Q1448" s="19">
        <f t="shared" si="66"/>
        <v>20</v>
      </c>
      <c r="R1448" s="19">
        <f t="shared" si="67"/>
        <v>20</v>
      </c>
      <c r="S1448" s="19">
        <f t="shared" si="68"/>
        <v>0</v>
      </c>
      <c r="T1448" s="19"/>
      <c r="U1448" s="20">
        <v>43657</v>
      </c>
      <c r="V1448" s="20">
        <v>43697</v>
      </c>
      <c r="W1448" s="21">
        <v>46973.06</v>
      </c>
      <c r="X1448" s="20">
        <v>43647</v>
      </c>
      <c r="Y1448" s="20">
        <v>44012</v>
      </c>
    </row>
    <row r="1449" spans="1:25" ht="15.75" x14ac:dyDescent="0.25">
      <c r="A1449" s="17" t="s">
        <v>333</v>
      </c>
      <c r="B1449" s="17" t="s">
        <v>296</v>
      </c>
      <c r="C1449" s="17" t="s">
        <v>283</v>
      </c>
      <c r="D1449" s="20">
        <v>44805</v>
      </c>
      <c r="E1449" s="20">
        <v>44859</v>
      </c>
      <c r="F1449" s="21">
        <v>16000</v>
      </c>
      <c r="G1449" s="20">
        <v>44743</v>
      </c>
      <c r="H1449" s="20">
        <v>45107</v>
      </c>
      <c r="I1449" s="17">
        <f>IF((YEAR(H1449)-YEAR(G1449))=1, ((MONTH(H1449)-MONTH(G1449))+1)+12, (IF((YEAR(H1449)-YEAR(G1449))=2, ((MONTH(H1449)-MONTH(G1449))+1)+24, (IF((YEAR(H1449)-YEAR(G1449))=3, ((MONTH(H1449)-MONTH(G1449))+1)+36, (MONTH(H1449)-MONTH(G1449))+1)))))</f>
        <v>12</v>
      </c>
      <c r="J1449" s="18">
        <f>F1449/I1449</f>
        <v>1333.3333333333333</v>
      </c>
      <c r="K1449" s="19"/>
      <c r="L1449" s="20">
        <v>44805</v>
      </c>
      <c r="M1449" s="20">
        <v>44859</v>
      </c>
      <c r="N1449" s="21">
        <v>16000</v>
      </c>
      <c r="O1449" s="20">
        <v>44743</v>
      </c>
      <c r="P1449" s="20">
        <v>45107</v>
      </c>
      <c r="Q1449" s="19">
        <f t="shared" si="66"/>
        <v>25</v>
      </c>
      <c r="R1449" s="19">
        <f t="shared" si="67"/>
        <v>25</v>
      </c>
      <c r="S1449" s="19">
        <f t="shared" si="68"/>
        <v>0</v>
      </c>
      <c r="T1449" s="19"/>
      <c r="U1449" s="20">
        <v>43709</v>
      </c>
      <c r="V1449" s="20">
        <v>43763</v>
      </c>
      <c r="W1449" s="21">
        <v>16000</v>
      </c>
      <c r="X1449" s="20">
        <v>43647</v>
      </c>
      <c r="Y1449" s="20">
        <v>44012</v>
      </c>
    </row>
    <row r="1450" spans="1:25" ht="15.75" x14ac:dyDescent="0.25">
      <c r="A1450" s="17" t="s">
        <v>430</v>
      </c>
      <c r="B1450" s="17" t="s">
        <v>285</v>
      </c>
      <c r="C1450" s="17" t="s">
        <v>283</v>
      </c>
      <c r="D1450" s="20">
        <v>44409</v>
      </c>
      <c r="E1450" s="20">
        <v>44484</v>
      </c>
      <c r="F1450" s="21">
        <v>3000</v>
      </c>
      <c r="G1450" s="20">
        <v>44743</v>
      </c>
      <c r="H1450" s="20">
        <v>45107</v>
      </c>
      <c r="I1450" s="17">
        <f>IF((YEAR(H1450)-YEAR(G1450))=1, ((MONTH(H1450)-MONTH(G1450))+1)+12, (IF((YEAR(H1450)-YEAR(G1450))=2, ((MONTH(H1450)-MONTH(G1450))+1)+24, (IF((YEAR(H1450)-YEAR(G1450))=3, ((MONTH(H1450)-MONTH(G1450))+1)+36, (MONTH(H1450)-MONTH(G1450))+1)))))</f>
        <v>12</v>
      </c>
      <c r="J1450" s="18">
        <f>F1450/I1450</f>
        <v>250</v>
      </c>
      <c r="K1450" s="19"/>
      <c r="L1450" s="20">
        <v>44409</v>
      </c>
      <c r="M1450" s="20">
        <v>44484</v>
      </c>
      <c r="N1450" s="21">
        <v>3000</v>
      </c>
      <c r="O1450" s="20">
        <v>44743</v>
      </c>
      <c r="P1450" s="20">
        <v>45107</v>
      </c>
      <c r="Q1450" s="19">
        <f t="shared" si="66"/>
        <v>15</v>
      </c>
      <c r="R1450" s="19">
        <f t="shared" si="67"/>
        <v>15</v>
      </c>
      <c r="S1450" s="19">
        <f t="shared" si="68"/>
        <v>0</v>
      </c>
      <c r="T1450" s="19"/>
      <c r="U1450" s="20">
        <v>43313</v>
      </c>
      <c r="V1450" s="20">
        <v>43388</v>
      </c>
      <c r="W1450" s="21">
        <v>3000</v>
      </c>
      <c r="X1450" s="20">
        <v>43647</v>
      </c>
      <c r="Y1450" s="20">
        <v>44012</v>
      </c>
    </row>
    <row r="1451" spans="1:25" ht="15.75" x14ac:dyDescent="0.25">
      <c r="A1451" s="17" t="s">
        <v>430</v>
      </c>
      <c r="B1451" s="17" t="s">
        <v>288</v>
      </c>
      <c r="C1451" s="17" t="s">
        <v>283</v>
      </c>
      <c r="D1451" s="20">
        <v>44449</v>
      </c>
      <c r="E1451" s="20">
        <v>44502</v>
      </c>
      <c r="F1451" s="21">
        <v>6000</v>
      </c>
      <c r="G1451" s="20">
        <v>44743</v>
      </c>
      <c r="H1451" s="20">
        <v>45107</v>
      </c>
      <c r="I1451" s="17">
        <f>IF((YEAR(H1451)-YEAR(G1451))=1, ((MONTH(H1451)-MONTH(G1451))+1)+12, (IF((YEAR(H1451)-YEAR(G1451))=2, ((MONTH(H1451)-MONTH(G1451))+1)+24, (IF((YEAR(H1451)-YEAR(G1451))=3, ((MONTH(H1451)-MONTH(G1451))+1)+36, (MONTH(H1451)-MONTH(G1451))+1)))))</f>
        <v>12</v>
      </c>
      <c r="J1451" s="18">
        <f>F1451/I1451</f>
        <v>500</v>
      </c>
      <c r="K1451" s="19"/>
      <c r="L1451" s="20">
        <v>44449</v>
      </c>
      <c r="M1451" s="20">
        <v>44502</v>
      </c>
      <c r="N1451" s="21">
        <v>6000</v>
      </c>
      <c r="O1451" s="20">
        <v>44743</v>
      </c>
      <c r="P1451" s="20">
        <v>45107</v>
      </c>
      <c r="Q1451" s="19">
        <f t="shared" si="66"/>
        <v>2</v>
      </c>
      <c r="R1451" s="19">
        <f t="shared" si="67"/>
        <v>2</v>
      </c>
      <c r="S1451" s="19">
        <f t="shared" si="68"/>
        <v>0</v>
      </c>
      <c r="T1451" s="19"/>
      <c r="U1451" s="20">
        <v>43353</v>
      </c>
      <c r="V1451" s="20">
        <v>43406</v>
      </c>
      <c r="W1451" s="21">
        <v>6000</v>
      </c>
      <c r="X1451" s="20">
        <v>43647</v>
      </c>
      <c r="Y1451" s="20">
        <v>44012</v>
      </c>
    </row>
    <row r="1452" spans="1:25" ht="15.75" x14ac:dyDescent="0.25">
      <c r="A1452" s="17" t="s">
        <v>430</v>
      </c>
      <c r="B1452" s="17" t="s">
        <v>296</v>
      </c>
      <c r="C1452" s="17" t="s">
        <v>283</v>
      </c>
      <c r="D1452" s="20">
        <v>44551</v>
      </c>
      <c r="E1452" s="20">
        <v>44597</v>
      </c>
      <c r="F1452" s="21">
        <v>3000</v>
      </c>
      <c r="G1452" s="20">
        <v>44743</v>
      </c>
      <c r="H1452" s="20">
        <v>45107</v>
      </c>
      <c r="I1452" s="17">
        <f>IF((YEAR(H1452)-YEAR(G1452))=1, ((MONTH(H1452)-MONTH(G1452))+1)+12, (IF((YEAR(H1452)-YEAR(G1452))=2, ((MONTH(H1452)-MONTH(G1452))+1)+24, (IF((YEAR(H1452)-YEAR(G1452))=3, ((MONTH(H1452)-MONTH(G1452))+1)+36, (MONTH(H1452)-MONTH(G1452))+1)))))</f>
        <v>12</v>
      </c>
      <c r="J1452" s="18">
        <f>F1452/I1452</f>
        <v>250</v>
      </c>
      <c r="K1452" s="19"/>
      <c r="L1452" s="20">
        <v>44551</v>
      </c>
      <c r="M1452" s="20">
        <v>44597</v>
      </c>
      <c r="N1452" s="21">
        <v>3000</v>
      </c>
      <c r="O1452" s="20">
        <v>44743</v>
      </c>
      <c r="P1452" s="20">
        <v>45107</v>
      </c>
      <c r="Q1452" s="19">
        <f t="shared" si="66"/>
        <v>5</v>
      </c>
      <c r="R1452" s="19">
        <f t="shared" si="67"/>
        <v>5</v>
      </c>
      <c r="S1452" s="19">
        <f t="shared" si="68"/>
        <v>0</v>
      </c>
      <c r="T1452" s="19"/>
      <c r="U1452" s="20">
        <v>43455</v>
      </c>
      <c r="V1452" s="20">
        <v>43501</v>
      </c>
      <c r="W1452" s="21">
        <v>3000</v>
      </c>
      <c r="X1452" s="20">
        <v>43647</v>
      </c>
      <c r="Y1452" s="20">
        <v>44012</v>
      </c>
    </row>
    <row r="1453" spans="1:25" ht="15.75" x14ac:dyDescent="0.25">
      <c r="A1453" s="17" t="s">
        <v>510</v>
      </c>
      <c r="B1453" s="17" t="s">
        <v>285</v>
      </c>
      <c r="C1453" s="17" t="s">
        <v>283</v>
      </c>
      <c r="D1453" s="20">
        <v>44827</v>
      </c>
      <c r="E1453" s="20">
        <v>44852</v>
      </c>
      <c r="F1453" s="21">
        <v>43000</v>
      </c>
      <c r="G1453" s="20">
        <v>44743</v>
      </c>
      <c r="H1453" s="20">
        <v>45107</v>
      </c>
      <c r="I1453" s="17">
        <f>IF((YEAR(H1453)-YEAR(G1453))=1, ((MONTH(H1453)-MONTH(G1453))+1)+12, (IF((YEAR(H1453)-YEAR(G1453))=2, ((MONTH(H1453)-MONTH(G1453))+1)+24, (IF((YEAR(H1453)-YEAR(G1453))=3, ((MONTH(H1453)-MONTH(G1453))+1)+36, (MONTH(H1453)-MONTH(G1453))+1)))))</f>
        <v>12</v>
      </c>
      <c r="J1453" s="18">
        <f>F1453/I1453</f>
        <v>3583.3333333333335</v>
      </c>
      <c r="K1453" s="19"/>
      <c r="L1453" s="20">
        <v>44827</v>
      </c>
      <c r="M1453" s="20">
        <v>44852</v>
      </c>
      <c r="N1453" s="21">
        <v>43000</v>
      </c>
      <c r="O1453" s="20">
        <v>44743</v>
      </c>
      <c r="P1453" s="20">
        <v>45107</v>
      </c>
      <c r="Q1453" s="19">
        <f t="shared" si="66"/>
        <v>18</v>
      </c>
      <c r="R1453" s="19">
        <f t="shared" si="67"/>
        <v>18</v>
      </c>
      <c r="S1453" s="19">
        <f t="shared" si="68"/>
        <v>0</v>
      </c>
      <c r="T1453" s="19"/>
      <c r="U1453" s="20">
        <v>43731</v>
      </c>
      <c r="V1453" s="20">
        <v>43756</v>
      </c>
      <c r="W1453" s="21">
        <v>43000</v>
      </c>
      <c r="X1453" s="20">
        <v>43647</v>
      </c>
      <c r="Y1453" s="20">
        <v>44012</v>
      </c>
    </row>
    <row r="1454" spans="1:25" ht="15.75" x14ac:dyDescent="0.25">
      <c r="A1454" s="17" t="s">
        <v>554</v>
      </c>
      <c r="B1454" s="17" t="s">
        <v>292</v>
      </c>
      <c r="C1454" s="17" t="s">
        <v>283</v>
      </c>
      <c r="D1454" s="20">
        <v>44743</v>
      </c>
      <c r="E1454" s="20">
        <v>44781</v>
      </c>
      <c r="F1454" s="21">
        <v>45068</v>
      </c>
      <c r="G1454" s="20">
        <v>44743</v>
      </c>
      <c r="H1454" s="20">
        <v>45107</v>
      </c>
      <c r="I1454" s="17">
        <f>IF((YEAR(H1454)-YEAR(G1454))=1, ((MONTH(H1454)-MONTH(G1454))+1)+12, (IF((YEAR(H1454)-YEAR(G1454))=2, ((MONTH(H1454)-MONTH(G1454))+1)+24, (IF((YEAR(H1454)-YEAR(G1454))=3, ((MONTH(H1454)-MONTH(G1454))+1)+36, (MONTH(H1454)-MONTH(G1454))+1)))))</f>
        <v>12</v>
      </c>
      <c r="J1454" s="18">
        <f>F1454/I1454</f>
        <v>3755.6666666666665</v>
      </c>
      <c r="K1454" s="19"/>
      <c r="L1454" s="20">
        <v>44743</v>
      </c>
      <c r="M1454" s="20">
        <v>44781</v>
      </c>
      <c r="N1454" s="21">
        <v>45068</v>
      </c>
      <c r="O1454" s="20">
        <v>44743</v>
      </c>
      <c r="P1454" s="20">
        <v>45107</v>
      </c>
      <c r="Q1454" s="19">
        <f t="shared" si="66"/>
        <v>8</v>
      </c>
      <c r="R1454" s="19">
        <f t="shared" si="67"/>
        <v>8</v>
      </c>
      <c r="S1454" s="19">
        <f t="shared" si="68"/>
        <v>0</v>
      </c>
      <c r="T1454" s="19"/>
      <c r="U1454" s="20">
        <v>43647</v>
      </c>
      <c r="V1454" s="20">
        <v>43685</v>
      </c>
      <c r="W1454" s="21">
        <v>45068</v>
      </c>
      <c r="X1454" s="20">
        <v>43647</v>
      </c>
      <c r="Y1454" s="20">
        <v>44012</v>
      </c>
    </row>
    <row r="1455" spans="1:25" ht="15.75" x14ac:dyDescent="0.25">
      <c r="A1455" s="17" t="s">
        <v>554</v>
      </c>
      <c r="B1455" s="17" t="s">
        <v>285</v>
      </c>
      <c r="C1455" s="17" t="s">
        <v>283</v>
      </c>
      <c r="D1455" s="20">
        <v>44835</v>
      </c>
      <c r="E1455" s="20">
        <v>44877</v>
      </c>
      <c r="F1455" s="21">
        <v>6750</v>
      </c>
      <c r="G1455" s="20">
        <v>44835</v>
      </c>
      <c r="H1455" s="20">
        <v>45107</v>
      </c>
      <c r="I1455" s="17">
        <f>IF((YEAR(H1455)-YEAR(G1455))=1, ((MONTH(H1455)-MONTH(G1455))+1)+12, (IF((YEAR(H1455)-YEAR(G1455))=2, ((MONTH(H1455)-MONTH(G1455))+1)+24, (IF((YEAR(H1455)-YEAR(G1455))=3, ((MONTH(H1455)-MONTH(G1455))+1)+36, (MONTH(H1455)-MONTH(G1455))+1)))))</f>
        <v>9</v>
      </c>
      <c r="J1455" s="18">
        <f>F1455/I1455</f>
        <v>750</v>
      </c>
      <c r="K1455" s="19"/>
      <c r="L1455" s="20">
        <v>44835</v>
      </c>
      <c r="M1455" s="20">
        <v>44877</v>
      </c>
      <c r="N1455" s="21">
        <v>6750</v>
      </c>
      <c r="O1455" s="20">
        <v>44835</v>
      </c>
      <c r="P1455" s="20">
        <v>45107</v>
      </c>
      <c r="Q1455" s="19">
        <f t="shared" si="66"/>
        <v>12</v>
      </c>
      <c r="R1455" s="19">
        <f t="shared" si="67"/>
        <v>12</v>
      </c>
      <c r="S1455" s="19">
        <f t="shared" si="68"/>
        <v>0</v>
      </c>
      <c r="T1455" s="19"/>
      <c r="U1455" s="20">
        <v>43739</v>
      </c>
      <c r="V1455" s="20">
        <v>43781</v>
      </c>
      <c r="W1455" s="21">
        <v>6750</v>
      </c>
      <c r="X1455" s="20">
        <v>43739</v>
      </c>
      <c r="Y1455" s="20">
        <v>44012</v>
      </c>
    </row>
    <row r="1456" spans="1:25" ht="15.75" x14ac:dyDescent="0.25">
      <c r="A1456" s="17" t="s">
        <v>325</v>
      </c>
      <c r="B1456" s="17" t="s">
        <v>282</v>
      </c>
      <c r="C1456" s="17" t="s">
        <v>283</v>
      </c>
      <c r="D1456" s="20">
        <v>44927</v>
      </c>
      <c r="E1456" s="20">
        <v>44939</v>
      </c>
      <c r="F1456" s="21">
        <v>9000</v>
      </c>
      <c r="G1456" s="20">
        <v>44927</v>
      </c>
      <c r="H1456" s="20">
        <v>45107</v>
      </c>
      <c r="I1456" s="17">
        <f>IF((YEAR(H1456)-YEAR(G1456))=1, ((MONTH(H1456)-MONTH(G1456))+1)+12, (IF((YEAR(H1456)-YEAR(G1456))=2, ((MONTH(H1456)-MONTH(G1456))+1)+24, (IF((YEAR(H1456)-YEAR(G1456))=3, ((MONTH(H1456)-MONTH(G1456))+1)+36, (MONTH(H1456)-MONTH(G1456))+1)))))</f>
        <v>6</v>
      </c>
      <c r="J1456" s="18">
        <f>F1456/I1456</f>
        <v>1500</v>
      </c>
      <c r="K1456" s="19"/>
      <c r="L1456" s="20">
        <v>44927</v>
      </c>
      <c r="M1456" s="20">
        <v>44939</v>
      </c>
      <c r="N1456" s="21">
        <v>9000</v>
      </c>
      <c r="O1456" s="20">
        <v>44927</v>
      </c>
      <c r="P1456" s="20">
        <v>45107</v>
      </c>
      <c r="Q1456" s="19">
        <f t="shared" si="66"/>
        <v>13</v>
      </c>
      <c r="R1456" s="19">
        <f t="shared" si="67"/>
        <v>13</v>
      </c>
      <c r="S1456" s="19">
        <f t="shared" si="68"/>
        <v>0</v>
      </c>
      <c r="T1456" s="19"/>
      <c r="U1456" s="20">
        <v>43831</v>
      </c>
      <c r="V1456" s="20">
        <v>43843</v>
      </c>
      <c r="W1456" s="21">
        <v>9000</v>
      </c>
      <c r="X1456" s="20">
        <v>43831</v>
      </c>
      <c r="Y1456" s="20">
        <v>44012</v>
      </c>
    </row>
    <row r="1457" spans="1:25" ht="15.75" x14ac:dyDescent="0.25">
      <c r="A1457" s="17" t="s">
        <v>376</v>
      </c>
      <c r="B1457" s="17" t="s">
        <v>292</v>
      </c>
      <c r="C1457" s="17" t="s">
        <v>283</v>
      </c>
      <c r="D1457" s="20">
        <v>44926</v>
      </c>
      <c r="E1457" s="20">
        <v>44964</v>
      </c>
      <c r="F1457" s="21">
        <v>13500</v>
      </c>
      <c r="G1457" s="20">
        <v>44927</v>
      </c>
      <c r="H1457" s="20">
        <v>45107</v>
      </c>
      <c r="I1457" s="17">
        <f>IF((YEAR(H1457)-YEAR(G1457))=1, ((MONTH(H1457)-MONTH(G1457))+1)+12, (IF((YEAR(H1457)-YEAR(G1457))=2, ((MONTH(H1457)-MONTH(G1457))+1)+24, (IF((YEAR(H1457)-YEAR(G1457))=3, ((MONTH(H1457)-MONTH(G1457))+1)+36, (MONTH(H1457)-MONTH(G1457))+1)))))</f>
        <v>6</v>
      </c>
      <c r="J1457" s="18">
        <f>F1457/I1457</f>
        <v>2250</v>
      </c>
      <c r="K1457" s="19"/>
      <c r="L1457" s="20">
        <v>44926</v>
      </c>
      <c r="M1457" s="20">
        <v>44964</v>
      </c>
      <c r="N1457" s="21">
        <v>13500</v>
      </c>
      <c r="O1457" s="20">
        <v>44927</v>
      </c>
      <c r="P1457" s="20">
        <v>45107</v>
      </c>
      <c r="Q1457" s="19">
        <f t="shared" si="66"/>
        <v>7</v>
      </c>
      <c r="R1457" s="19">
        <f t="shared" si="67"/>
        <v>7</v>
      </c>
      <c r="S1457" s="19">
        <f t="shared" si="68"/>
        <v>0</v>
      </c>
      <c r="T1457" s="19"/>
      <c r="U1457" s="20">
        <v>43830</v>
      </c>
      <c r="V1457" s="20">
        <v>43868</v>
      </c>
      <c r="W1457" s="21">
        <v>13500</v>
      </c>
      <c r="X1457" s="20">
        <v>43831</v>
      </c>
      <c r="Y1457" s="20">
        <v>44012</v>
      </c>
    </row>
    <row r="1458" spans="1:25" ht="15.75" x14ac:dyDescent="0.25">
      <c r="A1458" s="17" t="s">
        <v>543</v>
      </c>
      <c r="B1458" s="17" t="s">
        <v>296</v>
      </c>
      <c r="C1458" s="17" t="s">
        <v>283</v>
      </c>
      <c r="D1458" s="20">
        <v>44941</v>
      </c>
      <c r="E1458" s="20">
        <v>44971</v>
      </c>
      <c r="F1458" s="21">
        <v>31000</v>
      </c>
      <c r="G1458" s="20">
        <v>44927</v>
      </c>
      <c r="H1458" s="20">
        <v>45107</v>
      </c>
      <c r="I1458" s="17">
        <f>IF((YEAR(H1458)-YEAR(G1458))=1, ((MONTH(H1458)-MONTH(G1458))+1)+12, (IF((YEAR(H1458)-YEAR(G1458))=2, ((MONTH(H1458)-MONTH(G1458))+1)+24, (IF((YEAR(H1458)-YEAR(G1458))=3, ((MONTH(H1458)-MONTH(G1458))+1)+36, (MONTH(H1458)-MONTH(G1458))+1)))))</f>
        <v>6</v>
      </c>
      <c r="J1458" s="18">
        <f>F1458/I1458</f>
        <v>5166.666666666667</v>
      </c>
      <c r="K1458" s="19"/>
      <c r="L1458" s="20">
        <v>44941</v>
      </c>
      <c r="M1458" s="20">
        <v>44971</v>
      </c>
      <c r="N1458" s="21">
        <v>31000</v>
      </c>
      <c r="O1458" s="20">
        <v>44927</v>
      </c>
      <c r="P1458" s="20">
        <v>45107</v>
      </c>
      <c r="Q1458" s="19">
        <f t="shared" si="66"/>
        <v>14</v>
      </c>
      <c r="R1458" s="19">
        <f t="shared" si="67"/>
        <v>14</v>
      </c>
      <c r="S1458" s="19">
        <f t="shared" si="68"/>
        <v>0</v>
      </c>
      <c r="T1458" s="19"/>
      <c r="U1458" s="20">
        <v>43845</v>
      </c>
      <c r="V1458" s="20">
        <v>43875</v>
      </c>
      <c r="W1458" s="21">
        <v>31000</v>
      </c>
      <c r="X1458" s="20">
        <v>43831</v>
      </c>
      <c r="Y1458" s="20">
        <v>44012</v>
      </c>
    </row>
    <row r="1459" spans="1:25" ht="15.75" x14ac:dyDescent="0.25">
      <c r="A1459" s="17" t="s">
        <v>546</v>
      </c>
      <c r="B1459" s="17" t="s">
        <v>288</v>
      </c>
      <c r="C1459" s="17" t="s">
        <v>283</v>
      </c>
      <c r="D1459" s="20">
        <v>44927</v>
      </c>
      <c r="E1459" s="20">
        <v>44942</v>
      </c>
      <c r="F1459" s="21">
        <v>13500</v>
      </c>
      <c r="G1459" s="20">
        <v>44927</v>
      </c>
      <c r="H1459" s="20">
        <v>45107</v>
      </c>
      <c r="I1459" s="17">
        <f>IF((YEAR(H1459)-YEAR(G1459))=1, ((MONTH(H1459)-MONTH(G1459))+1)+12, (IF((YEAR(H1459)-YEAR(G1459))=2, ((MONTH(H1459)-MONTH(G1459))+1)+24, (IF((YEAR(H1459)-YEAR(G1459))=3, ((MONTH(H1459)-MONTH(G1459))+1)+36, (MONTH(H1459)-MONTH(G1459))+1)))))</f>
        <v>6</v>
      </c>
      <c r="J1459" s="18">
        <f>F1459/I1459</f>
        <v>2250</v>
      </c>
      <c r="K1459" s="19"/>
      <c r="L1459" s="20">
        <v>44927</v>
      </c>
      <c r="M1459" s="20">
        <v>44942</v>
      </c>
      <c r="N1459" s="21">
        <v>13500</v>
      </c>
      <c r="O1459" s="20">
        <v>44927</v>
      </c>
      <c r="P1459" s="20">
        <v>45107</v>
      </c>
      <c r="Q1459" s="19">
        <f t="shared" si="66"/>
        <v>16</v>
      </c>
      <c r="R1459" s="19">
        <f t="shared" si="67"/>
        <v>16</v>
      </c>
      <c r="S1459" s="19">
        <f t="shared" si="68"/>
        <v>0</v>
      </c>
      <c r="T1459" s="19"/>
      <c r="U1459" s="20">
        <v>43831</v>
      </c>
      <c r="V1459" s="20">
        <v>43846</v>
      </c>
      <c r="W1459" s="21">
        <v>13500</v>
      </c>
      <c r="X1459" s="20">
        <v>43831</v>
      </c>
      <c r="Y1459" s="20">
        <v>44012</v>
      </c>
    </row>
    <row r="1460" spans="1:25" ht="15.75" x14ac:dyDescent="0.25">
      <c r="A1460" s="17" t="s">
        <v>527</v>
      </c>
      <c r="B1460" s="17" t="s">
        <v>288</v>
      </c>
      <c r="C1460" s="17" t="s">
        <v>283</v>
      </c>
      <c r="D1460" s="20">
        <v>45012</v>
      </c>
      <c r="E1460" s="20">
        <v>45255</v>
      </c>
      <c r="F1460" s="21">
        <v>7500</v>
      </c>
      <c r="G1460" s="20">
        <v>44986</v>
      </c>
      <c r="H1460" s="20">
        <v>45107</v>
      </c>
      <c r="I1460" s="17">
        <f>IF((YEAR(H1460)-YEAR(G1460))=1, ((MONTH(H1460)-MONTH(G1460))+1)+12, (IF((YEAR(H1460)-YEAR(G1460))=2, ((MONTH(H1460)-MONTH(G1460))+1)+24, (IF((YEAR(H1460)-YEAR(G1460))=3, ((MONTH(H1460)-MONTH(G1460))+1)+36, (MONTH(H1460)-MONTH(G1460))+1)))))</f>
        <v>4</v>
      </c>
      <c r="J1460" s="18">
        <f>F1460/I1460</f>
        <v>1875</v>
      </c>
      <c r="K1460" s="19"/>
      <c r="L1460" s="20">
        <v>45012</v>
      </c>
      <c r="M1460" s="20">
        <v>45255</v>
      </c>
      <c r="N1460" s="21">
        <v>7500</v>
      </c>
      <c r="O1460" s="20">
        <v>44986</v>
      </c>
      <c r="P1460" s="20">
        <v>45107</v>
      </c>
      <c r="Q1460" s="19">
        <f t="shared" si="66"/>
        <v>25</v>
      </c>
      <c r="R1460" s="19">
        <f t="shared" si="67"/>
        <v>25</v>
      </c>
      <c r="S1460" s="19">
        <f t="shared" si="68"/>
        <v>0</v>
      </c>
      <c r="T1460" s="19"/>
      <c r="U1460" s="20">
        <v>43917</v>
      </c>
      <c r="V1460" s="20">
        <v>44160</v>
      </c>
      <c r="W1460" s="21">
        <v>7500</v>
      </c>
      <c r="X1460" s="20">
        <v>43891</v>
      </c>
      <c r="Y1460" s="20">
        <v>44012</v>
      </c>
    </row>
    <row r="1461" spans="1:25" ht="15.75" x14ac:dyDescent="0.25">
      <c r="A1461" s="17" t="s">
        <v>346</v>
      </c>
      <c r="B1461" s="17" t="s">
        <v>292</v>
      </c>
      <c r="C1461" s="17" t="s">
        <v>283</v>
      </c>
      <c r="D1461" s="20">
        <v>45036</v>
      </c>
      <c r="E1461" s="20">
        <v>45082</v>
      </c>
      <c r="F1461" s="21">
        <v>10237.5</v>
      </c>
      <c r="G1461" s="20">
        <v>45017</v>
      </c>
      <c r="H1461" s="20">
        <v>45107</v>
      </c>
      <c r="I1461" s="17">
        <f>IF((YEAR(H1461)-YEAR(G1461))=1, ((MONTH(H1461)-MONTH(G1461))+1)+12, (IF((YEAR(H1461)-YEAR(G1461))=2, ((MONTH(H1461)-MONTH(G1461))+1)+24, (IF((YEAR(H1461)-YEAR(G1461))=3, ((MONTH(H1461)-MONTH(G1461))+1)+36, (MONTH(H1461)-MONTH(G1461))+1)))))</f>
        <v>3</v>
      </c>
      <c r="J1461" s="18">
        <f>F1461/I1461</f>
        <v>3412.5</v>
      </c>
      <c r="K1461" s="19"/>
      <c r="L1461" s="20">
        <v>45036</v>
      </c>
      <c r="M1461" s="20">
        <v>45082</v>
      </c>
      <c r="N1461" s="21">
        <v>10237.5</v>
      </c>
      <c r="O1461" s="20">
        <v>45017</v>
      </c>
      <c r="P1461" s="20">
        <v>45107</v>
      </c>
      <c r="Q1461" s="19">
        <f t="shared" si="66"/>
        <v>5</v>
      </c>
      <c r="R1461" s="19">
        <f t="shared" si="67"/>
        <v>5</v>
      </c>
      <c r="S1461" s="19">
        <f t="shared" si="68"/>
        <v>0</v>
      </c>
      <c r="T1461" s="19"/>
      <c r="U1461" s="20">
        <v>43941</v>
      </c>
      <c r="V1461" s="20">
        <v>43987</v>
      </c>
      <c r="W1461" s="21">
        <v>10237.5</v>
      </c>
      <c r="X1461" s="20">
        <v>43922</v>
      </c>
      <c r="Y1461" s="20">
        <v>44012</v>
      </c>
    </row>
    <row r="1462" spans="1:25" ht="15.75" x14ac:dyDescent="0.25">
      <c r="A1462" s="17" t="s">
        <v>400</v>
      </c>
      <c r="B1462" s="17" t="s">
        <v>282</v>
      </c>
      <c r="C1462" s="17" t="s">
        <v>283</v>
      </c>
      <c r="D1462" s="20">
        <v>45017</v>
      </c>
      <c r="E1462" s="20">
        <v>45253</v>
      </c>
      <c r="F1462" s="21">
        <v>1500</v>
      </c>
      <c r="G1462" s="20">
        <v>45017</v>
      </c>
      <c r="H1462" s="20">
        <v>45107</v>
      </c>
      <c r="I1462" s="17">
        <f>IF((YEAR(H1462)-YEAR(G1462))=1, ((MONTH(H1462)-MONTH(G1462))+1)+12, (IF((YEAR(H1462)-YEAR(G1462))=2, ((MONTH(H1462)-MONTH(G1462))+1)+24, (IF((YEAR(H1462)-YEAR(G1462))=3, ((MONTH(H1462)-MONTH(G1462))+1)+36, (MONTH(H1462)-MONTH(G1462))+1)))))</f>
        <v>3</v>
      </c>
      <c r="J1462" s="18">
        <f>F1462/I1462</f>
        <v>500</v>
      </c>
      <c r="K1462" s="19"/>
      <c r="L1462" s="20">
        <v>45017</v>
      </c>
      <c r="M1462" s="20">
        <v>45253</v>
      </c>
      <c r="N1462" s="21">
        <v>1500</v>
      </c>
      <c r="O1462" s="20">
        <v>45017</v>
      </c>
      <c r="P1462" s="20">
        <v>45107</v>
      </c>
      <c r="Q1462" s="19">
        <f t="shared" si="66"/>
        <v>23</v>
      </c>
      <c r="R1462" s="19">
        <f t="shared" si="67"/>
        <v>23</v>
      </c>
      <c r="S1462" s="19">
        <f t="shared" si="68"/>
        <v>0</v>
      </c>
      <c r="T1462" s="19"/>
      <c r="U1462" s="20">
        <v>43922</v>
      </c>
      <c r="V1462" s="20">
        <v>44158</v>
      </c>
      <c r="W1462" s="21">
        <v>1500</v>
      </c>
      <c r="X1462" s="20">
        <v>43922</v>
      </c>
      <c r="Y1462" s="20">
        <v>44012</v>
      </c>
    </row>
    <row r="1463" spans="1:25" ht="15.75" x14ac:dyDescent="0.25">
      <c r="A1463" s="17" t="s">
        <v>478</v>
      </c>
      <c r="B1463" s="17" t="s">
        <v>285</v>
      </c>
      <c r="C1463" s="17" t="s">
        <v>283</v>
      </c>
      <c r="D1463" s="20">
        <v>45017</v>
      </c>
      <c r="E1463" s="20">
        <v>45045</v>
      </c>
      <c r="F1463" s="21">
        <v>2700</v>
      </c>
      <c r="G1463" s="20">
        <v>45017</v>
      </c>
      <c r="H1463" s="20">
        <v>45107</v>
      </c>
      <c r="I1463" s="17">
        <f>IF((YEAR(H1463)-YEAR(G1463))=1, ((MONTH(H1463)-MONTH(G1463))+1)+12, (IF((YEAR(H1463)-YEAR(G1463))=2, ((MONTH(H1463)-MONTH(G1463))+1)+24, (IF((YEAR(H1463)-YEAR(G1463))=3, ((MONTH(H1463)-MONTH(G1463))+1)+36, (MONTH(H1463)-MONTH(G1463))+1)))))</f>
        <v>3</v>
      </c>
      <c r="J1463" s="18">
        <f>F1463/I1463</f>
        <v>900</v>
      </c>
      <c r="K1463" s="19"/>
      <c r="L1463" s="20">
        <v>45017</v>
      </c>
      <c r="M1463" s="20">
        <v>45045</v>
      </c>
      <c r="N1463" s="21">
        <v>2700</v>
      </c>
      <c r="O1463" s="20">
        <v>45017</v>
      </c>
      <c r="P1463" s="20">
        <v>45107</v>
      </c>
      <c r="Q1463" s="19">
        <f t="shared" si="66"/>
        <v>29</v>
      </c>
      <c r="R1463" s="19">
        <f t="shared" si="67"/>
        <v>29</v>
      </c>
      <c r="S1463" s="19">
        <f t="shared" si="68"/>
        <v>0</v>
      </c>
      <c r="T1463" s="19"/>
      <c r="U1463" s="20">
        <v>43922</v>
      </c>
      <c r="V1463" s="20">
        <v>43950</v>
      </c>
      <c r="W1463" s="21">
        <v>2700</v>
      </c>
      <c r="X1463" s="20">
        <v>43922</v>
      </c>
      <c r="Y1463" s="20">
        <v>44012</v>
      </c>
    </row>
    <row r="1464" spans="1:25" ht="15.75" x14ac:dyDescent="0.25">
      <c r="A1464" s="17" t="s">
        <v>487</v>
      </c>
      <c r="B1464" s="17" t="s">
        <v>282</v>
      </c>
      <c r="C1464" s="17" t="s">
        <v>283</v>
      </c>
      <c r="D1464" s="20">
        <v>45017</v>
      </c>
      <c r="E1464" s="20">
        <v>45101</v>
      </c>
      <c r="F1464" s="21">
        <v>1500</v>
      </c>
      <c r="G1464" s="20">
        <v>45017</v>
      </c>
      <c r="H1464" s="20">
        <v>45107</v>
      </c>
      <c r="I1464" s="17">
        <f>IF((YEAR(H1464)-YEAR(G1464))=1, ((MONTH(H1464)-MONTH(G1464))+1)+12, (IF((YEAR(H1464)-YEAR(G1464))=2, ((MONTH(H1464)-MONTH(G1464))+1)+24, (IF((YEAR(H1464)-YEAR(G1464))=3, ((MONTH(H1464)-MONTH(G1464))+1)+36, (MONTH(H1464)-MONTH(G1464))+1)))))</f>
        <v>3</v>
      </c>
      <c r="J1464" s="18">
        <f>F1464/I1464</f>
        <v>500</v>
      </c>
      <c r="K1464" s="19"/>
      <c r="L1464" s="20">
        <v>45017</v>
      </c>
      <c r="M1464" s="20">
        <v>45101</v>
      </c>
      <c r="N1464" s="21">
        <v>1500</v>
      </c>
      <c r="O1464" s="20">
        <v>45017</v>
      </c>
      <c r="P1464" s="20">
        <v>45107</v>
      </c>
      <c r="Q1464" s="19">
        <f t="shared" si="66"/>
        <v>24</v>
      </c>
      <c r="R1464" s="19">
        <f t="shared" si="67"/>
        <v>24</v>
      </c>
      <c r="S1464" s="19">
        <f t="shared" si="68"/>
        <v>0</v>
      </c>
      <c r="T1464" s="19"/>
      <c r="U1464" s="20">
        <v>43922</v>
      </c>
      <c r="V1464" s="20">
        <v>44006</v>
      </c>
      <c r="W1464" s="21">
        <v>1500</v>
      </c>
      <c r="X1464" s="20">
        <v>43922</v>
      </c>
      <c r="Y1464" s="20">
        <v>44012</v>
      </c>
    </row>
    <row r="1465" spans="1:25" ht="15.75" x14ac:dyDescent="0.25">
      <c r="A1465" s="17" t="s">
        <v>502</v>
      </c>
      <c r="B1465" s="17" t="s">
        <v>282</v>
      </c>
      <c r="C1465" s="17" t="s">
        <v>283</v>
      </c>
      <c r="D1465" s="20">
        <v>45031</v>
      </c>
      <c r="E1465" s="20">
        <v>45059</v>
      </c>
      <c r="F1465" s="21">
        <v>5754.86</v>
      </c>
      <c r="G1465" s="20">
        <v>45017</v>
      </c>
      <c r="H1465" s="20">
        <v>45107</v>
      </c>
      <c r="I1465" s="17">
        <f>IF((YEAR(H1465)-YEAR(G1465))=1, ((MONTH(H1465)-MONTH(G1465))+1)+12, (IF((YEAR(H1465)-YEAR(G1465))=2, ((MONTH(H1465)-MONTH(G1465))+1)+24, (IF((YEAR(H1465)-YEAR(G1465))=3, ((MONTH(H1465)-MONTH(G1465))+1)+36, (MONTH(H1465)-MONTH(G1465))+1)))))</f>
        <v>3</v>
      </c>
      <c r="J1465" s="18">
        <f>F1465/I1465</f>
        <v>1918.2866666666666</v>
      </c>
      <c r="K1465" s="19"/>
      <c r="L1465" s="20">
        <v>45031</v>
      </c>
      <c r="M1465" s="20">
        <v>45059</v>
      </c>
      <c r="N1465" s="21">
        <v>5754.86</v>
      </c>
      <c r="O1465" s="20">
        <v>45017</v>
      </c>
      <c r="P1465" s="20">
        <v>45107</v>
      </c>
      <c r="Q1465" s="19">
        <f t="shared" si="66"/>
        <v>13</v>
      </c>
      <c r="R1465" s="19">
        <f t="shared" si="67"/>
        <v>13</v>
      </c>
      <c r="S1465" s="19">
        <f t="shared" si="68"/>
        <v>0</v>
      </c>
      <c r="T1465" s="19"/>
      <c r="U1465" s="20">
        <v>43936</v>
      </c>
      <c r="V1465" s="20">
        <v>43964</v>
      </c>
      <c r="W1465" s="21">
        <v>5754.86</v>
      </c>
      <c r="X1465" s="20">
        <v>43922</v>
      </c>
      <c r="Y1465" s="20">
        <v>44012</v>
      </c>
    </row>
    <row r="1466" spans="1:25" ht="15.75" x14ac:dyDescent="0.25">
      <c r="A1466" s="17" t="s">
        <v>287</v>
      </c>
      <c r="B1466" s="17" t="s">
        <v>285</v>
      </c>
      <c r="C1466" s="17" t="s">
        <v>283</v>
      </c>
      <c r="D1466" s="20">
        <v>45107</v>
      </c>
      <c r="E1466" s="20">
        <v>45136</v>
      </c>
      <c r="F1466" s="21">
        <v>1000</v>
      </c>
      <c r="G1466" s="20">
        <v>45078</v>
      </c>
      <c r="H1466" s="20">
        <v>45107</v>
      </c>
      <c r="I1466" s="17">
        <f>IF((YEAR(H1466)-YEAR(G1466))=1, ((MONTH(H1466)-MONTH(G1466))+1)+12, (IF((YEAR(H1466)-YEAR(G1466))=2, ((MONTH(H1466)-MONTH(G1466))+1)+24, (IF((YEAR(H1466)-YEAR(G1466))=3, ((MONTH(H1466)-MONTH(G1466))+1)+36, (MONTH(H1466)-MONTH(G1466))+1)))))</f>
        <v>1</v>
      </c>
      <c r="J1466" s="18">
        <f>F1466/I1466</f>
        <v>1000</v>
      </c>
      <c r="K1466" s="19"/>
      <c r="L1466" s="20">
        <v>45107</v>
      </c>
      <c r="M1466" s="20">
        <v>45136</v>
      </c>
      <c r="N1466" s="21">
        <v>1000</v>
      </c>
      <c r="O1466" s="20">
        <v>45078</v>
      </c>
      <c r="P1466" s="20">
        <v>45107</v>
      </c>
      <c r="Q1466" s="19">
        <f t="shared" si="66"/>
        <v>29</v>
      </c>
      <c r="R1466" s="19">
        <f t="shared" si="67"/>
        <v>29</v>
      </c>
      <c r="S1466" s="19">
        <f t="shared" si="68"/>
        <v>0</v>
      </c>
      <c r="T1466" s="19"/>
      <c r="U1466" s="20">
        <v>44012</v>
      </c>
      <c r="V1466" s="20">
        <v>44041</v>
      </c>
      <c r="W1466" s="21">
        <v>1000</v>
      </c>
      <c r="X1466" s="20">
        <v>43983</v>
      </c>
      <c r="Y1466" s="20">
        <v>44012</v>
      </c>
    </row>
    <row r="1467" spans="1:25" ht="15.75" x14ac:dyDescent="0.25">
      <c r="A1467" s="17" t="s">
        <v>364</v>
      </c>
      <c r="B1467" s="17" t="s">
        <v>282</v>
      </c>
      <c r="C1467" s="17" t="s">
        <v>283</v>
      </c>
      <c r="D1467" s="20">
        <v>45078</v>
      </c>
      <c r="E1467" s="20">
        <v>45138</v>
      </c>
      <c r="F1467" s="21">
        <v>4000</v>
      </c>
      <c r="G1467" s="20">
        <v>45078</v>
      </c>
      <c r="H1467" s="20">
        <v>45107</v>
      </c>
      <c r="I1467" s="17">
        <f>IF((YEAR(H1467)-YEAR(G1467))=1, ((MONTH(H1467)-MONTH(G1467))+1)+12, (IF((YEAR(H1467)-YEAR(G1467))=2, ((MONTH(H1467)-MONTH(G1467))+1)+24, (IF((YEAR(H1467)-YEAR(G1467))=3, ((MONTH(H1467)-MONTH(G1467))+1)+36, (MONTH(H1467)-MONTH(G1467))+1)))))</f>
        <v>1</v>
      </c>
      <c r="J1467" s="18">
        <f>F1467/I1467</f>
        <v>4000</v>
      </c>
      <c r="K1467" s="19"/>
      <c r="L1467" s="20">
        <v>45078</v>
      </c>
      <c r="M1467" s="20">
        <v>45138</v>
      </c>
      <c r="N1467" s="21">
        <v>4000</v>
      </c>
      <c r="O1467" s="20">
        <v>45078</v>
      </c>
      <c r="P1467" s="20">
        <v>45107</v>
      </c>
      <c r="Q1467" s="19">
        <f t="shared" si="66"/>
        <v>31</v>
      </c>
      <c r="R1467" s="19">
        <f t="shared" si="67"/>
        <v>31</v>
      </c>
      <c r="S1467" s="19">
        <f t="shared" si="68"/>
        <v>0</v>
      </c>
      <c r="T1467" s="19"/>
      <c r="U1467" s="20">
        <v>43983</v>
      </c>
      <c r="V1467" s="20">
        <v>44043</v>
      </c>
      <c r="W1467" s="21">
        <v>4000</v>
      </c>
      <c r="X1467" s="20">
        <v>43983</v>
      </c>
      <c r="Y1467" s="20">
        <v>44012</v>
      </c>
    </row>
    <row r="1468" spans="1:25" ht="15.75" x14ac:dyDescent="0.25">
      <c r="A1468" s="17" t="s">
        <v>373</v>
      </c>
      <c r="B1468" s="17" t="s">
        <v>285</v>
      </c>
      <c r="C1468" s="17" t="s">
        <v>283</v>
      </c>
      <c r="D1468" s="20">
        <v>45107</v>
      </c>
      <c r="E1468" s="20">
        <v>45142</v>
      </c>
      <c r="F1468" s="21">
        <v>1000</v>
      </c>
      <c r="G1468" s="20">
        <v>45078</v>
      </c>
      <c r="H1468" s="20">
        <v>45107</v>
      </c>
      <c r="I1468" s="17">
        <f>IF((YEAR(H1468)-YEAR(G1468))=1, ((MONTH(H1468)-MONTH(G1468))+1)+12, (IF((YEAR(H1468)-YEAR(G1468))=2, ((MONTH(H1468)-MONTH(G1468))+1)+24, (IF((YEAR(H1468)-YEAR(G1468))=3, ((MONTH(H1468)-MONTH(G1468))+1)+36, (MONTH(H1468)-MONTH(G1468))+1)))))</f>
        <v>1</v>
      </c>
      <c r="J1468" s="18">
        <f>F1468/I1468</f>
        <v>1000</v>
      </c>
      <c r="K1468" s="19"/>
      <c r="L1468" s="20">
        <v>45107</v>
      </c>
      <c r="M1468" s="20">
        <v>45142</v>
      </c>
      <c r="N1468" s="21">
        <v>1000</v>
      </c>
      <c r="O1468" s="20">
        <v>45078</v>
      </c>
      <c r="P1468" s="20">
        <v>45107</v>
      </c>
      <c r="Q1468" s="19">
        <f t="shared" si="66"/>
        <v>4</v>
      </c>
      <c r="R1468" s="19">
        <f t="shared" si="67"/>
        <v>4</v>
      </c>
      <c r="S1468" s="19">
        <f t="shared" si="68"/>
        <v>0</v>
      </c>
      <c r="T1468" s="19"/>
      <c r="U1468" s="20">
        <v>44012</v>
      </c>
      <c r="V1468" s="20">
        <v>44047</v>
      </c>
      <c r="W1468" s="21">
        <v>1000</v>
      </c>
      <c r="X1468" s="20">
        <v>43983</v>
      </c>
      <c r="Y1468" s="20">
        <v>44012</v>
      </c>
    </row>
    <row r="1469" spans="1:25" ht="15.75" x14ac:dyDescent="0.25">
      <c r="A1469" s="17" t="s">
        <v>373</v>
      </c>
      <c r="B1469" s="17" t="s">
        <v>288</v>
      </c>
      <c r="C1469" s="17" t="s">
        <v>283</v>
      </c>
      <c r="D1469" s="20">
        <v>45107</v>
      </c>
      <c r="E1469" s="20">
        <v>45142</v>
      </c>
      <c r="F1469" s="21">
        <v>850</v>
      </c>
      <c r="G1469" s="20">
        <v>45078</v>
      </c>
      <c r="H1469" s="20">
        <v>45107</v>
      </c>
      <c r="I1469" s="17">
        <f>IF((YEAR(H1469)-YEAR(G1469))=1, ((MONTH(H1469)-MONTH(G1469))+1)+12, (IF((YEAR(H1469)-YEAR(G1469))=2, ((MONTH(H1469)-MONTH(G1469))+1)+24, (IF((YEAR(H1469)-YEAR(G1469))=3, ((MONTH(H1469)-MONTH(G1469))+1)+36, (MONTH(H1469)-MONTH(G1469))+1)))))</f>
        <v>1</v>
      </c>
      <c r="J1469" s="18">
        <f>F1469/I1469</f>
        <v>850</v>
      </c>
      <c r="K1469" s="19"/>
      <c r="L1469" s="20">
        <v>45107</v>
      </c>
      <c r="M1469" s="20">
        <v>45142</v>
      </c>
      <c r="N1469" s="21">
        <v>850</v>
      </c>
      <c r="O1469" s="20">
        <v>45078</v>
      </c>
      <c r="P1469" s="20">
        <v>45107</v>
      </c>
      <c r="Q1469" s="19">
        <f t="shared" si="66"/>
        <v>4</v>
      </c>
      <c r="R1469" s="19">
        <f t="shared" si="67"/>
        <v>4</v>
      </c>
      <c r="S1469" s="19">
        <f t="shared" si="68"/>
        <v>0</v>
      </c>
      <c r="T1469" s="19"/>
      <c r="U1469" s="20">
        <v>44012</v>
      </c>
      <c r="V1469" s="20">
        <v>44047</v>
      </c>
      <c r="W1469" s="21">
        <v>850</v>
      </c>
      <c r="X1469" s="20">
        <v>43983</v>
      </c>
      <c r="Y1469" s="20">
        <v>44012</v>
      </c>
    </row>
    <row r="1470" spans="1:25" ht="15.75" x14ac:dyDescent="0.25">
      <c r="A1470" s="17" t="s">
        <v>401</v>
      </c>
      <c r="B1470" s="17" t="s">
        <v>285</v>
      </c>
      <c r="C1470" s="17" t="s">
        <v>283</v>
      </c>
      <c r="D1470" s="20">
        <v>45078</v>
      </c>
      <c r="E1470" s="20">
        <v>45129</v>
      </c>
      <c r="F1470" s="21">
        <v>2000</v>
      </c>
      <c r="G1470" s="20">
        <v>45078</v>
      </c>
      <c r="H1470" s="20">
        <v>45107</v>
      </c>
      <c r="I1470" s="17">
        <f>IF((YEAR(H1470)-YEAR(G1470))=1, ((MONTH(H1470)-MONTH(G1470))+1)+12, (IF((YEAR(H1470)-YEAR(G1470))=2, ((MONTH(H1470)-MONTH(G1470))+1)+24, (IF((YEAR(H1470)-YEAR(G1470))=3, ((MONTH(H1470)-MONTH(G1470))+1)+36, (MONTH(H1470)-MONTH(G1470))+1)))))</f>
        <v>1</v>
      </c>
      <c r="J1470" s="18">
        <f>F1470/I1470</f>
        <v>2000</v>
      </c>
      <c r="K1470" s="19"/>
      <c r="L1470" s="20">
        <v>45078</v>
      </c>
      <c r="M1470" s="20">
        <v>45129</v>
      </c>
      <c r="N1470" s="21">
        <v>2000</v>
      </c>
      <c r="O1470" s="20">
        <v>45078</v>
      </c>
      <c r="P1470" s="20">
        <v>45107</v>
      </c>
      <c r="Q1470" s="19">
        <f t="shared" si="66"/>
        <v>22</v>
      </c>
      <c r="R1470" s="19">
        <f t="shared" si="67"/>
        <v>22</v>
      </c>
      <c r="S1470" s="19">
        <f t="shared" si="68"/>
        <v>0</v>
      </c>
      <c r="T1470" s="19"/>
      <c r="U1470" s="20">
        <v>43983</v>
      </c>
      <c r="V1470" s="20">
        <v>44034</v>
      </c>
      <c r="W1470" s="21">
        <v>2000</v>
      </c>
      <c r="X1470" s="20">
        <v>43983</v>
      </c>
      <c r="Y1470" s="20">
        <v>44012</v>
      </c>
    </row>
    <row r="1471" spans="1:25" ht="15.75" x14ac:dyDescent="0.25">
      <c r="A1471" s="17" t="s">
        <v>426</v>
      </c>
      <c r="B1471" s="17" t="s">
        <v>282</v>
      </c>
      <c r="C1471" s="17" t="s">
        <v>283</v>
      </c>
      <c r="D1471" s="20">
        <v>45078</v>
      </c>
      <c r="E1471" s="20">
        <v>45211</v>
      </c>
      <c r="F1471" s="21">
        <v>700</v>
      </c>
      <c r="G1471" s="20">
        <v>45078</v>
      </c>
      <c r="H1471" s="20">
        <v>45107</v>
      </c>
      <c r="I1471" s="17">
        <f>IF((YEAR(H1471)-YEAR(G1471))=1, ((MONTH(H1471)-MONTH(G1471))+1)+12, (IF((YEAR(H1471)-YEAR(G1471))=2, ((MONTH(H1471)-MONTH(G1471))+1)+24, (IF((YEAR(H1471)-YEAR(G1471))=3, ((MONTH(H1471)-MONTH(G1471))+1)+36, (MONTH(H1471)-MONTH(G1471))+1)))))</f>
        <v>1</v>
      </c>
      <c r="J1471" s="18">
        <f>F1471/I1471</f>
        <v>700</v>
      </c>
      <c r="K1471" s="19"/>
      <c r="L1471" s="20">
        <v>45078</v>
      </c>
      <c r="M1471" s="20">
        <v>45211</v>
      </c>
      <c r="N1471" s="21">
        <v>700</v>
      </c>
      <c r="O1471" s="20">
        <v>45078</v>
      </c>
      <c r="P1471" s="20">
        <v>45107</v>
      </c>
      <c r="Q1471" s="19">
        <f t="shared" si="66"/>
        <v>12</v>
      </c>
      <c r="R1471" s="19">
        <f t="shared" si="67"/>
        <v>12</v>
      </c>
      <c r="S1471" s="19">
        <f t="shared" si="68"/>
        <v>0</v>
      </c>
      <c r="T1471" s="19"/>
      <c r="U1471" s="20">
        <v>43983</v>
      </c>
      <c r="V1471" s="20">
        <v>44116</v>
      </c>
      <c r="W1471" s="21">
        <v>700</v>
      </c>
      <c r="X1471" s="20">
        <v>43983</v>
      </c>
      <c r="Y1471" s="20">
        <v>44012</v>
      </c>
    </row>
    <row r="1472" spans="1:25" ht="15.75" x14ac:dyDescent="0.25">
      <c r="A1472" s="17" t="s">
        <v>485</v>
      </c>
      <c r="B1472" s="17" t="s">
        <v>282</v>
      </c>
      <c r="C1472" s="17" t="s">
        <v>283</v>
      </c>
      <c r="D1472" s="20">
        <v>45102</v>
      </c>
      <c r="E1472" s="20">
        <v>45122</v>
      </c>
      <c r="F1472" s="21">
        <v>600</v>
      </c>
      <c r="G1472" s="20">
        <v>45078</v>
      </c>
      <c r="H1472" s="20">
        <v>45107</v>
      </c>
      <c r="I1472" s="17">
        <f>IF((YEAR(H1472)-YEAR(G1472))=1, ((MONTH(H1472)-MONTH(G1472))+1)+12, (IF((YEAR(H1472)-YEAR(G1472))=2, ((MONTH(H1472)-MONTH(G1472))+1)+24, (IF((YEAR(H1472)-YEAR(G1472))=3, ((MONTH(H1472)-MONTH(G1472))+1)+36, (MONTH(H1472)-MONTH(G1472))+1)))))</f>
        <v>1</v>
      </c>
      <c r="J1472" s="18">
        <f>F1472/I1472</f>
        <v>600</v>
      </c>
      <c r="K1472" s="19"/>
      <c r="L1472" s="20">
        <v>45102</v>
      </c>
      <c r="M1472" s="20">
        <v>45122</v>
      </c>
      <c r="N1472" s="21">
        <v>600</v>
      </c>
      <c r="O1472" s="20">
        <v>45078</v>
      </c>
      <c r="P1472" s="20">
        <v>45107</v>
      </c>
      <c r="Q1472" s="19">
        <f t="shared" si="66"/>
        <v>15</v>
      </c>
      <c r="R1472" s="19">
        <f t="shared" si="67"/>
        <v>15</v>
      </c>
      <c r="S1472" s="19">
        <f t="shared" si="68"/>
        <v>0</v>
      </c>
      <c r="T1472" s="19"/>
      <c r="U1472" s="20">
        <v>44007</v>
      </c>
      <c r="V1472" s="20">
        <v>44027</v>
      </c>
      <c r="W1472" s="21">
        <v>600</v>
      </c>
      <c r="X1472" s="20">
        <v>43983</v>
      </c>
      <c r="Y1472" s="20">
        <v>44012</v>
      </c>
    </row>
    <row r="1473" spans="1:25" ht="15.75" x14ac:dyDescent="0.25">
      <c r="A1473" s="17" t="s">
        <v>507</v>
      </c>
      <c r="B1473" s="17" t="s">
        <v>285</v>
      </c>
      <c r="C1473" s="17" t="s">
        <v>283</v>
      </c>
      <c r="D1473" s="20">
        <v>45078</v>
      </c>
      <c r="E1473" s="20">
        <v>45110</v>
      </c>
      <c r="F1473" s="21">
        <v>1750</v>
      </c>
      <c r="G1473" s="20">
        <v>45078</v>
      </c>
      <c r="H1473" s="20">
        <v>45107</v>
      </c>
      <c r="I1473" s="17">
        <f>IF((YEAR(H1473)-YEAR(G1473))=1, ((MONTH(H1473)-MONTH(G1473))+1)+12, (IF((YEAR(H1473)-YEAR(G1473))=2, ((MONTH(H1473)-MONTH(G1473))+1)+24, (IF((YEAR(H1473)-YEAR(G1473))=3, ((MONTH(H1473)-MONTH(G1473))+1)+36, (MONTH(H1473)-MONTH(G1473))+1)))))</f>
        <v>1</v>
      </c>
      <c r="J1473" s="18">
        <f>F1473/I1473</f>
        <v>1750</v>
      </c>
      <c r="K1473" s="19"/>
      <c r="L1473" s="20">
        <v>45078</v>
      </c>
      <c r="M1473" s="20">
        <v>45110</v>
      </c>
      <c r="N1473" s="21">
        <v>1750</v>
      </c>
      <c r="O1473" s="20">
        <v>45078</v>
      </c>
      <c r="P1473" s="20">
        <v>45107</v>
      </c>
      <c r="Q1473" s="19">
        <f t="shared" si="66"/>
        <v>3</v>
      </c>
      <c r="R1473" s="19">
        <f t="shared" si="67"/>
        <v>3</v>
      </c>
      <c r="S1473" s="19">
        <f t="shared" si="68"/>
        <v>0</v>
      </c>
      <c r="T1473" s="19"/>
      <c r="U1473" s="20">
        <v>43983</v>
      </c>
      <c r="V1473" s="20">
        <v>44015</v>
      </c>
      <c r="W1473" s="21">
        <v>1750</v>
      </c>
      <c r="X1473" s="20">
        <v>43983</v>
      </c>
      <c r="Y1473" s="20">
        <v>44012</v>
      </c>
    </row>
    <row r="1474" spans="1:25" ht="15.75" x14ac:dyDescent="0.25">
      <c r="A1474" s="17" t="s">
        <v>554</v>
      </c>
      <c r="B1474" s="17" t="s">
        <v>285</v>
      </c>
      <c r="C1474" s="17" t="s">
        <v>283</v>
      </c>
      <c r="D1474" s="20">
        <v>44905</v>
      </c>
      <c r="E1474" s="20">
        <v>44947</v>
      </c>
      <c r="F1474" s="21">
        <v>3500</v>
      </c>
      <c r="G1474" s="20">
        <v>45108</v>
      </c>
      <c r="H1474" s="20">
        <v>45107</v>
      </c>
      <c r="I1474" s="17">
        <f>IF((YEAR(H1474)-YEAR(G1474))=1, ((MONTH(H1474)-MONTH(G1474))+1)+12, (IF((YEAR(H1474)-YEAR(G1474))=2, ((MONTH(H1474)-MONTH(G1474))+1)+24, (IF((YEAR(H1474)-YEAR(G1474))=3, ((MONTH(H1474)-MONTH(G1474))+1)+36, (MONTH(H1474)-MONTH(G1474))+1)))))</f>
        <v>0</v>
      </c>
      <c r="J1474" s="18" t="e">
        <f>F1474/I1474</f>
        <v>#DIV/0!</v>
      </c>
      <c r="K1474" s="19"/>
      <c r="L1474" s="20">
        <v>44905</v>
      </c>
      <c r="M1474" s="20">
        <v>44947</v>
      </c>
      <c r="N1474" s="21">
        <v>3500</v>
      </c>
      <c r="O1474" s="20">
        <v>45108</v>
      </c>
      <c r="P1474" s="20">
        <v>45107</v>
      </c>
      <c r="Q1474" s="19">
        <f t="shared" si="66"/>
        <v>21</v>
      </c>
      <c r="R1474" s="19">
        <f t="shared" si="67"/>
        <v>21</v>
      </c>
      <c r="S1474" s="19">
        <f t="shared" si="68"/>
        <v>0</v>
      </c>
      <c r="T1474" s="19"/>
      <c r="U1474" s="20">
        <v>43809</v>
      </c>
      <c r="V1474" s="20">
        <v>43851</v>
      </c>
      <c r="W1474" s="21">
        <v>3500</v>
      </c>
      <c r="X1474" s="20">
        <v>44013</v>
      </c>
      <c r="Y1474" s="20">
        <v>44012</v>
      </c>
    </row>
    <row r="1475" spans="1:25" ht="15.75" x14ac:dyDescent="0.25">
      <c r="A1475" s="17" t="s">
        <v>529</v>
      </c>
      <c r="B1475" s="17" t="s">
        <v>285</v>
      </c>
      <c r="C1475" s="17" t="s">
        <v>283</v>
      </c>
      <c r="D1475" s="20">
        <v>44799</v>
      </c>
      <c r="E1475" s="20">
        <v>44879</v>
      </c>
      <c r="F1475" s="21">
        <v>57000</v>
      </c>
      <c r="G1475" s="20">
        <v>44562</v>
      </c>
      <c r="H1475" s="20">
        <v>45138</v>
      </c>
      <c r="I1475" s="17">
        <f>IF((YEAR(H1475)-YEAR(G1475))=1, ((MONTH(H1475)-MONTH(G1475))+1)+12, (IF((YEAR(H1475)-YEAR(G1475))=2, ((MONTH(H1475)-MONTH(G1475))+1)+24, (IF((YEAR(H1475)-YEAR(G1475))=3, ((MONTH(H1475)-MONTH(G1475))+1)+36, (MONTH(H1475)-MONTH(G1475))+1)))))</f>
        <v>19</v>
      </c>
      <c r="J1475" s="18">
        <f>F1475/I1475</f>
        <v>3000</v>
      </c>
      <c r="K1475" s="19"/>
      <c r="L1475" s="20">
        <v>44799</v>
      </c>
      <c r="M1475" s="20">
        <v>44879</v>
      </c>
      <c r="N1475" s="21">
        <v>57000</v>
      </c>
      <c r="O1475" s="20">
        <v>44562</v>
      </c>
      <c r="P1475" s="20">
        <v>45138</v>
      </c>
      <c r="Q1475" s="19">
        <f t="shared" si="66"/>
        <v>14</v>
      </c>
      <c r="R1475" s="19">
        <f t="shared" si="67"/>
        <v>14</v>
      </c>
      <c r="S1475" s="19">
        <f t="shared" si="68"/>
        <v>0</v>
      </c>
      <c r="T1475" s="19"/>
      <c r="U1475" s="20">
        <v>43703</v>
      </c>
      <c r="V1475" s="20">
        <v>43783</v>
      </c>
      <c r="W1475" s="21">
        <v>57000</v>
      </c>
      <c r="X1475" s="20">
        <v>43466</v>
      </c>
      <c r="Y1475" s="20">
        <v>44043</v>
      </c>
    </row>
    <row r="1476" spans="1:25" ht="15.75" x14ac:dyDescent="0.25">
      <c r="A1476" s="17" t="s">
        <v>361</v>
      </c>
      <c r="B1476" s="17" t="s">
        <v>285</v>
      </c>
      <c r="C1476" s="17" t="s">
        <v>283</v>
      </c>
      <c r="D1476" s="20">
        <v>44761</v>
      </c>
      <c r="E1476" s="20">
        <v>44794</v>
      </c>
      <c r="F1476" s="21">
        <v>53000</v>
      </c>
      <c r="G1476" s="20">
        <v>44774</v>
      </c>
      <c r="H1476" s="20">
        <v>45138</v>
      </c>
      <c r="I1476" s="17">
        <f>IF((YEAR(H1476)-YEAR(G1476))=1, ((MONTH(H1476)-MONTH(G1476))+1)+12, (IF((YEAR(H1476)-YEAR(G1476))=2, ((MONTH(H1476)-MONTH(G1476))+1)+24, (IF((YEAR(H1476)-YEAR(G1476))=3, ((MONTH(H1476)-MONTH(G1476))+1)+36, (MONTH(H1476)-MONTH(G1476))+1)))))</f>
        <v>12</v>
      </c>
      <c r="J1476" s="18">
        <f>F1476/I1476</f>
        <v>4416.666666666667</v>
      </c>
      <c r="K1476" s="19"/>
      <c r="L1476" s="20">
        <v>44761</v>
      </c>
      <c r="M1476" s="20">
        <v>44794</v>
      </c>
      <c r="N1476" s="21">
        <v>53000</v>
      </c>
      <c r="O1476" s="20">
        <v>44774</v>
      </c>
      <c r="P1476" s="20">
        <v>45138</v>
      </c>
      <c r="Q1476" s="19">
        <f t="shared" ref="Q1476:Q1539" si="69">DAY(E1476)</f>
        <v>21</v>
      </c>
      <c r="R1476" s="19">
        <f t="shared" ref="R1476:R1539" si="70">DAY(M1476)</f>
        <v>21</v>
      </c>
      <c r="S1476" s="19">
        <f t="shared" ref="S1476:S1539" si="71">Q1476-R1476</f>
        <v>0</v>
      </c>
      <c r="T1476" s="19"/>
      <c r="U1476" s="20">
        <v>43665</v>
      </c>
      <c r="V1476" s="20">
        <v>43698</v>
      </c>
      <c r="W1476" s="21">
        <v>53000</v>
      </c>
      <c r="X1476" s="20">
        <v>43678</v>
      </c>
      <c r="Y1476" s="20">
        <v>44043</v>
      </c>
    </row>
    <row r="1477" spans="1:25" ht="15.75" x14ac:dyDescent="0.25">
      <c r="A1477" s="17" t="s">
        <v>367</v>
      </c>
      <c r="B1477" s="17" t="s">
        <v>285</v>
      </c>
      <c r="C1477" s="17" t="s">
        <v>283</v>
      </c>
      <c r="D1477" s="20">
        <v>44789</v>
      </c>
      <c r="E1477" s="20">
        <v>44817</v>
      </c>
      <c r="F1477" s="21">
        <v>21000</v>
      </c>
      <c r="G1477" s="20">
        <v>44774</v>
      </c>
      <c r="H1477" s="20">
        <v>45138</v>
      </c>
      <c r="I1477" s="17">
        <f>IF((YEAR(H1477)-YEAR(G1477))=1, ((MONTH(H1477)-MONTH(G1477))+1)+12, (IF((YEAR(H1477)-YEAR(G1477))=2, ((MONTH(H1477)-MONTH(G1477))+1)+24, (IF((YEAR(H1477)-YEAR(G1477))=3, ((MONTH(H1477)-MONTH(G1477))+1)+36, (MONTH(H1477)-MONTH(G1477))+1)))))</f>
        <v>12</v>
      </c>
      <c r="J1477" s="18">
        <f>F1477/I1477</f>
        <v>1750</v>
      </c>
      <c r="K1477" s="19"/>
      <c r="L1477" s="20">
        <v>44789</v>
      </c>
      <c r="M1477" s="20">
        <v>44817</v>
      </c>
      <c r="N1477" s="21">
        <v>21000</v>
      </c>
      <c r="O1477" s="20">
        <v>44774</v>
      </c>
      <c r="P1477" s="20">
        <v>45138</v>
      </c>
      <c r="Q1477" s="19">
        <f t="shared" si="69"/>
        <v>13</v>
      </c>
      <c r="R1477" s="19">
        <f t="shared" si="70"/>
        <v>13</v>
      </c>
      <c r="S1477" s="19">
        <f t="shared" si="71"/>
        <v>0</v>
      </c>
      <c r="T1477" s="19"/>
      <c r="U1477" s="20">
        <v>43693</v>
      </c>
      <c r="V1477" s="20">
        <v>43721</v>
      </c>
      <c r="W1477" s="21">
        <v>21000</v>
      </c>
      <c r="X1477" s="20">
        <v>43678</v>
      </c>
      <c r="Y1477" s="20">
        <v>44043</v>
      </c>
    </row>
    <row r="1478" spans="1:25" ht="15.75" x14ac:dyDescent="0.25">
      <c r="A1478" s="17" t="s">
        <v>380</v>
      </c>
      <c r="B1478" s="17" t="s">
        <v>282</v>
      </c>
      <c r="C1478" s="17" t="s">
        <v>283</v>
      </c>
      <c r="D1478" s="20">
        <v>44787</v>
      </c>
      <c r="E1478" s="20">
        <v>44843</v>
      </c>
      <c r="F1478" s="21">
        <v>6000</v>
      </c>
      <c r="G1478" s="20">
        <v>44774</v>
      </c>
      <c r="H1478" s="20">
        <v>45138</v>
      </c>
      <c r="I1478" s="17">
        <f>IF((YEAR(H1478)-YEAR(G1478))=1, ((MONTH(H1478)-MONTH(G1478))+1)+12, (IF((YEAR(H1478)-YEAR(G1478))=2, ((MONTH(H1478)-MONTH(G1478))+1)+24, (IF((YEAR(H1478)-YEAR(G1478))=3, ((MONTH(H1478)-MONTH(G1478))+1)+36, (MONTH(H1478)-MONTH(G1478))+1)))))</f>
        <v>12</v>
      </c>
      <c r="J1478" s="18">
        <f>F1478/I1478</f>
        <v>500</v>
      </c>
      <c r="K1478" s="19"/>
      <c r="L1478" s="20">
        <v>44787</v>
      </c>
      <c r="M1478" s="20">
        <v>44843</v>
      </c>
      <c r="N1478" s="21">
        <v>6000</v>
      </c>
      <c r="O1478" s="20">
        <v>44774</v>
      </c>
      <c r="P1478" s="20">
        <v>45138</v>
      </c>
      <c r="Q1478" s="19">
        <f t="shared" si="69"/>
        <v>9</v>
      </c>
      <c r="R1478" s="19">
        <f t="shared" si="70"/>
        <v>9</v>
      </c>
      <c r="S1478" s="19">
        <f t="shared" si="71"/>
        <v>0</v>
      </c>
      <c r="T1478" s="19"/>
      <c r="U1478" s="20">
        <v>43691</v>
      </c>
      <c r="V1478" s="20">
        <v>43747</v>
      </c>
      <c r="W1478" s="21">
        <v>6000</v>
      </c>
      <c r="X1478" s="20">
        <v>43678</v>
      </c>
      <c r="Y1478" s="20">
        <v>44043</v>
      </c>
    </row>
    <row r="1479" spans="1:25" ht="15.75" x14ac:dyDescent="0.25">
      <c r="A1479" s="17" t="s">
        <v>493</v>
      </c>
      <c r="B1479" s="17" t="s">
        <v>285</v>
      </c>
      <c r="C1479" s="17" t="s">
        <v>283</v>
      </c>
      <c r="D1479" s="20">
        <v>44803</v>
      </c>
      <c r="E1479" s="20">
        <v>44969</v>
      </c>
      <c r="F1479" s="21">
        <v>25000</v>
      </c>
      <c r="G1479" s="20">
        <v>44774</v>
      </c>
      <c r="H1479" s="20">
        <v>45138</v>
      </c>
      <c r="I1479" s="17">
        <f>IF((YEAR(H1479)-YEAR(G1479))=1, ((MONTH(H1479)-MONTH(G1479))+1)+12, (IF((YEAR(H1479)-YEAR(G1479))=2, ((MONTH(H1479)-MONTH(G1479))+1)+24, (IF((YEAR(H1479)-YEAR(G1479))=3, ((MONTH(H1479)-MONTH(G1479))+1)+36, (MONTH(H1479)-MONTH(G1479))+1)))))</f>
        <v>12</v>
      </c>
      <c r="J1479" s="18">
        <f>F1479/I1479</f>
        <v>2083.3333333333335</v>
      </c>
      <c r="K1479" s="19"/>
      <c r="L1479" s="20">
        <v>44803</v>
      </c>
      <c r="M1479" s="20">
        <v>44969</v>
      </c>
      <c r="N1479" s="21">
        <v>25000</v>
      </c>
      <c r="O1479" s="20">
        <v>44774</v>
      </c>
      <c r="P1479" s="20">
        <v>45138</v>
      </c>
      <c r="Q1479" s="19">
        <f t="shared" si="69"/>
        <v>12</v>
      </c>
      <c r="R1479" s="19">
        <f t="shared" si="70"/>
        <v>12</v>
      </c>
      <c r="S1479" s="19">
        <f t="shared" si="71"/>
        <v>0</v>
      </c>
      <c r="T1479" s="19"/>
      <c r="U1479" s="20">
        <v>43707</v>
      </c>
      <c r="V1479" s="20">
        <v>43873</v>
      </c>
      <c r="W1479" s="21">
        <v>25000</v>
      </c>
      <c r="X1479" s="20">
        <v>43678</v>
      </c>
      <c r="Y1479" s="20">
        <v>44043</v>
      </c>
    </row>
    <row r="1480" spans="1:25" ht="15.75" x14ac:dyDescent="0.25">
      <c r="A1480" s="17" t="s">
        <v>509</v>
      </c>
      <c r="B1480" s="17" t="s">
        <v>292</v>
      </c>
      <c r="C1480" s="17" t="s">
        <v>283</v>
      </c>
      <c r="D1480" s="20">
        <v>44773</v>
      </c>
      <c r="E1480" s="20">
        <v>44827</v>
      </c>
      <c r="F1480" s="21">
        <v>31600</v>
      </c>
      <c r="G1480" s="20">
        <v>44774</v>
      </c>
      <c r="H1480" s="20">
        <v>45138</v>
      </c>
      <c r="I1480" s="17">
        <f>IF((YEAR(H1480)-YEAR(G1480))=1, ((MONTH(H1480)-MONTH(G1480))+1)+12, (IF((YEAR(H1480)-YEAR(G1480))=2, ((MONTH(H1480)-MONTH(G1480))+1)+24, (IF((YEAR(H1480)-YEAR(G1480))=3, ((MONTH(H1480)-MONTH(G1480))+1)+36, (MONTH(H1480)-MONTH(G1480))+1)))))</f>
        <v>12</v>
      </c>
      <c r="J1480" s="18">
        <f>F1480/I1480</f>
        <v>2633.3333333333335</v>
      </c>
      <c r="K1480" s="19"/>
      <c r="L1480" s="20">
        <v>44773</v>
      </c>
      <c r="M1480" s="20">
        <v>44827</v>
      </c>
      <c r="N1480" s="21">
        <v>31600</v>
      </c>
      <c r="O1480" s="20">
        <v>44774</v>
      </c>
      <c r="P1480" s="20">
        <v>45138</v>
      </c>
      <c r="Q1480" s="19">
        <f t="shared" si="69"/>
        <v>23</v>
      </c>
      <c r="R1480" s="19">
        <f t="shared" si="70"/>
        <v>23</v>
      </c>
      <c r="S1480" s="19">
        <f t="shared" si="71"/>
        <v>0</v>
      </c>
      <c r="T1480" s="19"/>
      <c r="U1480" s="20">
        <v>43677</v>
      </c>
      <c r="V1480" s="20">
        <v>43731</v>
      </c>
      <c r="W1480" s="21">
        <v>31600</v>
      </c>
      <c r="X1480" s="20">
        <v>43678</v>
      </c>
      <c r="Y1480" s="20">
        <v>44043</v>
      </c>
    </row>
    <row r="1481" spans="1:25" ht="15.75" x14ac:dyDescent="0.25">
      <c r="A1481" s="17" t="s">
        <v>530</v>
      </c>
      <c r="B1481" s="17" t="s">
        <v>296</v>
      </c>
      <c r="C1481" s="17" t="s">
        <v>283</v>
      </c>
      <c r="D1481" s="20">
        <v>44593</v>
      </c>
      <c r="E1481" s="20">
        <v>44659</v>
      </c>
      <c r="F1481" s="21">
        <v>5416.67</v>
      </c>
      <c r="G1481" s="20">
        <v>44774</v>
      </c>
      <c r="H1481" s="20">
        <v>45138</v>
      </c>
      <c r="I1481" s="17">
        <f>IF((YEAR(H1481)-YEAR(G1481))=1, ((MONTH(H1481)-MONTH(G1481))+1)+12, (IF((YEAR(H1481)-YEAR(G1481))=2, ((MONTH(H1481)-MONTH(G1481))+1)+24, (IF((YEAR(H1481)-YEAR(G1481))=3, ((MONTH(H1481)-MONTH(G1481))+1)+36, (MONTH(H1481)-MONTH(G1481))+1)))))</f>
        <v>12</v>
      </c>
      <c r="J1481" s="18">
        <f>F1481/I1481</f>
        <v>451.38916666666665</v>
      </c>
      <c r="K1481" s="19"/>
      <c r="L1481" s="20">
        <v>44593</v>
      </c>
      <c r="M1481" s="20">
        <v>44659</v>
      </c>
      <c r="N1481" s="21">
        <v>5416.67</v>
      </c>
      <c r="O1481" s="20">
        <v>44774</v>
      </c>
      <c r="P1481" s="20">
        <v>45138</v>
      </c>
      <c r="Q1481" s="19">
        <f t="shared" si="69"/>
        <v>8</v>
      </c>
      <c r="R1481" s="19">
        <f t="shared" si="70"/>
        <v>8</v>
      </c>
      <c r="S1481" s="19">
        <f t="shared" si="71"/>
        <v>0</v>
      </c>
      <c r="T1481" s="19"/>
      <c r="U1481" s="20">
        <v>43497</v>
      </c>
      <c r="V1481" s="20">
        <v>43563</v>
      </c>
      <c r="W1481" s="21">
        <v>5416.67</v>
      </c>
      <c r="X1481" s="20">
        <v>43678</v>
      </c>
      <c r="Y1481" s="20">
        <v>44043</v>
      </c>
    </row>
    <row r="1482" spans="1:25" ht="15.75" x14ac:dyDescent="0.25">
      <c r="A1482" s="17" t="s">
        <v>293</v>
      </c>
      <c r="B1482" s="17" t="s">
        <v>292</v>
      </c>
      <c r="C1482" s="17" t="s">
        <v>283</v>
      </c>
      <c r="D1482" s="20">
        <v>44794</v>
      </c>
      <c r="E1482" s="20">
        <v>44824</v>
      </c>
      <c r="F1482" s="21">
        <v>31526.61</v>
      </c>
      <c r="G1482" s="20">
        <v>44796</v>
      </c>
      <c r="H1482" s="20">
        <v>45138</v>
      </c>
      <c r="I1482" s="17">
        <f>IF((YEAR(H1482)-YEAR(G1482))=1, ((MONTH(H1482)-MONTH(G1482))+1)+12, (IF((YEAR(H1482)-YEAR(G1482))=2, ((MONTH(H1482)-MONTH(G1482))+1)+24, (IF((YEAR(H1482)-YEAR(G1482))=3, ((MONTH(H1482)-MONTH(G1482))+1)+36, (MONTH(H1482)-MONTH(G1482))+1)))))</f>
        <v>12</v>
      </c>
      <c r="J1482" s="18">
        <f>F1482/I1482</f>
        <v>2627.2175000000002</v>
      </c>
      <c r="K1482" s="19"/>
      <c r="L1482" s="20">
        <v>44794</v>
      </c>
      <c r="M1482" s="20">
        <v>44824</v>
      </c>
      <c r="N1482" s="21">
        <v>31526.61</v>
      </c>
      <c r="O1482" s="20">
        <v>44796</v>
      </c>
      <c r="P1482" s="20">
        <v>45138</v>
      </c>
      <c r="Q1482" s="19">
        <f t="shared" si="69"/>
        <v>20</v>
      </c>
      <c r="R1482" s="19">
        <f t="shared" si="70"/>
        <v>20</v>
      </c>
      <c r="S1482" s="19">
        <f t="shared" si="71"/>
        <v>0</v>
      </c>
      <c r="T1482" s="19"/>
      <c r="U1482" s="20">
        <v>43698</v>
      </c>
      <c r="V1482" s="20">
        <v>43728</v>
      </c>
      <c r="W1482" s="21">
        <v>31526.61</v>
      </c>
      <c r="X1482" s="20">
        <v>43700</v>
      </c>
      <c r="Y1482" s="20">
        <v>44043</v>
      </c>
    </row>
    <row r="1483" spans="1:25" ht="15.75" x14ac:dyDescent="0.25">
      <c r="A1483" s="17" t="s">
        <v>356</v>
      </c>
      <c r="B1483" s="17" t="s">
        <v>296</v>
      </c>
      <c r="C1483" s="17" t="s">
        <v>283</v>
      </c>
      <c r="D1483" s="20">
        <v>44778</v>
      </c>
      <c r="E1483" s="20">
        <v>44782</v>
      </c>
      <c r="F1483" s="21">
        <v>6000</v>
      </c>
      <c r="G1483" s="20">
        <v>44835</v>
      </c>
      <c r="H1483" s="20">
        <v>45138</v>
      </c>
      <c r="I1483" s="17">
        <f>IF((YEAR(H1483)-YEAR(G1483))=1, ((MONTH(H1483)-MONTH(G1483))+1)+12, (IF((YEAR(H1483)-YEAR(G1483))=2, ((MONTH(H1483)-MONTH(G1483))+1)+24, (IF((YEAR(H1483)-YEAR(G1483))=3, ((MONTH(H1483)-MONTH(G1483))+1)+36, (MONTH(H1483)-MONTH(G1483))+1)))))</f>
        <v>10</v>
      </c>
      <c r="J1483" s="18">
        <f>F1483/I1483</f>
        <v>600</v>
      </c>
      <c r="K1483" s="19"/>
      <c r="L1483" s="20">
        <v>44778</v>
      </c>
      <c r="M1483" s="20">
        <v>44782</v>
      </c>
      <c r="N1483" s="21">
        <v>6000</v>
      </c>
      <c r="O1483" s="20">
        <v>44835</v>
      </c>
      <c r="P1483" s="20">
        <v>45138</v>
      </c>
      <c r="Q1483" s="19">
        <f t="shared" si="69"/>
        <v>9</v>
      </c>
      <c r="R1483" s="19">
        <f t="shared" si="70"/>
        <v>9</v>
      </c>
      <c r="S1483" s="19">
        <f t="shared" si="71"/>
        <v>0</v>
      </c>
      <c r="T1483" s="19"/>
      <c r="U1483" s="20">
        <v>43682</v>
      </c>
      <c r="V1483" s="20">
        <v>43686</v>
      </c>
      <c r="W1483" s="21">
        <v>6000</v>
      </c>
      <c r="X1483" s="20">
        <v>43739</v>
      </c>
      <c r="Y1483" s="20">
        <v>44043</v>
      </c>
    </row>
    <row r="1484" spans="1:25" ht="15.75" x14ac:dyDescent="0.25">
      <c r="A1484" s="17" t="s">
        <v>491</v>
      </c>
      <c r="B1484" s="17" t="s">
        <v>288</v>
      </c>
      <c r="C1484" s="17" t="s">
        <v>283</v>
      </c>
      <c r="D1484" s="20">
        <v>44927</v>
      </c>
      <c r="E1484" s="20">
        <v>45137</v>
      </c>
      <c r="F1484" s="21">
        <v>87500</v>
      </c>
      <c r="G1484" s="20">
        <v>44927</v>
      </c>
      <c r="H1484" s="20">
        <v>45138</v>
      </c>
      <c r="I1484" s="17">
        <f>IF((YEAR(H1484)-YEAR(G1484))=1, ((MONTH(H1484)-MONTH(G1484))+1)+12, (IF((YEAR(H1484)-YEAR(G1484))=2, ((MONTH(H1484)-MONTH(G1484))+1)+24, (IF((YEAR(H1484)-YEAR(G1484))=3, ((MONTH(H1484)-MONTH(G1484))+1)+36, (MONTH(H1484)-MONTH(G1484))+1)))))</f>
        <v>7</v>
      </c>
      <c r="J1484" s="18">
        <f>F1484/I1484</f>
        <v>12500</v>
      </c>
      <c r="K1484" s="19"/>
      <c r="L1484" s="20">
        <v>44927</v>
      </c>
      <c r="M1484" s="20">
        <v>45137</v>
      </c>
      <c r="N1484" s="21">
        <v>87500</v>
      </c>
      <c r="O1484" s="20">
        <v>44927</v>
      </c>
      <c r="P1484" s="20">
        <v>45138</v>
      </c>
      <c r="Q1484" s="19">
        <f t="shared" si="69"/>
        <v>30</v>
      </c>
      <c r="R1484" s="19">
        <f t="shared" si="70"/>
        <v>30</v>
      </c>
      <c r="S1484" s="19">
        <f t="shared" si="71"/>
        <v>0</v>
      </c>
      <c r="T1484" s="19"/>
      <c r="U1484" s="20">
        <v>43831</v>
      </c>
      <c r="V1484" s="20">
        <v>44042</v>
      </c>
      <c r="W1484" s="21">
        <v>87500</v>
      </c>
      <c r="X1484" s="20">
        <v>43831</v>
      </c>
      <c r="Y1484" s="20">
        <v>44043</v>
      </c>
    </row>
    <row r="1485" spans="1:25" ht="15.75" x14ac:dyDescent="0.25">
      <c r="A1485" s="17" t="s">
        <v>404</v>
      </c>
      <c r="B1485" s="17" t="s">
        <v>288</v>
      </c>
      <c r="C1485" s="17" t="s">
        <v>283</v>
      </c>
      <c r="D1485" s="20">
        <v>45017</v>
      </c>
      <c r="E1485" s="20">
        <v>45058</v>
      </c>
      <c r="F1485" s="21">
        <v>1700</v>
      </c>
      <c r="G1485" s="20">
        <v>45017</v>
      </c>
      <c r="H1485" s="20">
        <v>45138</v>
      </c>
      <c r="I1485" s="17">
        <f>IF((YEAR(H1485)-YEAR(G1485))=1, ((MONTH(H1485)-MONTH(G1485))+1)+12, (IF((YEAR(H1485)-YEAR(G1485))=2, ((MONTH(H1485)-MONTH(G1485))+1)+24, (IF((YEAR(H1485)-YEAR(G1485))=3, ((MONTH(H1485)-MONTH(G1485))+1)+36, (MONTH(H1485)-MONTH(G1485))+1)))))</f>
        <v>4</v>
      </c>
      <c r="J1485" s="18">
        <f>F1485/I1485</f>
        <v>425</v>
      </c>
      <c r="K1485" s="19"/>
      <c r="L1485" s="20">
        <v>45017</v>
      </c>
      <c r="M1485" s="20">
        <v>45058</v>
      </c>
      <c r="N1485" s="21">
        <v>1700</v>
      </c>
      <c r="O1485" s="20">
        <v>45017</v>
      </c>
      <c r="P1485" s="20">
        <v>45138</v>
      </c>
      <c r="Q1485" s="19">
        <f t="shared" si="69"/>
        <v>12</v>
      </c>
      <c r="R1485" s="19">
        <f t="shared" si="70"/>
        <v>12</v>
      </c>
      <c r="S1485" s="19">
        <f t="shared" si="71"/>
        <v>0</v>
      </c>
      <c r="T1485" s="19"/>
      <c r="U1485" s="20">
        <v>43922</v>
      </c>
      <c r="V1485" s="20">
        <v>43963</v>
      </c>
      <c r="W1485" s="21">
        <v>1700</v>
      </c>
      <c r="X1485" s="20">
        <v>43922</v>
      </c>
      <c r="Y1485" s="20">
        <v>44043</v>
      </c>
    </row>
    <row r="1486" spans="1:25" ht="15.75" x14ac:dyDescent="0.25">
      <c r="A1486" s="17" t="s">
        <v>324</v>
      </c>
      <c r="B1486" s="17" t="s">
        <v>296</v>
      </c>
      <c r="C1486" s="17" t="s">
        <v>283</v>
      </c>
      <c r="D1486" s="20">
        <v>45047</v>
      </c>
      <c r="E1486" s="20">
        <v>45088</v>
      </c>
      <c r="F1486" s="21">
        <v>5647.8</v>
      </c>
      <c r="G1486" s="20">
        <v>45047</v>
      </c>
      <c r="H1486" s="20">
        <v>45138</v>
      </c>
      <c r="I1486" s="17">
        <f>IF((YEAR(H1486)-YEAR(G1486))=1, ((MONTH(H1486)-MONTH(G1486))+1)+12, (IF((YEAR(H1486)-YEAR(G1486))=2, ((MONTH(H1486)-MONTH(G1486))+1)+24, (IF((YEAR(H1486)-YEAR(G1486))=3, ((MONTH(H1486)-MONTH(G1486))+1)+36, (MONTH(H1486)-MONTH(G1486))+1)))))</f>
        <v>3</v>
      </c>
      <c r="J1486" s="18">
        <f>F1486/I1486</f>
        <v>1882.6000000000001</v>
      </c>
      <c r="K1486" s="19"/>
      <c r="L1486" s="20">
        <v>45047</v>
      </c>
      <c r="M1486" s="20">
        <v>45088</v>
      </c>
      <c r="N1486" s="21">
        <v>5647.8</v>
      </c>
      <c r="O1486" s="20">
        <v>45047</v>
      </c>
      <c r="P1486" s="20">
        <v>45138</v>
      </c>
      <c r="Q1486" s="19">
        <f t="shared" si="69"/>
        <v>11</v>
      </c>
      <c r="R1486" s="19">
        <f t="shared" si="70"/>
        <v>11</v>
      </c>
      <c r="S1486" s="19">
        <f t="shared" si="71"/>
        <v>0</v>
      </c>
      <c r="T1486" s="19"/>
      <c r="U1486" s="20">
        <v>43952</v>
      </c>
      <c r="V1486" s="20">
        <v>43993</v>
      </c>
      <c r="W1486" s="21">
        <v>5647.8</v>
      </c>
      <c r="X1486" s="20">
        <v>43952</v>
      </c>
      <c r="Y1486" s="20">
        <v>44043</v>
      </c>
    </row>
    <row r="1487" spans="1:25" ht="15.75" x14ac:dyDescent="0.25">
      <c r="A1487" s="17" t="s">
        <v>353</v>
      </c>
      <c r="B1487" s="17" t="s">
        <v>296</v>
      </c>
      <c r="C1487" s="17" t="s">
        <v>283</v>
      </c>
      <c r="D1487" s="20">
        <v>45081</v>
      </c>
      <c r="E1487" s="20">
        <v>45089</v>
      </c>
      <c r="F1487" s="21">
        <v>1563.19</v>
      </c>
      <c r="G1487" s="20">
        <v>45047</v>
      </c>
      <c r="H1487" s="20">
        <v>45138</v>
      </c>
      <c r="I1487" s="17">
        <f>IF((YEAR(H1487)-YEAR(G1487))=1, ((MONTH(H1487)-MONTH(G1487))+1)+12, (IF((YEAR(H1487)-YEAR(G1487))=2, ((MONTH(H1487)-MONTH(G1487))+1)+24, (IF((YEAR(H1487)-YEAR(G1487))=3, ((MONTH(H1487)-MONTH(G1487))+1)+36, (MONTH(H1487)-MONTH(G1487))+1)))))</f>
        <v>3</v>
      </c>
      <c r="J1487" s="18">
        <f>F1487/I1487</f>
        <v>521.06333333333339</v>
      </c>
      <c r="K1487" s="19"/>
      <c r="L1487" s="20">
        <v>45081</v>
      </c>
      <c r="M1487" s="20">
        <v>45089</v>
      </c>
      <c r="N1487" s="21">
        <v>1563.19</v>
      </c>
      <c r="O1487" s="20">
        <v>45047</v>
      </c>
      <c r="P1487" s="20">
        <v>45138</v>
      </c>
      <c r="Q1487" s="19">
        <f t="shared" si="69"/>
        <v>12</v>
      </c>
      <c r="R1487" s="19">
        <f t="shared" si="70"/>
        <v>12</v>
      </c>
      <c r="S1487" s="19">
        <f t="shared" si="71"/>
        <v>0</v>
      </c>
      <c r="T1487" s="19"/>
      <c r="U1487" s="20">
        <v>43986</v>
      </c>
      <c r="V1487" s="20">
        <v>43994</v>
      </c>
      <c r="W1487" s="21">
        <v>1563.19</v>
      </c>
      <c r="X1487" s="20">
        <v>43952</v>
      </c>
      <c r="Y1487" s="20">
        <v>44043</v>
      </c>
    </row>
    <row r="1488" spans="1:25" ht="15.75" x14ac:dyDescent="0.25">
      <c r="A1488" s="17" t="s">
        <v>374</v>
      </c>
      <c r="B1488" s="17" t="s">
        <v>296</v>
      </c>
      <c r="C1488" s="17" t="s">
        <v>283</v>
      </c>
      <c r="D1488" s="20">
        <v>45094</v>
      </c>
      <c r="E1488" s="20">
        <v>45108</v>
      </c>
      <c r="F1488" s="21">
        <v>1550.75</v>
      </c>
      <c r="G1488" s="20">
        <v>45047</v>
      </c>
      <c r="H1488" s="20">
        <v>45138</v>
      </c>
      <c r="I1488" s="17">
        <f>IF((YEAR(H1488)-YEAR(G1488))=1, ((MONTH(H1488)-MONTH(G1488))+1)+12, (IF((YEAR(H1488)-YEAR(G1488))=2, ((MONTH(H1488)-MONTH(G1488))+1)+24, (IF((YEAR(H1488)-YEAR(G1488))=3, ((MONTH(H1488)-MONTH(G1488))+1)+36, (MONTH(H1488)-MONTH(G1488))+1)))))</f>
        <v>3</v>
      </c>
      <c r="J1488" s="18">
        <f>F1488/I1488</f>
        <v>516.91666666666663</v>
      </c>
      <c r="K1488" s="19"/>
      <c r="L1488" s="20">
        <v>45094</v>
      </c>
      <c r="M1488" s="20">
        <v>45108</v>
      </c>
      <c r="N1488" s="21">
        <v>1550.75</v>
      </c>
      <c r="O1488" s="20">
        <v>45047</v>
      </c>
      <c r="P1488" s="20">
        <v>45138</v>
      </c>
      <c r="Q1488" s="19">
        <f t="shared" si="69"/>
        <v>1</v>
      </c>
      <c r="R1488" s="19">
        <f t="shared" si="70"/>
        <v>1</v>
      </c>
      <c r="S1488" s="19">
        <f t="shared" si="71"/>
        <v>0</v>
      </c>
      <c r="T1488" s="19"/>
      <c r="U1488" s="20">
        <v>43999</v>
      </c>
      <c r="V1488" s="20">
        <v>44013</v>
      </c>
      <c r="W1488" s="21">
        <v>1550.75</v>
      </c>
      <c r="X1488" s="20">
        <v>43952</v>
      </c>
      <c r="Y1488" s="20">
        <v>44043</v>
      </c>
    </row>
    <row r="1489" spans="1:25" ht="15.75" x14ac:dyDescent="0.25">
      <c r="A1489" s="17" t="s">
        <v>392</v>
      </c>
      <c r="B1489" s="17" t="s">
        <v>285</v>
      </c>
      <c r="C1489" s="17" t="s">
        <v>283</v>
      </c>
      <c r="D1489" s="20">
        <v>45047</v>
      </c>
      <c r="E1489" s="20">
        <v>45078</v>
      </c>
      <c r="F1489" s="21">
        <v>9352.5</v>
      </c>
      <c r="G1489" s="20">
        <v>45047</v>
      </c>
      <c r="H1489" s="20">
        <v>45138</v>
      </c>
      <c r="I1489" s="17">
        <f>IF((YEAR(H1489)-YEAR(G1489))=1, ((MONTH(H1489)-MONTH(G1489))+1)+12, (IF((YEAR(H1489)-YEAR(G1489))=2, ((MONTH(H1489)-MONTH(G1489))+1)+24, (IF((YEAR(H1489)-YEAR(G1489))=3, ((MONTH(H1489)-MONTH(G1489))+1)+36, (MONTH(H1489)-MONTH(G1489))+1)))))</f>
        <v>3</v>
      </c>
      <c r="J1489" s="18">
        <f>F1489/I1489</f>
        <v>3117.5</v>
      </c>
      <c r="K1489" s="19"/>
      <c r="L1489" s="20">
        <v>45047</v>
      </c>
      <c r="M1489" s="20">
        <v>45078</v>
      </c>
      <c r="N1489" s="21">
        <v>9352.5</v>
      </c>
      <c r="O1489" s="20">
        <v>45047</v>
      </c>
      <c r="P1489" s="20">
        <v>45138</v>
      </c>
      <c r="Q1489" s="19">
        <f t="shared" si="69"/>
        <v>1</v>
      </c>
      <c r="R1489" s="19">
        <f t="shared" si="70"/>
        <v>1</v>
      </c>
      <c r="S1489" s="19">
        <f t="shared" si="71"/>
        <v>0</v>
      </c>
      <c r="T1489" s="19"/>
      <c r="U1489" s="20">
        <v>43952</v>
      </c>
      <c r="V1489" s="20">
        <v>43983</v>
      </c>
      <c r="W1489" s="21">
        <v>9352.5</v>
      </c>
      <c r="X1489" s="20">
        <v>43952</v>
      </c>
      <c r="Y1489" s="20">
        <v>44043</v>
      </c>
    </row>
    <row r="1490" spans="1:25" ht="15.75" x14ac:dyDescent="0.25">
      <c r="A1490" s="17" t="s">
        <v>496</v>
      </c>
      <c r="B1490" s="17" t="s">
        <v>288</v>
      </c>
      <c r="C1490" s="17" t="s">
        <v>283</v>
      </c>
      <c r="D1490" s="20">
        <v>44802</v>
      </c>
      <c r="E1490" s="20">
        <v>44822</v>
      </c>
      <c r="F1490" s="21">
        <v>6054.26</v>
      </c>
      <c r="G1490" s="20">
        <v>45047</v>
      </c>
      <c r="H1490" s="20">
        <v>45138</v>
      </c>
      <c r="I1490" s="17">
        <f>IF((YEAR(H1490)-YEAR(G1490))=1, ((MONTH(H1490)-MONTH(G1490))+1)+12, (IF((YEAR(H1490)-YEAR(G1490))=2, ((MONTH(H1490)-MONTH(G1490))+1)+24, (IF((YEAR(H1490)-YEAR(G1490))=3, ((MONTH(H1490)-MONTH(G1490))+1)+36, (MONTH(H1490)-MONTH(G1490))+1)))))</f>
        <v>3</v>
      </c>
      <c r="J1490" s="18">
        <f>F1490/I1490</f>
        <v>2018.0866666666668</v>
      </c>
      <c r="K1490" s="19"/>
      <c r="L1490" s="20">
        <v>44802</v>
      </c>
      <c r="M1490" s="20">
        <v>44822</v>
      </c>
      <c r="N1490" s="21">
        <v>6054.26</v>
      </c>
      <c r="O1490" s="20">
        <v>45047</v>
      </c>
      <c r="P1490" s="20">
        <v>45138</v>
      </c>
      <c r="Q1490" s="19">
        <f t="shared" si="69"/>
        <v>18</v>
      </c>
      <c r="R1490" s="19">
        <f t="shared" si="70"/>
        <v>18</v>
      </c>
      <c r="S1490" s="19">
        <f t="shared" si="71"/>
        <v>0</v>
      </c>
      <c r="T1490" s="19"/>
      <c r="U1490" s="20">
        <v>43706</v>
      </c>
      <c r="V1490" s="20">
        <v>43726</v>
      </c>
      <c r="W1490" s="21">
        <v>6054.26</v>
      </c>
      <c r="X1490" s="20">
        <v>43952</v>
      </c>
      <c r="Y1490" s="20">
        <v>44043</v>
      </c>
    </row>
    <row r="1491" spans="1:25" ht="15.75" x14ac:dyDescent="0.25">
      <c r="A1491" s="17" t="s">
        <v>499</v>
      </c>
      <c r="B1491" s="17" t="s">
        <v>288</v>
      </c>
      <c r="C1491" s="17" t="s">
        <v>283</v>
      </c>
      <c r="D1491" s="20">
        <v>45064</v>
      </c>
      <c r="E1491" s="20">
        <v>45088</v>
      </c>
      <c r="F1491" s="21">
        <v>7500</v>
      </c>
      <c r="G1491" s="20">
        <v>45047</v>
      </c>
      <c r="H1491" s="20">
        <v>45138</v>
      </c>
      <c r="I1491" s="17">
        <f>IF((YEAR(H1491)-YEAR(G1491))=1, ((MONTH(H1491)-MONTH(G1491))+1)+12, (IF((YEAR(H1491)-YEAR(G1491))=2, ((MONTH(H1491)-MONTH(G1491))+1)+24, (IF((YEAR(H1491)-YEAR(G1491))=3, ((MONTH(H1491)-MONTH(G1491))+1)+36, (MONTH(H1491)-MONTH(G1491))+1)))))</f>
        <v>3</v>
      </c>
      <c r="J1491" s="18">
        <f>F1491/I1491</f>
        <v>2500</v>
      </c>
      <c r="K1491" s="19"/>
      <c r="L1491" s="20">
        <v>45064</v>
      </c>
      <c r="M1491" s="20">
        <v>45088</v>
      </c>
      <c r="N1491" s="21">
        <v>7500</v>
      </c>
      <c r="O1491" s="20">
        <v>45047</v>
      </c>
      <c r="P1491" s="20">
        <v>45138</v>
      </c>
      <c r="Q1491" s="19">
        <f t="shared" si="69"/>
        <v>11</v>
      </c>
      <c r="R1491" s="19">
        <f t="shared" si="70"/>
        <v>11</v>
      </c>
      <c r="S1491" s="19">
        <f t="shared" si="71"/>
        <v>0</v>
      </c>
      <c r="T1491" s="19"/>
      <c r="U1491" s="20">
        <v>43969</v>
      </c>
      <c r="V1491" s="20">
        <v>43993</v>
      </c>
      <c r="W1491" s="21">
        <v>7500</v>
      </c>
      <c r="X1491" s="20">
        <v>43952</v>
      </c>
      <c r="Y1491" s="20">
        <v>44043</v>
      </c>
    </row>
    <row r="1492" spans="1:25" ht="15.75" x14ac:dyDescent="0.25">
      <c r="A1492" s="17" t="s">
        <v>551</v>
      </c>
      <c r="B1492" s="17" t="s">
        <v>285</v>
      </c>
      <c r="C1492" s="17" t="s">
        <v>283</v>
      </c>
      <c r="D1492" s="20">
        <v>45047</v>
      </c>
      <c r="E1492" s="20">
        <v>45100</v>
      </c>
      <c r="F1492" s="21">
        <v>1451.25</v>
      </c>
      <c r="G1492" s="20">
        <v>45047</v>
      </c>
      <c r="H1492" s="20">
        <v>45138</v>
      </c>
      <c r="I1492" s="17">
        <f>IF((YEAR(H1492)-YEAR(G1492))=1, ((MONTH(H1492)-MONTH(G1492))+1)+12, (IF((YEAR(H1492)-YEAR(G1492))=2, ((MONTH(H1492)-MONTH(G1492))+1)+24, (IF((YEAR(H1492)-YEAR(G1492))=3, ((MONTH(H1492)-MONTH(G1492))+1)+36, (MONTH(H1492)-MONTH(G1492))+1)))))</f>
        <v>3</v>
      </c>
      <c r="J1492" s="18">
        <f>F1492/I1492</f>
        <v>483.75</v>
      </c>
      <c r="K1492" s="19"/>
      <c r="L1492" s="20">
        <v>45047</v>
      </c>
      <c r="M1492" s="20">
        <v>45100</v>
      </c>
      <c r="N1492" s="21">
        <v>1451.25</v>
      </c>
      <c r="O1492" s="20">
        <v>45047</v>
      </c>
      <c r="P1492" s="20">
        <v>45138</v>
      </c>
      <c r="Q1492" s="19">
        <f t="shared" si="69"/>
        <v>23</v>
      </c>
      <c r="R1492" s="19">
        <f t="shared" si="70"/>
        <v>23</v>
      </c>
      <c r="S1492" s="19">
        <f t="shared" si="71"/>
        <v>0</v>
      </c>
      <c r="T1492" s="19"/>
      <c r="U1492" s="20">
        <v>43952</v>
      </c>
      <c r="V1492" s="20">
        <v>44005</v>
      </c>
      <c r="W1492" s="21">
        <v>1451.25</v>
      </c>
      <c r="X1492" s="20">
        <v>43952</v>
      </c>
      <c r="Y1492" s="20">
        <v>44043</v>
      </c>
    </row>
    <row r="1493" spans="1:25" ht="15.75" x14ac:dyDescent="0.25">
      <c r="A1493" s="17" t="s">
        <v>557</v>
      </c>
      <c r="B1493" s="17" t="s">
        <v>288</v>
      </c>
      <c r="C1493" s="17" t="s">
        <v>283</v>
      </c>
      <c r="D1493" s="20">
        <v>45047</v>
      </c>
      <c r="E1493" s="20">
        <v>45141</v>
      </c>
      <c r="F1493" s="21">
        <v>18750</v>
      </c>
      <c r="G1493" s="20">
        <v>45047</v>
      </c>
      <c r="H1493" s="20">
        <v>45138</v>
      </c>
      <c r="I1493" s="17">
        <f>IF((YEAR(H1493)-YEAR(G1493))=1, ((MONTH(H1493)-MONTH(G1493))+1)+12, (IF((YEAR(H1493)-YEAR(G1493))=2, ((MONTH(H1493)-MONTH(G1493))+1)+24, (IF((YEAR(H1493)-YEAR(G1493))=3, ((MONTH(H1493)-MONTH(G1493))+1)+36, (MONTH(H1493)-MONTH(G1493))+1)))))</f>
        <v>3</v>
      </c>
      <c r="J1493" s="18">
        <f>F1493/I1493</f>
        <v>6250</v>
      </c>
      <c r="K1493" s="19"/>
      <c r="L1493" s="20">
        <v>45047</v>
      </c>
      <c r="M1493" s="20">
        <v>45141</v>
      </c>
      <c r="N1493" s="21">
        <v>18750</v>
      </c>
      <c r="O1493" s="20">
        <v>45047</v>
      </c>
      <c r="P1493" s="20">
        <v>45138</v>
      </c>
      <c r="Q1493" s="19">
        <f t="shared" si="69"/>
        <v>3</v>
      </c>
      <c r="R1493" s="19">
        <f t="shared" si="70"/>
        <v>3</v>
      </c>
      <c r="S1493" s="19">
        <f t="shared" si="71"/>
        <v>0</v>
      </c>
      <c r="T1493" s="19"/>
      <c r="U1493" s="20">
        <v>43952</v>
      </c>
      <c r="V1493" s="20">
        <v>44046</v>
      </c>
      <c r="W1493" s="21">
        <v>18750</v>
      </c>
      <c r="X1493" s="20">
        <v>43952</v>
      </c>
      <c r="Y1493" s="20">
        <v>44043</v>
      </c>
    </row>
    <row r="1494" spans="1:25" ht="15.75" x14ac:dyDescent="0.25">
      <c r="A1494" s="17" t="s">
        <v>557</v>
      </c>
      <c r="B1494" s="17" t="s">
        <v>296</v>
      </c>
      <c r="C1494" s="17" t="s">
        <v>283</v>
      </c>
      <c r="D1494" s="20">
        <v>45047</v>
      </c>
      <c r="E1494" s="20">
        <v>45141</v>
      </c>
      <c r="F1494" s="21">
        <v>25000</v>
      </c>
      <c r="G1494" s="20">
        <v>45047</v>
      </c>
      <c r="H1494" s="20">
        <v>45138</v>
      </c>
      <c r="I1494" s="17">
        <f>IF((YEAR(H1494)-YEAR(G1494))=1, ((MONTH(H1494)-MONTH(G1494))+1)+12, (IF((YEAR(H1494)-YEAR(G1494))=2, ((MONTH(H1494)-MONTH(G1494))+1)+24, (IF((YEAR(H1494)-YEAR(G1494))=3, ((MONTH(H1494)-MONTH(G1494))+1)+36, (MONTH(H1494)-MONTH(G1494))+1)))))</f>
        <v>3</v>
      </c>
      <c r="J1494" s="18">
        <f>F1494/I1494</f>
        <v>8333.3333333333339</v>
      </c>
      <c r="K1494" s="19"/>
      <c r="L1494" s="20">
        <v>45047</v>
      </c>
      <c r="M1494" s="20">
        <v>45141</v>
      </c>
      <c r="N1494" s="21">
        <v>25000</v>
      </c>
      <c r="O1494" s="20">
        <v>45047</v>
      </c>
      <c r="P1494" s="20">
        <v>45138</v>
      </c>
      <c r="Q1494" s="19">
        <f t="shared" si="69"/>
        <v>3</v>
      </c>
      <c r="R1494" s="19">
        <f t="shared" si="70"/>
        <v>3</v>
      </c>
      <c r="S1494" s="19">
        <f t="shared" si="71"/>
        <v>0</v>
      </c>
      <c r="T1494" s="19"/>
      <c r="U1494" s="20">
        <v>43952</v>
      </c>
      <c r="V1494" s="20">
        <v>44046</v>
      </c>
      <c r="W1494" s="21">
        <v>25000</v>
      </c>
      <c r="X1494" s="20">
        <v>43952</v>
      </c>
      <c r="Y1494" s="20">
        <v>44043</v>
      </c>
    </row>
    <row r="1495" spans="1:25" ht="15.75" x14ac:dyDescent="0.25">
      <c r="A1495" s="17" t="s">
        <v>557</v>
      </c>
      <c r="B1495" s="17" t="s">
        <v>292</v>
      </c>
      <c r="C1495" s="17" t="s">
        <v>283</v>
      </c>
      <c r="D1495" s="20">
        <v>45108</v>
      </c>
      <c r="E1495" s="20">
        <v>45201</v>
      </c>
      <c r="F1495" s="21">
        <v>33625</v>
      </c>
      <c r="G1495" s="20">
        <v>45047</v>
      </c>
      <c r="H1495" s="20">
        <v>45138</v>
      </c>
      <c r="I1495" s="17">
        <f>IF((YEAR(H1495)-YEAR(G1495))=1, ((MONTH(H1495)-MONTH(G1495))+1)+12, (IF((YEAR(H1495)-YEAR(G1495))=2, ((MONTH(H1495)-MONTH(G1495))+1)+24, (IF((YEAR(H1495)-YEAR(G1495))=3, ((MONTH(H1495)-MONTH(G1495))+1)+36, (MONTH(H1495)-MONTH(G1495))+1)))))</f>
        <v>3</v>
      </c>
      <c r="J1495" s="18">
        <f>F1495/I1495</f>
        <v>11208.333333333334</v>
      </c>
      <c r="K1495" s="19"/>
      <c r="L1495" s="20">
        <v>45108</v>
      </c>
      <c r="M1495" s="20">
        <v>45201</v>
      </c>
      <c r="N1495" s="21">
        <v>33625</v>
      </c>
      <c r="O1495" s="20">
        <v>45047</v>
      </c>
      <c r="P1495" s="20">
        <v>45138</v>
      </c>
      <c r="Q1495" s="19">
        <f t="shared" si="69"/>
        <v>2</v>
      </c>
      <c r="R1495" s="19">
        <f t="shared" si="70"/>
        <v>2</v>
      </c>
      <c r="S1495" s="19">
        <f t="shared" si="71"/>
        <v>0</v>
      </c>
      <c r="T1495" s="19"/>
      <c r="U1495" s="20">
        <v>44013</v>
      </c>
      <c r="V1495" s="20">
        <v>44106</v>
      </c>
      <c r="W1495" s="21">
        <v>33625</v>
      </c>
      <c r="X1495" s="20">
        <v>43952</v>
      </c>
      <c r="Y1495" s="20">
        <v>44043</v>
      </c>
    </row>
    <row r="1496" spans="1:25" ht="15.75" x14ac:dyDescent="0.25">
      <c r="A1496" s="17" t="s">
        <v>287</v>
      </c>
      <c r="B1496" s="17" t="s">
        <v>285</v>
      </c>
      <c r="C1496" s="17" t="s">
        <v>283</v>
      </c>
      <c r="D1496" s="20">
        <v>45108</v>
      </c>
      <c r="E1496" s="20">
        <v>45136</v>
      </c>
      <c r="F1496" s="21">
        <v>1000</v>
      </c>
      <c r="G1496" s="20">
        <v>45108</v>
      </c>
      <c r="H1496" s="20">
        <v>45138</v>
      </c>
      <c r="I1496" s="17">
        <f>IF((YEAR(H1496)-YEAR(G1496))=1, ((MONTH(H1496)-MONTH(G1496))+1)+12, (IF((YEAR(H1496)-YEAR(G1496))=2, ((MONTH(H1496)-MONTH(G1496))+1)+24, (IF((YEAR(H1496)-YEAR(G1496))=3, ((MONTH(H1496)-MONTH(G1496))+1)+36, (MONTH(H1496)-MONTH(G1496))+1)))))</f>
        <v>1</v>
      </c>
      <c r="J1496" s="18">
        <f>F1496/I1496</f>
        <v>1000</v>
      </c>
      <c r="K1496" s="19"/>
      <c r="L1496" s="20">
        <v>45108</v>
      </c>
      <c r="M1496" s="20">
        <v>45136</v>
      </c>
      <c r="N1496" s="21">
        <v>1000</v>
      </c>
      <c r="O1496" s="20">
        <v>45108</v>
      </c>
      <c r="P1496" s="20">
        <v>45138</v>
      </c>
      <c r="Q1496" s="19">
        <f t="shared" si="69"/>
        <v>29</v>
      </c>
      <c r="R1496" s="19">
        <f t="shared" si="70"/>
        <v>29</v>
      </c>
      <c r="S1496" s="19">
        <f t="shared" si="71"/>
        <v>0</v>
      </c>
      <c r="T1496" s="19"/>
      <c r="U1496" s="20">
        <v>44013</v>
      </c>
      <c r="V1496" s="20">
        <v>44041</v>
      </c>
      <c r="W1496" s="21">
        <v>1000</v>
      </c>
      <c r="X1496" s="20">
        <v>44013</v>
      </c>
      <c r="Y1496" s="20">
        <v>44043</v>
      </c>
    </row>
    <row r="1497" spans="1:25" ht="15.75" x14ac:dyDescent="0.25">
      <c r="A1497" s="17" t="s">
        <v>364</v>
      </c>
      <c r="B1497" s="17" t="s">
        <v>282</v>
      </c>
      <c r="C1497" s="17" t="s">
        <v>283</v>
      </c>
      <c r="D1497" s="20">
        <v>45108</v>
      </c>
      <c r="E1497" s="20">
        <v>45166</v>
      </c>
      <c r="F1497" s="21">
        <v>4000</v>
      </c>
      <c r="G1497" s="20">
        <v>45108</v>
      </c>
      <c r="H1497" s="20">
        <v>45138</v>
      </c>
      <c r="I1497" s="17">
        <f>IF((YEAR(H1497)-YEAR(G1497))=1, ((MONTH(H1497)-MONTH(G1497))+1)+12, (IF((YEAR(H1497)-YEAR(G1497))=2, ((MONTH(H1497)-MONTH(G1497))+1)+24, (IF((YEAR(H1497)-YEAR(G1497))=3, ((MONTH(H1497)-MONTH(G1497))+1)+36, (MONTH(H1497)-MONTH(G1497))+1)))))</f>
        <v>1</v>
      </c>
      <c r="J1497" s="18">
        <f>F1497/I1497</f>
        <v>4000</v>
      </c>
      <c r="K1497" s="19"/>
      <c r="L1497" s="20">
        <v>45108</v>
      </c>
      <c r="M1497" s="20">
        <v>45166</v>
      </c>
      <c r="N1497" s="21">
        <v>4000</v>
      </c>
      <c r="O1497" s="20">
        <v>45108</v>
      </c>
      <c r="P1497" s="20">
        <v>45138</v>
      </c>
      <c r="Q1497" s="19">
        <f t="shared" si="69"/>
        <v>28</v>
      </c>
      <c r="R1497" s="19">
        <f t="shared" si="70"/>
        <v>28</v>
      </c>
      <c r="S1497" s="19">
        <f t="shared" si="71"/>
        <v>0</v>
      </c>
      <c r="T1497" s="19"/>
      <c r="U1497" s="20">
        <v>44013</v>
      </c>
      <c r="V1497" s="20">
        <v>44071</v>
      </c>
      <c r="W1497" s="21">
        <v>4000</v>
      </c>
      <c r="X1497" s="20">
        <v>44013</v>
      </c>
      <c r="Y1497" s="20">
        <v>44043</v>
      </c>
    </row>
    <row r="1498" spans="1:25" ht="15.75" x14ac:dyDescent="0.25">
      <c r="A1498" s="17" t="s">
        <v>373</v>
      </c>
      <c r="B1498" s="17" t="s">
        <v>285</v>
      </c>
      <c r="C1498" s="17" t="s">
        <v>283</v>
      </c>
      <c r="D1498" s="20">
        <v>45138</v>
      </c>
      <c r="E1498" s="20">
        <v>45197</v>
      </c>
      <c r="F1498" s="21">
        <v>1850</v>
      </c>
      <c r="G1498" s="20">
        <v>45108</v>
      </c>
      <c r="H1498" s="20">
        <v>45138</v>
      </c>
      <c r="I1498" s="17">
        <f>IF((YEAR(H1498)-YEAR(G1498))=1, ((MONTH(H1498)-MONTH(G1498))+1)+12, (IF((YEAR(H1498)-YEAR(G1498))=2, ((MONTH(H1498)-MONTH(G1498))+1)+24, (IF((YEAR(H1498)-YEAR(G1498))=3, ((MONTH(H1498)-MONTH(G1498))+1)+36, (MONTH(H1498)-MONTH(G1498))+1)))))</f>
        <v>1</v>
      </c>
      <c r="J1498" s="18">
        <f>F1498/I1498</f>
        <v>1850</v>
      </c>
      <c r="K1498" s="19"/>
      <c r="L1498" s="20">
        <v>45138</v>
      </c>
      <c r="M1498" s="20">
        <v>45197</v>
      </c>
      <c r="N1498" s="21">
        <v>1850</v>
      </c>
      <c r="O1498" s="20">
        <v>45108</v>
      </c>
      <c r="P1498" s="20">
        <v>45138</v>
      </c>
      <c r="Q1498" s="19">
        <f t="shared" si="69"/>
        <v>28</v>
      </c>
      <c r="R1498" s="19">
        <f t="shared" si="70"/>
        <v>28</v>
      </c>
      <c r="S1498" s="19">
        <f t="shared" si="71"/>
        <v>0</v>
      </c>
      <c r="T1498" s="19"/>
      <c r="U1498" s="20">
        <v>44043</v>
      </c>
      <c r="V1498" s="20">
        <v>44102</v>
      </c>
      <c r="W1498" s="21">
        <v>1850</v>
      </c>
      <c r="X1498" s="20">
        <v>44013</v>
      </c>
      <c r="Y1498" s="20">
        <v>44043</v>
      </c>
    </row>
    <row r="1499" spans="1:25" ht="15.75" x14ac:dyDescent="0.25">
      <c r="A1499" s="17" t="s">
        <v>401</v>
      </c>
      <c r="B1499" s="17" t="s">
        <v>285</v>
      </c>
      <c r="C1499" s="17" t="s">
        <v>283</v>
      </c>
      <c r="D1499" s="20">
        <v>45108</v>
      </c>
      <c r="E1499" s="20">
        <v>45129</v>
      </c>
      <c r="F1499" s="21">
        <v>2000</v>
      </c>
      <c r="G1499" s="20">
        <v>45108</v>
      </c>
      <c r="H1499" s="20">
        <v>45138</v>
      </c>
      <c r="I1499" s="17">
        <f>IF((YEAR(H1499)-YEAR(G1499))=1, ((MONTH(H1499)-MONTH(G1499))+1)+12, (IF((YEAR(H1499)-YEAR(G1499))=2, ((MONTH(H1499)-MONTH(G1499))+1)+24, (IF((YEAR(H1499)-YEAR(G1499))=3, ((MONTH(H1499)-MONTH(G1499))+1)+36, (MONTH(H1499)-MONTH(G1499))+1)))))</f>
        <v>1</v>
      </c>
      <c r="J1499" s="18">
        <f>F1499/I1499</f>
        <v>2000</v>
      </c>
      <c r="K1499" s="19"/>
      <c r="L1499" s="20">
        <v>45108</v>
      </c>
      <c r="M1499" s="20">
        <v>45129</v>
      </c>
      <c r="N1499" s="21">
        <v>2000</v>
      </c>
      <c r="O1499" s="20">
        <v>45108</v>
      </c>
      <c r="P1499" s="20">
        <v>45138</v>
      </c>
      <c r="Q1499" s="19">
        <f t="shared" si="69"/>
        <v>22</v>
      </c>
      <c r="R1499" s="19">
        <f t="shared" si="70"/>
        <v>22</v>
      </c>
      <c r="S1499" s="19">
        <f t="shared" si="71"/>
        <v>0</v>
      </c>
      <c r="T1499" s="19"/>
      <c r="U1499" s="20">
        <v>44013</v>
      </c>
      <c r="V1499" s="20">
        <v>44034</v>
      </c>
      <c r="W1499" s="21">
        <v>2000</v>
      </c>
      <c r="X1499" s="20">
        <v>44013</v>
      </c>
      <c r="Y1499" s="20">
        <v>44043</v>
      </c>
    </row>
    <row r="1500" spans="1:25" ht="15.75" x14ac:dyDescent="0.25">
      <c r="A1500" s="17" t="s">
        <v>426</v>
      </c>
      <c r="B1500" s="17" t="s">
        <v>282</v>
      </c>
      <c r="C1500" s="17" t="s">
        <v>283</v>
      </c>
      <c r="D1500" s="20">
        <v>45108</v>
      </c>
      <c r="E1500" s="20">
        <v>45211</v>
      </c>
      <c r="F1500" s="21">
        <v>700</v>
      </c>
      <c r="G1500" s="20">
        <v>45108</v>
      </c>
      <c r="H1500" s="20">
        <v>45138</v>
      </c>
      <c r="I1500" s="17">
        <f>IF((YEAR(H1500)-YEAR(G1500))=1, ((MONTH(H1500)-MONTH(G1500))+1)+12, (IF((YEAR(H1500)-YEAR(G1500))=2, ((MONTH(H1500)-MONTH(G1500))+1)+24, (IF((YEAR(H1500)-YEAR(G1500))=3, ((MONTH(H1500)-MONTH(G1500))+1)+36, (MONTH(H1500)-MONTH(G1500))+1)))))</f>
        <v>1</v>
      </c>
      <c r="J1500" s="18">
        <f>F1500/I1500</f>
        <v>700</v>
      </c>
      <c r="K1500" s="19"/>
      <c r="L1500" s="20">
        <v>45108</v>
      </c>
      <c r="M1500" s="20">
        <v>45211</v>
      </c>
      <c r="N1500" s="21">
        <v>700</v>
      </c>
      <c r="O1500" s="20">
        <v>45108</v>
      </c>
      <c r="P1500" s="20">
        <v>45138</v>
      </c>
      <c r="Q1500" s="19">
        <f t="shared" si="69"/>
        <v>12</v>
      </c>
      <c r="R1500" s="19">
        <f t="shared" si="70"/>
        <v>12</v>
      </c>
      <c r="S1500" s="19">
        <f t="shared" si="71"/>
        <v>0</v>
      </c>
      <c r="T1500" s="19"/>
      <c r="U1500" s="20">
        <v>44013</v>
      </c>
      <c r="V1500" s="20">
        <v>44116</v>
      </c>
      <c r="W1500" s="21">
        <v>700</v>
      </c>
      <c r="X1500" s="20">
        <v>44013</v>
      </c>
      <c r="Y1500" s="20">
        <v>44043</v>
      </c>
    </row>
    <row r="1501" spans="1:25" ht="15.75" x14ac:dyDescent="0.25">
      <c r="A1501" s="17" t="s">
        <v>463</v>
      </c>
      <c r="B1501" s="17" t="s">
        <v>285</v>
      </c>
      <c r="C1501" s="17" t="s">
        <v>283</v>
      </c>
      <c r="D1501" s="20">
        <v>45109</v>
      </c>
      <c r="E1501" s="20">
        <v>45114</v>
      </c>
      <c r="F1501" s="21">
        <v>1000</v>
      </c>
      <c r="G1501" s="20">
        <v>45108</v>
      </c>
      <c r="H1501" s="20">
        <v>45138</v>
      </c>
      <c r="I1501" s="17">
        <f>IF((YEAR(H1501)-YEAR(G1501))=1, ((MONTH(H1501)-MONTH(G1501))+1)+12, (IF((YEAR(H1501)-YEAR(G1501))=2, ((MONTH(H1501)-MONTH(G1501))+1)+24, (IF((YEAR(H1501)-YEAR(G1501))=3, ((MONTH(H1501)-MONTH(G1501))+1)+36, (MONTH(H1501)-MONTH(G1501))+1)))))</f>
        <v>1</v>
      </c>
      <c r="J1501" s="18">
        <f>F1501/I1501</f>
        <v>1000</v>
      </c>
      <c r="K1501" s="19"/>
      <c r="L1501" s="20">
        <v>45109</v>
      </c>
      <c r="M1501" s="20">
        <v>45114</v>
      </c>
      <c r="N1501" s="21">
        <v>1000</v>
      </c>
      <c r="O1501" s="20">
        <v>45108</v>
      </c>
      <c r="P1501" s="20">
        <v>45138</v>
      </c>
      <c r="Q1501" s="19">
        <f t="shared" si="69"/>
        <v>7</v>
      </c>
      <c r="R1501" s="19">
        <f t="shared" si="70"/>
        <v>7</v>
      </c>
      <c r="S1501" s="19">
        <f t="shared" si="71"/>
        <v>0</v>
      </c>
      <c r="T1501" s="19"/>
      <c r="U1501" s="20">
        <v>44014</v>
      </c>
      <c r="V1501" s="20">
        <v>44019</v>
      </c>
      <c r="W1501" s="21">
        <v>1000</v>
      </c>
      <c r="X1501" s="20">
        <v>44013</v>
      </c>
      <c r="Y1501" s="20">
        <v>44043</v>
      </c>
    </row>
    <row r="1502" spans="1:25" ht="15.75" x14ac:dyDescent="0.25">
      <c r="A1502" s="17" t="s">
        <v>485</v>
      </c>
      <c r="B1502" s="17" t="s">
        <v>282</v>
      </c>
      <c r="C1502" s="17" t="s">
        <v>283</v>
      </c>
      <c r="D1502" s="20">
        <v>45132</v>
      </c>
      <c r="E1502" s="20">
        <v>45162</v>
      </c>
      <c r="F1502" s="21">
        <v>600</v>
      </c>
      <c r="G1502" s="20">
        <v>45108</v>
      </c>
      <c r="H1502" s="20">
        <v>45138</v>
      </c>
      <c r="I1502" s="17">
        <f>IF((YEAR(H1502)-YEAR(G1502))=1, ((MONTH(H1502)-MONTH(G1502))+1)+12, (IF((YEAR(H1502)-YEAR(G1502))=2, ((MONTH(H1502)-MONTH(G1502))+1)+24, (IF((YEAR(H1502)-YEAR(G1502))=3, ((MONTH(H1502)-MONTH(G1502))+1)+36, (MONTH(H1502)-MONTH(G1502))+1)))))</f>
        <v>1</v>
      </c>
      <c r="J1502" s="18">
        <f>F1502/I1502</f>
        <v>600</v>
      </c>
      <c r="K1502" s="19"/>
      <c r="L1502" s="20">
        <v>45132</v>
      </c>
      <c r="M1502" s="20">
        <v>45162</v>
      </c>
      <c r="N1502" s="21">
        <v>600</v>
      </c>
      <c r="O1502" s="20">
        <v>45108</v>
      </c>
      <c r="P1502" s="20">
        <v>45138</v>
      </c>
      <c r="Q1502" s="19">
        <f t="shared" si="69"/>
        <v>24</v>
      </c>
      <c r="R1502" s="19">
        <f t="shared" si="70"/>
        <v>24</v>
      </c>
      <c r="S1502" s="19">
        <f t="shared" si="71"/>
        <v>0</v>
      </c>
      <c r="T1502" s="19"/>
      <c r="U1502" s="20">
        <v>44037</v>
      </c>
      <c r="V1502" s="20">
        <v>44067</v>
      </c>
      <c r="W1502" s="21">
        <v>600</v>
      </c>
      <c r="X1502" s="20">
        <v>44013</v>
      </c>
      <c r="Y1502" s="20">
        <v>44043</v>
      </c>
    </row>
    <row r="1503" spans="1:25" ht="15.75" x14ac:dyDescent="0.25">
      <c r="A1503" s="17" t="s">
        <v>507</v>
      </c>
      <c r="B1503" s="17" t="s">
        <v>285</v>
      </c>
      <c r="C1503" s="17" t="s">
        <v>283</v>
      </c>
      <c r="D1503" s="20">
        <v>45108</v>
      </c>
      <c r="E1503" s="20">
        <v>45138</v>
      </c>
      <c r="F1503" s="21">
        <v>1750</v>
      </c>
      <c r="G1503" s="20">
        <v>45108</v>
      </c>
      <c r="H1503" s="20">
        <v>45138</v>
      </c>
      <c r="I1503" s="17">
        <f>IF((YEAR(H1503)-YEAR(G1503))=1, ((MONTH(H1503)-MONTH(G1503))+1)+12, (IF((YEAR(H1503)-YEAR(G1503))=2, ((MONTH(H1503)-MONTH(G1503))+1)+24, (IF((YEAR(H1503)-YEAR(G1503))=3, ((MONTH(H1503)-MONTH(G1503))+1)+36, (MONTH(H1503)-MONTH(G1503))+1)))))</f>
        <v>1</v>
      </c>
      <c r="J1503" s="18">
        <f>F1503/I1503</f>
        <v>1750</v>
      </c>
      <c r="K1503" s="19"/>
      <c r="L1503" s="20">
        <v>45108</v>
      </c>
      <c r="M1503" s="20">
        <v>45138</v>
      </c>
      <c r="N1503" s="21">
        <v>1750</v>
      </c>
      <c r="O1503" s="20">
        <v>45108</v>
      </c>
      <c r="P1503" s="20">
        <v>45138</v>
      </c>
      <c r="Q1503" s="19">
        <f t="shared" si="69"/>
        <v>31</v>
      </c>
      <c r="R1503" s="19">
        <f t="shared" si="70"/>
        <v>31</v>
      </c>
      <c r="S1503" s="19">
        <f t="shared" si="71"/>
        <v>0</v>
      </c>
      <c r="T1503" s="19"/>
      <c r="U1503" s="20">
        <v>44013</v>
      </c>
      <c r="V1503" s="20">
        <v>44043</v>
      </c>
      <c r="W1503" s="21">
        <v>1750</v>
      </c>
      <c r="X1503" s="20">
        <v>44013</v>
      </c>
      <c r="Y1503" s="20">
        <v>44043</v>
      </c>
    </row>
    <row r="1504" spans="1:25" ht="15.75" x14ac:dyDescent="0.25">
      <c r="A1504" s="17" t="s">
        <v>527</v>
      </c>
      <c r="B1504" s="17" t="s">
        <v>288</v>
      </c>
      <c r="C1504" s="17" t="s">
        <v>283</v>
      </c>
      <c r="D1504" s="20">
        <v>45121</v>
      </c>
      <c r="E1504" s="20">
        <v>45180</v>
      </c>
      <c r="F1504" s="21">
        <v>2500</v>
      </c>
      <c r="G1504" s="20">
        <v>45108</v>
      </c>
      <c r="H1504" s="20">
        <v>45138</v>
      </c>
      <c r="I1504" s="17">
        <f>IF((YEAR(H1504)-YEAR(G1504))=1, ((MONTH(H1504)-MONTH(G1504))+1)+12, (IF((YEAR(H1504)-YEAR(G1504))=2, ((MONTH(H1504)-MONTH(G1504))+1)+24, (IF((YEAR(H1504)-YEAR(G1504))=3, ((MONTH(H1504)-MONTH(G1504))+1)+36, (MONTH(H1504)-MONTH(G1504))+1)))))</f>
        <v>1</v>
      </c>
      <c r="J1504" s="18">
        <f>F1504/I1504</f>
        <v>2500</v>
      </c>
      <c r="K1504" s="19"/>
      <c r="L1504" s="20">
        <v>45121</v>
      </c>
      <c r="M1504" s="20">
        <v>45180</v>
      </c>
      <c r="N1504" s="21">
        <v>2500</v>
      </c>
      <c r="O1504" s="20">
        <v>45108</v>
      </c>
      <c r="P1504" s="20">
        <v>45138</v>
      </c>
      <c r="Q1504" s="19">
        <f t="shared" si="69"/>
        <v>11</v>
      </c>
      <c r="R1504" s="19">
        <f t="shared" si="70"/>
        <v>11</v>
      </c>
      <c r="S1504" s="19">
        <f t="shared" si="71"/>
        <v>0</v>
      </c>
      <c r="T1504" s="19"/>
      <c r="U1504" s="20">
        <v>44026</v>
      </c>
      <c r="V1504" s="20">
        <v>44085</v>
      </c>
      <c r="W1504" s="21">
        <v>2500</v>
      </c>
      <c r="X1504" s="20">
        <v>44013</v>
      </c>
      <c r="Y1504" s="20">
        <v>44043</v>
      </c>
    </row>
    <row r="1505" spans="1:25" ht="15.75" x14ac:dyDescent="0.25">
      <c r="A1505" s="17" t="s">
        <v>317</v>
      </c>
      <c r="B1505" s="17" t="s">
        <v>282</v>
      </c>
      <c r="C1505" s="17" t="s">
        <v>283</v>
      </c>
      <c r="D1505" s="20">
        <v>44805</v>
      </c>
      <c r="E1505" s="20">
        <v>44967</v>
      </c>
      <c r="F1505" s="21">
        <v>6500</v>
      </c>
      <c r="G1505" s="20">
        <v>44501</v>
      </c>
      <c r="H1505" s="20">
        <v>45169</v>
      </c>
      <c r="I1505" s="17">
        <f>IF((YEAR(H1505)-YEAR(G1505))=1, ((MONTH(H1505)-MONTH(G1505))+1)+12, (IF((YEAR(H1505)-YEAR(G1505))=2, ((MONTH(H1505)-MONTH(G1505))+1)+24, (IF((YEAR(H1505)-YEAR(G1505))=3, ((MONTH(H1505)-MONTH(G1505))+1)+36, (MONTH(H1505)-MONTH(G1505))+1)))))</f>
        <v>22</v>
      </c>
      <c r="J1505" s="18">
        <f>F1505/I1505</f>
        <v>295.45454545454544</v>
      </c>
      <c r="K1505" s="19"/>
      <c r="L1505" s="20">
        <v>44805</v>
      </c>
      <c r="M1505" s="20">
        <v>44967</v>
      </c>
      <c r="N1505" s="21">
        <v>6500</v>
      </c>
      <c r="O1505" s="20">
        <v>44501</v>
      </c>
      <c r="P1505" s="20">
        <v>45169</v>
      </c>
      <c r="Q1505" s="19">
        <f t="shared" si="69"/>
        <v>10</v>
      </c>
      <c r="R1505" s="19">
        <f t="shared" si="70"/>
        <v>10</v>
      </c>
      <c r="S1505" s="19">
        <f t="shared" si="71"/>
        <v>0</v>
      </c>
      <c r="T1505" s="19"/>
      <c r="U1505" s="20">
        <v>43709</v>
      </c>
      <c r="V1505" s="20">
        <v>43871</v>
      </c>
      <c r="W1505" s="21">
        <v>6500</v>
      </c>
      <c r="X1505" s="20">
        <v>43405</v>
      </c>
      <c r="Y1505" s="20">
        <v>44074</v>
      </c>
    </row>
    <row r="1506" spans="1:25" ht="15.75" x14ac:dyDescent="0.25">
      <c r="A1506" s="17" t="s">
        <v>348</v>
      </c>
      <c r="B1506" s="17" t="s">
        <v>292</v>
      </c>
      <c r="C1506" s="17" t="s">
        <v>283</v>
      </c>
      <c r="D1506" s="20">
        <v>44835</v>
      </c>
      <c r="E1506" s="20">
        <v>44850</v>
      </c>
      <c r="F1506" s="21">
        <v>3345.83</v>
      </c>
      <c r="G1506" s="20">
        <v>44805</v>
      </c>
      <c r="H1506" s="20">
        <v>45169</v>
      </c>
      <c r="I1506" s="17">
        <f>IF((YEAR(H1506)-YEAR(G1506))=1, ((MONTH(H1506)-MONTH(G1506))+1)+12, (IF((YEAR(H1506)-YEAR(G1506))=2, ((MONTH(H1506)-MONTH(G1506))+1)+24, (IF((YEAR(H1506)-YEAR(G1506))=3, ((MONTH(H1506)-MONTH(G1506))+1)+36, (MONTH(H1506)-MONTH(G1506))+1)))))</f>
        <v>12</v>
      </c>
      <c r="J1506" s="18">
        <f>F1506/I1506</f>
        <v>278.81916666666666</v>
      </c>
      <c r="K1506" s="19"/>
      <c r="L1506" s="20">
        <v>44835</v>
      </c>
      <c r="M1506" s="20">
        <v>44850</v>
      </c>
      <c r="N1506" s="21">
        <v>3345.83</v>
      </c>
      <c r="O1506" s="20">
        <v>44805</v>
      </c>
      <c r="P1506" s="20">
        <v>45169</v>
      </c>
      <c r="Q1506" s="19">
        <f t="shared" si="69"/>
        <v>16</v>
      </c>
      <c r="R1506" s="19">
        <f t="shared" si="70"/>
        <v>16</v>
      </c>
      <c r="S1506" s="19">
        <f t="shared" si="71"/>
        <v>0</v>
      </c>
      <c r="T1506" s="19"/>
      <c r="U1506" s="20">
        <v>43739</v>
      </c>
      <c r="V1506" s="20">
        <v>43754</v>
      </c>
      <c r="W1506" s="21">
        <v>3345.83</v>
      </c>
      <c r="X1506" s="20">
        <v>43709</v>
      </c>
      <c r="Y1506" s="20">
        <v>44074</v>
      </c>
    </row>
    <row r="1507" spans="1:25" ht="15.75" x14ac:dyDescent="0.25">
      <c r="A1507" s="17" t="s">
        <v>399</v>
      </c>
      <c r="B1507" s="17" t="s">
        <v>296</v>
      </c>
      <c r="C1507" s="17" t="s">
        <v>283</v>
      </c>
      <c r="D1507" s="20">
        <v>44899</v>
      </c>
      <c r="E1507" s="20">
        <v>44964</v>
      </c>
      <c r="F1507" s="21">
        <v>8220.86</v>
      </c>
      <c r="G1507" s="20">
        <v>44805</v>
      </c>
      <c r="H1507" s="20">
        <v>45169</v>
      </c>
      <c r="I1507" s="17">
        <f>IF((YEAR(H1507)-YEAR(G1507))=1, ((MONTH(H1507)-MONTH(G1507))+1)+12, (IF((YEAR(H1507)-YEAR(G1507))=2, ((MONTH(H1507)-MONTH(G1507))+1)+24, (IF((YEAR(H1507)-YEAR(G1507))=3, ((MONTH(H1507)-MONTH(G1507))+1)+36, (MONTH(H1507)-MONTH(G1507))+1)))))</f>
        <v>12</v>
      </c>
      <c r="J1507" s="18">
        <f>F1507/I1507</f>
        <v>685.07166666666672</v>
      </c>
      <c r="K1507" s="19"/>
      <c r="L1507" s="20">
        <v>44899</v>
      </c>
      <c r="M1507" s="20">
        <v>44964</v>
      </c>
      <c r="N1507" s="21">
        <v>8220.86</v>
      </c>
      <c r="O1507" s="20">
        <v>44805</v>
      </c>
      <c r="P1507" s="20">
        <v>45169</v>
      </c>
      <c r="Q1507" s="19">
        <f t="shared" si="69"/>
        <v>7</v>
      </c>
      <c r="R1507" s="19">
        <f t="shared" si="70"/>
        <v>7</v>
      </c>
      <c r="S1507" s="19">
        <f t="shared" si="71"/>
        <v>0</v>
      </c>
      <c r="T1507" s="19"/>
      <c r="U1507" s="20">
        <v>43803</v>
      </c>
      <c r="V1507" s="20">
        <v>43868</v>
      </c>
      <c r="W1507" s="21">
        <v>8220.86</v>
      </c>
      <c r="X1507" s="20">
        <v>43709</v>
      </c>
      <c r="Y1507" s="20">
        <v>44074</v>
      </c>
    </row>
    <row r="1508" spans="1:25" ht="15.75" x14ac:dyDescent="0.25">
      <c r="A1508" s="17" t="s">
        <v>470</v>
      </c>
      <c r="B1508" s="17" t="s">
        <v>288</v>
      </c>
      <c r="C1508" s="17" t="s">
        <v>283</v>
      </c>
      <c r="D1508" s="20">
        <v>44808</v>
      </c>
      <c r="E1508" s="20">
        <v>44822</v>
      </c>
      <c r="F1508" s="21">
        <v>10000</v>
      </c>
      <c r="G1508" s="20">
        <v>44805</v>
      </c>
      <c r="H1508" s="20">
        <v>45169</v>
      </c>
      <c r="I1508" s="17">
        <f>IF((YEAR(H1508)-YEAR(G1508))=1, ((MONTH(H1508)-MONTH(G1508))+1)+12, (IF((YEAR(H1508)-YEAR(G1508))=2, ((MONTH(H1508)-MONTH(G1508))+1)+24, (IF((YEAR(H1508)-YEAR(G1508))=3, ((MONTH(H1508)-MONTH(G1508))+1)+36, (MONTH(H1508)-MONTH(G1508))+1)))))</f>
        <v>12</v>
      </c>
      <c r="J1508" s="18">
        <f>F1508/I1508</f>
        <v>833.33333333333337</v>
      </c>
      <c r="K1508" s="19"/>
      <c r="L1508" s="20">
        <v>44808</v>
      </c>
      <c r="M1508" s="20">
        <v>44822</v>
      </c>
      <c r="N1508" s="21">
        <v>10000</v>
      </c>
      <c r="O1508" s="20">
        <v>44805</v>
      </c>
      <c r="P1508" s="20">
        <v>45169</v>
      </c>
      <c r="Q1508" s="19">
        <f t="shared" si="69"/>
        <v>18</v>
      </c>
      <c r="R1508" s="19">
        <f t="shared" si="70"/>
        <v>18</v>
      </c>
      <c r="S1508" s="19">
        <f t="shared" si="71"/>
        <v>0</v>
      </c>
      <c r="T1508" s="19"/>
      <c r="U1508" s="20">
        <v>43712</v>
      </c>
      <c r="V1508" s="20">
        <v>43726</v>
      </c>
      <c r="W1508" s="21">
        <v>10000</v>
      </c>
      <c r="X1508" s="20">
        <v>43709</v>
      </c>
      <c r="Y1508" s="20">
        <v>44074</v>
      </c>
    </row>
    <row r="1509" spans="1:25" ht="15.75" x14ac:dyDescent="0.25">
      <c r="A1509" s="17" t="s">
        <v>549</v>
      </c>
      <c r="B1509" s="17" t="s">
        <v>285</v>
      </c>
      <c r="C1509" s="17" t="s">
        <v>283</v>
      </c>
      <c r="D1509" s="20">
        <v>44760</v>
      </c>
      <c r="E1509" s="20">
        <v>44849</v>
      </c>
      <c r="F1509" s="21">
        <v>210000</v>
      </c>
      <c r="G1509" s="20">
        <v>44805</v>
      </c>
      <c r="H1509" s="20">
        <v>45169</v>
      </c>
      <c r="I1509" s="17">
        <f>IF((YEAR(H1509)-YEAR(G1509))=1, ((MONTH(H1509)-MONTH(G1509))+1)+12, (IF((YEAR(H1509)-YEAR(G1509))=2, ((MONTH(H1509)-MONTH(G1509))+1)+24, (IF((YEAR(H1509)-YEAR(G1509))=3, ((MONTH(H1509)-MONTH(G1509))+1)+36, (MONTH(H1509)-MONTH(G1509))+1)))))</f>
        <v>12</v>
      </c>
      <c r="J1509" s="18">
        <f>F1509/I1509</f>
        <v>17500</v>
      </c>
      <c r="K1509" s="19"/>
      <c r="L1509" s="20">
        <v>44760</v>
      </c>
      <c r="M1509" s="20">
        <v>44849</v>
      </c>
      <c r="N1509" s="21">
        <v>210000</v>
      </c>
      <c r="O1509" s="20">
        <v>44805</v>
      </c>
      <c r="P1509" s="20">
        <v>45169</v>
      </c>
      <c r="Q1509" s="19">
        <f t="shared" si="69"/>
        <v>15</v>
      </c>
      <c r="R1509" s="19">
        <f t="shared" si="70"/>
        <v>15</v>
      </c>
      <c r="S1509" s="19">
        <f t="shared" si="71"/>
        <v>0</v>
      </c>
      <c r="T1509" s="19"/>
      <c r="U1509" s="20">
        <v>43664</v>
      </c>
      <c r="V1509" s="20">
        <v>43753</v>
      </c>
      <c r="W1509" s="21">
        <v>210000</v>
      </c>
      <c r="X1509" s="20">
        <v>43709</v>
      </c>
      <c r="Y1509" s="20">
        <v>44074</v>
      </c>
    </row>
    <row r="1510" spans="1:25" ht="15.75" x14ac:dyDescent="0.25">
      <c r="A1510" s="17" t="s">
        <v>331</v>
      </c>
      <c r="B1510" s="17" t="s">
        <v>296</v>
      </c>
      <c r="C1510" s="17" t="s">
        <v>283</v>
      </c>
      <c r="D1510" s="20">
        <v>45085</v>
      </c>
      <c r="E1510" s="20">
        <v>45103</v>
      </c>
      <c r="F1510" s="21">
        <v>7500</v>
      </c>
      <c r="G1510" s="20">
        <v>45078</v>
      </c>
      <c r="H1510" s="20">
        <v>45169</v>
      </c>
      <c r="I1510" s="17">
        <f>IF((YEAR(H1510)-YEAR(G1510))=1, ((MONTH(H1510)-MONTH(G1510))+1)+12, (IF((YEAR(H1510)-YEAR(G1510))=2, ((MONTH(H1510)-MONTH(G1510))+1)+24, (IF((YEAR(H1510)-YEAR(G1510))=3, ((MONTH(H1510)-MONTH(G1510))+1)+36, (MONTH(H1510)-MONTH(G1510))+1)))))</f>
        <v>3</v>
      </c>
      <c r="J1510" s="18">
        <f>F1510/I1510</f>
        <v>2500</v>
      </c>
      <c r="K1510" s="19"/>
      <c r="L1510" s="20">
        <v>45085</v>
      </c>
      <c r="M1510" s="20">
        <v>45103</v>
      </c>
      <c r="N1510" s="21">
        <v>7500</v>
      </c>
      <c r="O1510" s="20">
        <v>45078</v>
      </c>
      <c r="P1510" s="20">
        <v>45169</v>
      </c>
      <c r="Q1510" s="19">
        <f t="shared" si="69"/>
        <v>26</v>
      </c>
      <c r="R1510" s="19">
        <f t="shared" si="70"/>
        <v>26</v>
      </c>
      <c r="S1510" s="19">
        <f t="shared" si="71"/>
        <v>0</v>
      </c>
      <c r="T1510" s="19"/>
      <c r="U1510" s="20">
        <v>43990</v>
      </c>
      <c r="V1510" s="20">
        <v>44008</v>
      </c>
      <c r="W1510" s="21">
        <v>7500</v>
      </c>
      <c r="X1510" s="20">
        <v>43983</v>
      </c>
      <c r="Y1510" s="20">
        <v>44074</v>
      </c>
    </row>
    <row r="1511" spans="1:25" ht="15.75" x14ac:dyDescent="0.25">
      <c r="A1511" s="17" t="s">
        <v>287</v>
      </c>
      <c r="B1511" s="17" t="s">
        <v>285</v>
      </c>
      <c r="C1511" s="17" t="s">
        <v>283</v>
      </c>
      <c r="D1511" s="20">
        <v>45139</v>
      </c>
      <c r="E1511" s="20">
        <v>45149</v>
      </c>
      <c r="F1511" s="21">
        <v>1000</v>
      </c>
      <c r="G1511" s="20">
        <v>45139</v>
      </c>
      <c r="H1511" s="20">
        <v>45169</v>
      </c>
      <c r="I1511" s="17">
        <f>IF((YEAR(H1511)-YEAR(G1511))=1, ((MONTH(H1511)-MONTH(G1511))+1)+12, (IF((YEAR(H1511)-YEAR(G1511))=2, ((MONTH(H1511)-MONTH(G1511))+1)+24, (IF((YEAR(H1511)-YEAR(G1511))=3, ((MONTH(H1511)-MONTH(G1511))+1)+36, (MONTH(H1511)-MONTH(G1511))+1)))))</f>
        <v>1</v>
      </c>
      <c r="J1511" s="18">
        <f>F1511/I1511</f>
        <v>1000</v>
      </c>
      <c r="K1511" s="19"/>
      <c r="L1511" s="20">
        <v>45139</v>
      </c>
      <c r="M1511" s="20">
        <v>45149</v>
      </c>
      <c r="N1511" s="21">
        <v>1000</v>
      </c>
      <c r="O1511" s="20">
        <v>45139</v>
      </c>
      <c r="P1511" s="20">
        <v>45169</v>
      </c>
      <c r="Q1511" s="19">
        <f t="shared" si="69"/>
        <v>11</v>
      </c>
      <c r="R1511" s="19">
        <f t="shared" si="70"/>
        <v>11</v>
      </c>
      <c r="S1511" s="19">
        <f t="shared" si="71"/>
        <v>0</v>
      </c>
      <c r="T1511" s="19"/>
      <c r="U1511" s="20">
        <v>44044</v>
      </c>
      <c r="V1511" s="20">
        <v>44054</v>
      </c>
      <c r="W1511" s="21">
        <v>1000</v>
      </c>
      <c r="X1511" s="20">
        <v>44044</v>
      </c>
      <c r="Y1511" s="20">
        <v>44074</v>
      </c>
    </row>
    <row r="1512" spans="1:25" ht="15.75" x14ac:dyDescent="0.25">
      <c r="A1512" s="17" t="s">
        <v>364</v>
      </c>
      <c r="B1512" s="17" t="s">
        <v>282</v>
      </c>
      <c r="C1512" s="17" t="s">
        <v>283</v>
      </c>
      <c r="D1512" s="20">
        <v>45139</v>
      </c>
      <c r="E1512" s="20">
        <v>45211</v>
      </c>
      <c r="F1512" s="21">
        <v>4000</v>
      </c>
      <c r="G1512" s="20">
        <v>45139</v>
      </c>
      <c r="H1512" s="20">
        <v>45169</v>
      </c>
      <c r="I1512" s="17">
        <f>IF((YEAR(H1512)-YEAR(G1512))=1, ((MONTH(H1512)-MONTH(G1512))+1)+12, (IF((YEAR(H1512)-YEAR(G1512))=2, ((MONTH(H1512)-MONTH(G1512))+1)+24, (IF((YEAR(H1512)-YEAR(G1512))=3, ((MONTH(H1512)-MONTH(G1512))+1)+36, (MONTH(H1512)-MONTH(G1512))+1)))))</f>
        <v>1</v>
      </c>
      <c r="J1512" s="18">
        <f>F1512/I1512</f>
        <v>4000</v>
      </c>
      <c r="K1512" s="19"/>
      <c r="L1512" s="20">
        <v>45139</v>
      </c>
      <c r="M1512" s="20">
        <v>45211</v>
      </c>
      <c r="N1512" s="21">
        <v>4000</v>
      </c>
      <c r="O1512" s="20">
        <v>45139</v>
      </c>
      <c r="P1512" s="20">
        <v>45169</v>
      </c>
      <c r="Q1512" s="19">
        <f t="shared" si="69"/>
        <v>12</v>
      </c>
      <c r="R1512" s="19">
        <f t="shared" si="70"/>
        <v>12</v>
      </c>
      <c r="S1512" s="19">
        <f t="shared" si="71"/>
        <v>0</v>
      </c>
      <c r="T1512" s="19"/>
      <c r="U1512" s="20">
        <v>44044</v>
      </c>
      <c r="V1512" s="20">
        <v>44116</v>
      </c>
      <c r="W1512" s="21">
        <v>4000</v>
      </c>
      <c r="X1512" s="20">
        <v>44044</v>
      </c>
      <c r="Y1512" s="20">
        <v>44074</v>
      </c>
    </row>
    <row r="1513" spans="1:25" ht="15.75" x14ac:dyDescent="0.25">
      <c r="A1513" s="17" t="s">
        <v>373</v>
      </c>
      <c r="B1513" s="17" t="s">
        <v>285</v>
      </c>
      <c r="C1513" s="17" t="s">
        <v>283</v>
      </c>
      <c r="D1513" s="20">
        <v>45169</v>
      </c>
      <c r="E1513" s="20">
        <v>45198</v>
      </c>
      <c r="F1513" s="21">
        <v>1850</v>
      </c>
      <c r="G1513" s="20">
        <v>45139</v>
      </c>
      <c r="H1513" s="20">
        <v>45169</v>
      </c>
      <c r="I1513" s="17">
        <f>IF((YEAR(H1513)-YEAR(G1513))=1, ((MONTH(H1513)-MONTH(G1513))+1)+12, (IF((YEAR(H1513)-YEAR(G1513))=2, ((MONTH(H1513)-MONTH(G1513))+1)+24, (IF((YEAR(H1513)-YEAR(G1513))=3, ((MONTH(H1513)-MONTH(G1513))+1)+36, (MONTH(H1513)-MONTH(G1513))+1)))))</f>
        <v>1</v>
      </c>
      <c r="J1513" s="18">
        <f>F1513/I1513</f>
        <v>1850</v>
      </c>
      <c r="K1513" s="19"/>
      <c r="L1513" s="20">
        <v>45169</v>
      </c>
      <c r="M1513" s="20">
        <v>45198</v>
      </c>
      <c r="N1513" s="21">
        <v>1850</v>
      </c>
      <c r="O1513" s="20">
        <v>45139</v>
      </c>
      <c r="P1513" s="20">
        <v>45169</v>
      </c>
      <c r="Q1513" s="19">
        <f t="shared" si="69"/>
        <v>29</v>
      </c>
      <c r="R1513" s="19">
        <f t="shared" si="70"/>
        <v>29</v>
      </c>
      <c r="S1513" s="19">
        <f t="shared" si="71"/>
        <v>0</v>
      </c>
      <c r="T1513" s="19"/>
      <c r="U1513" s="20">
        <v>44074</v>
      </c>
      <c r="V1513" s="20">
        <v>44103</v>
      </c>
      <c r="W1513" s="21">
        <v>1850</v>
      </c>
      <c r="X1513" s="20">
        <v>44044</v>
      </c>
      <c r="Y1513" s="20">
        <v>44074</v>
      </c>
    </row>
    <row r="1514" spans="1:25" ht="15.75" x14ac:dyDescent="0.25">
      <c r="A1514" s="17" t="s">
        <v>401</v>
      </c>
      <c r="B1514" s="17" t="s">
        <v>285</v>
      </c>
      <c r="C1514" s="17" t="s">
        <v>283</v>
      </c>
      <c r="D1514" s="20">
        <v>45139</v>
      </c>
      <c r="E1514" s="20">
        <v>45192</v>
      </c>
      <c r="F1514" s="21">
        <v>2000</v>
      </c>
      <c r="G1514" s="20">
        <v>45139</v>
      </c>
      <c r="H1514" s="20">
        <v>45169</v>
      </c>
      <c r="I1514" s="17">
        <f>IF((YEAR(H1514)-YEAR(G1514))=1, ((MONTH(H1514)-MONTH(G1514))+1)+12, (IF((YEAR(H1514)-YEAR(G1514))=2, ((MONTH(H1514)-MONTH(G1514))+1)+24, (IF((YEAR(H1514)-YEAR(G1514))=3, ((MONTH(H1514)-MONTH(G1514))+1)+36, (MONTH(H1514)-MONTH(G1514))+1)))))</f>
        <v>1</v>
      </c>
      <c r="J1514" s="18">
        <f>F1514/I1514</f>
        <v>2000</v>
      </c>
      <c r="K1514" s="19"/>
      <c r="L1514" s="20">
        <v>45139</v>
      </c>
      <c r="M1514" s="20">
        <v>45192</v>
      </c>
      <c r="N1514" s="21">
        <v>2000</v>
      </c>
      <c r="O1514" s="20">
        <v>45139</v>
      </c>
      <c r="P1514" s="20">
        <v>45169</v>
      </c>
      <c r="Q1514" s="19">
        <f t="shared" si="69"/>
        <v>23</v>
      </c>
      <c r="R1514" s="19">
        <f t="shared" si="70"/>
        <v>23</v>
      </c>
      <c r="S1514" s="19">
        <f t="shared" si="71"/>
        <v>0</v>
      </c>
      <c r="T1514" s="19"/>
      <c r="U1514" s="20">
        <v>44044</v>
      </c>
      <c r="V1514" s="20">
        <v>44097</v>
      </c>
      <c r="W1514" s="21">
        <v>2000</v>
      </c>
      <c r="X1514" s="20">
        <v>44044</v>
      </c>
      <c r="Y1514" s="20">
        <v>44074</v>
      </c>
    </row>
    <row r="1515" spans="1:25" ht="15.75" x14ac:dyDescent="0.25">
      <c r="A1515" s="17" t="s">
        <v>426</v>
      </c>
      <c r="B1515" s="17" t="s">
        <v>282</v>
      </c>
      <c r="C1515" s="17" t="s">
        <v>283</v>
      </c>
      <c r="D1515" s="20">
        <v>45139</v>
      </c>
      <c r="E1515" s="20">
        <v>45211</v>
      </c>
      <c r="F1515" s="21">
        <v>700</v>
      </c>
      <c r="G1515" s="20">
        <v>45139</v>
      </c>
      <c r="H1515" s="20">
        <v>45169</v>
      </c>
      <c r="I1515" s="17">
        <f>IF((YEAR(H1515)-YEAR(G1515))=1, ((MONTH(H1515)-MONTH(G1515))+1)+12, (IF((YEAR(H1515)-YEAR(G1515))=2, ((MONTH(H1515)-MONTH(G1515))+1)+24, (IF((YEAR(H1515)-YEAR(G1515))=3, ((MONTH(H1515)-MONTH(G1515))+1)+36, (MONTH(H1515)-MONTH(G1515))+1)))))</f>
        <v>1</v>
      </c>
      <c r="J1515" s="18">
        <f>F1515/I1515</f>
        <v>700</v>
      </c>
      <c r="K1515" s="19"/>
      <c r="L1515" s="20">
        <v>45139</v>
      </c>
      <c r="M1515" s="20">
        <v>45211</v>
      </c>
      <c r="N1515" s="21">
        <v>700</v>
      </c>
      <c r="O1515" s="20">
        <v>45139</v>
      </c>
      <c r="P1515" s="20">
        <v>45169</v>
      </c>
      <c r="Q1515" s="19">
        <f t="shared" si="69"/>
        <v>12</v>
      </c>
      <c r="R1515" s="19">
        <f t="shared" si="70"/>
        <v>12</v>
      </c>
      <c r="S1515" s="19">
        <f t="shared" si="71"/>
        <v>0</v>
      </c>
      <c r="T1515" s="19"/>
      <c r="U1515" s="20">
        <v>44044</v>
      </c>
      <c r="V1515" s="20">
        <v>44116</v>
      </c>
      <c r="W1515" s="21">
        <v>700</v>
      </c>
      <c r="X1515" s="20">
        <v>44044</v>
      </c>
      <c r="Y1515" s="20">
        <v>44074</v>
      </c>
    </row>
    <row r="1516" spans="1:25" ht="15.75" x14ac:dyDescent="0.25">
      <c r="A1516" s="17" t="s">
        <v>485</v>
      </c>
      <c r="B1516" s="17" t="s">
        <v>282</v>
      </c>
      <c r="C1516" s="17" t="s">
        <v>283</v>
      </c>
      <c r="D1516" s="20">
        <v>45163</v>
      </c>
      <c r="E1516" s="20">
        <v>45190</v>
      </c>
      <c r="F1516" s="21">
        <v>600</v>
      </c>
      <c r="G1516" s="20">
        <v>45139</v>
      </c>
      <c r="H1516" s="20">
        <v>45169</v>
      </c>
      <c r="I1516" s="17">
        <f>IF((YEAR(H1516)-YEAR(G1516))=1, ((MONTH(H1516)-MONTH(G1516))+1)+12, (IF((YEAR(H1516)-YEAR(G1516))=2, ((MONTH(H1516)-MONTH(G1516))+1)+24, (IF((YEAR(H1516)-YEAR(G1516))=3, ((MONTH(H1516)-MONTH(G1516))+1)+36, (MONTH(H1516)-MONTH(G1516))+1)))))</f>
        <v>1</v>
      </c>
      <c r="J1516" s="18">
        <f>F1516/I1516</f>
        <v>600</v>
      </c>
      <c r="K1516" s="19"/>
      <c r="L1516" s="20">
        <v>45163</v>
      </c>
      <c r="M1516" s="20">
        <v>45190</v>
      </c>
      <c r="N1516" s="21">
        <v>600</v>
      </c>
      <c r="O1516" s="20">
        <v>45139</v>
      </c>
      <c r="P1516" s="20">
        <v>45169</v>
      </c>
      <c r="Q1516" s="19">
        <f t="shared" si="69"/>
        <v>21</v>
      </c>
      <c r="R1516" s="19">
        <f t="shared" si="70"/>
        <v>21</v>
      </c>
      <c r="S1516" s="19">
        <f t="shared" si="71"/>
        <v>0</v>
      </c>
      <c r="T1516" s="19"/>
      <c r="U1516" s="20">
        <v>44068</v>
      </c>
      <c r="V1516" s="20">
        <v>44095</v>
      </c>
      <c r="W1516" s="21">
        <v>600</v>
      </c>
      <c r="X1516" s="20">
        <v>44044</v>
      </c>
      <c r="Y1516" s="20">
        <v>44074</v>
      </c>
    </row>
    <row r="1517" spans="1:25" ht="15.75" x14ac:dyDescent="0.25">
      <c r="A1517" s="17" t="s">
        <v>507</v>
      </c>
      <c r="B1517" s="17" t="s">
        <v>285</v>
      </c>
      <c r="C1517" s="17" t="s">
        <v>283</v>
      </c>
      <c r="D1517" s="20">
        <v>45139</v>
      </c>
      <c r="E1517" s="20">
        <v>45173</v>
      </c>
      <c r="F1517" s="21">
        <v>1750</v>
      </c>
      <c r="G1517" s="20">
        <v>45139</v>
      </c>
      <c r="H1517" s="20">
        <v>45169</v>
      </c>
      <c r="I1517" s="17">
        <f>IF((YEAR(H1517)-YEAR(G1517))=1, ((MONTH(H1517)-MONTH(G1517))+1)+12, (IF((YEAR(H1517)-YEAR(G1517))=2, ((MONTH(H1517)-MONTH(G1517))+1)+24, (IF((YEAR(H1517)-YEAR(G1517))=3, ((MONTH(H1517)-MONTH(G1517))+1)+36, (MONTH(H1517)-MONTH(G1517))+1)))))</f>
        <v>1</v>
      </c>
      <c r="J1517" s="18">
        <f>F1517/I1517</f>
        <v>1750</v>
      </c>
      <c r="K1517" s="19"/>
      <c r="L1517" s="20">
        <v>45139</v>
      </c>
      <c r="M1517" s="20">
        <v>45173</v>
      </c>
      <c r="N1517" s="21">
        <v>1750</v>
      </c>
      <c r="O1517" s="20">
        <v>45139</v>
      </c>
      <c r="P1517" s="20">
        <v>45169</v>
      </c>
      <c r="Q1517" s="19">
        <f t="shared" si="69"/>
        <v>4</v>
      </c>
      <c r="R1517" s="19">
        <f t="shared" si="70"/>
        <v>4</v>
      </c>
      <c r="S1517" s="19">
        <f t="shared" si="71"/>
        <v>0</v>
      </c>
      <c r="T1517" s="19"/>
      <c r="U1517" s="20">
        <v>44044</v>
      </c>
      <c r="V1517" s="20">
        <v>44078</v>
      </c>
      <c r="W1517" s="21">
        <v>1750</v>
      </c>
      <c r="X1517" s="20">
        <v>44044</v>
      </c>
      <c r="Y1517" s="20">
        <v>44074</v>
      </c>
    </row>
    <row r="1518" spans="1:25" ht="15.75" x14ac:dyDescent="0.25">
      <c r="A1518" s="17" t="s">
        <v>527</v>
      </c>
      <c r="B1518" s="17" t="s">
        <v>288</v>
      </c>
      <c r="C1518" s="17" t="s">
        <v>283</v>
      </c>
      <c r="D1518" s="20">
        <v>45139</v>
      </c>
      <c r="E1518" s="20">
        <v>45239</v>
      </c>
      <c r="F1518" s="21">
        <v>2500</v>
      </c>
      <c r="G1518" s="20">
        <v>45139</v>
      </c>
      <c r="H1518" s="20">
        <v>45169</v>
      </c>
      <c r="I1518" s="17">
        <f>IF((YEAR(H1518)-YEAR(G1518))=1, ((MONTH(H1518)-MONTH(G1518))+1)+12, (IF((YEAR(H1518)-YEAR(G1518))=2, ((MONTH(H1518)-MONTH(G1518))+1)+24, (IF((YEAR(H1518)-YEAR(G1518))=3, ((MONTH(H1518)-MONTH(G1518))+1)+36, (MONTH(H1518)-MONTH(G1518))+1)))))</f>
        <v>1</v>
      </c>
      <c r="J1518" s="18">
        <f>F1518/I1518</f>
        <v>2500</v>
      </c>
      <c r="K1518" s="19"/>
      <c r="L1518" s="20">
        <v>45139</v>
      </c>
      <c r="M1518" s="20">
        <v>45239</v>
      </c>
      <c r="N1518" s="21">
        <v>2500</v>
      </c>
      <c r="O1518" s="20">
        <v>45139</v>
      </c>
      <c r="P1518" s="20">
        <v>45169</v>
      </c>
      <c r="Q1518" s="19">
        <f t="shared" si="69"/>
        <v>9</v>
      </c>
      <c r="R1518" s="19">
        <f t="shared" si="70"/>
        <v>9</v>
      </c>
      <c r="S1518" s="19">
        <f t="shared" si="71"/>
        <v>0</v>
      </c>
      <c r="T1518" s="19"/>
      <c r="U1518" s="20">
        <v>44044</v>
      </c>
      <c r="V1518" s="20">
        <v>44144</v>
      </c>
      <c r="W1518" s="21">
        <v>2500</v>
      </c>
      <c r="X1518" s="20">
        <v>44044</v>
      </c>
      <c r="Y1518" s="20">
        <v>44074</v>
      </c>
    </row>
    <row r="1519" spans="1:25" ht="15.75" x14ac:dyDescent="0.25">
      <c r="A1519" s="17" t="s">
        <v>428</v>
      </c>
      <c r="B1519" s="17" t="s">
        <v>282</v>
      </c>
      <c r="C1519" s="17" t="s">
        <v>283</v>
      </c>
      <c r="D1519" s="20">
        <v>44796</v>
      </c>
      <c r="E1519" s="20">
        <v>44842</v>
      </c>
      <c r="F1519" s="21">
        <v>40170</v>
      </c>
      <c r="G1519" s="20">
        <v>44805</v>
      </c>
      <c r="H1519" s="20">
        <v>45199</v>
      </c>
      <c r="I1519" s="17">
        <f>IF((YEAR(H1519)-YEAR(G1519))=1, ((MONTH(H1519)-MONTH(G1519))+1)+12, (IF((YEAR(H1519)-YEAR(G1519))=2, ((MONTH(H1519)-MONTH(G1519))+1)+24, (IF((YEAR(H1519)-YEAR(G1519))=3, ((MONTH(H1519)-MONTH(G1519))+1)+36, (MONTH(H1519)-MONTH(G1519))+1)))))</f>
        <v>13</v>
      </c>
      <c r="J1519" s="18">
        <f>F1519/I1519</f>
        <v>3090</v>
      </c>
      <c r="K1519" s="19"/>
      <c r="L1519" s="20">
        <v>44796</v>
      </c>
      <c r="M1519" s="20">
        <v>44842</v>
      </c>
      <c r="N1519" s="21">
        <v>40170</v>
      </c>
      <c r="O1519" s="20">
        <v>44805</v>
      </c>
      <c r="P1519" s="20">
        <v>45199</v>
      </c>
      <c r="Q1519" s="19">
        <f t="shared" si="69"/>
        <v>8</v>
      </c>
      <c r="R1519" s="19">
        <f t="shared" si="70"/>
        <v>8</v>
      </c>
      <c r="S1519" s="19">
        <f t="shared" si="71"/>
        <v>0</v>
      </c>
      <c r="T1519" s="19"/>
      <c r="U1519" s="20">
        <v>43700</v>
      </c>
      <c r="V1519" s="20">
        <v>43746</v>
      </c>
      <c r="W1519" s="21">
        <v>40170</v>
      </c>
      <c r="X1519" s="20">
        <v>43709</v>
      </c>
      <c r="Y1519" s="20">
        <v>44104</v>
      </c>
    </row>
    <row r="1520" spans="1:25" ht="15.75" x14ac:dyDescent="0.25">
      <c r="A1520" s="17" t="s">
        <v>294</v>
      </c>
      <c r="B1520" s="17" t="s">
        <v>285</v>
      </c>
      <c r="C1520" s="17" t="s">
        <v>283</v>
      </c>
      <c r="D1520" s="20">
        <v>44835</v>
      </c>
      <c r="E1520" s="20">
        <v>44841</v>
      </c>
      <c r="F1520" s="21">
        <v>30000</v>
      </c>
      <c r="G1520" s="20">
        <v>44835</v>
      </c>
      <c r="H1520" s="20">
        <v>45199</v>
      </c>
      <c r="I1520" s="17">
        <f>IF((YEAR(H1520)-YEAR(G1520))=1, ((MONTH(H1520)-MONTH(G1520))+1)+12, (IF((YEAR(H1520)-YEAR(G1520))=2, ((MONTH(H1520)-MONTH(G1520))+1)+24, (IF((YEAR(H1520)-YEAR(G1520))=3, ((MONTH(H1520)-MONTH(G1520))+1)+36, (MONTH(H1520)-MONTH(G1520))+1)))))</f>
        <v>12</v>
      </c>
      <c r="J1520" s="18">
        <f>F1520/I1520</f>
        <v>2500</v>
      </c>
      <c r="K1520" s="19"/>
      <c r="L1520" s="20">
        <v>44835</v>
      </c>
      <c r="M1520" s="20">
        <v>44841</v>
      </c>
      <c r="N1520" s="21">
        <v>30000</v>
      </c>
      <c r="O1520" s="20">
        <v>44835</v>
      </c>
      <c r="P1520" s="20">
        <v>45199</v>
      </c>
      <c r="Q1520" s="19">
        <f t="shared" si="69"/>
        <v>7</v>
      </c>
      <c r="R1520" s="19">
        <f t="shared" si="70"/>
        <v>7</v>
      </c>
      <c r="S1520" s="19">
        <f t="shared" si="71"/>
        <v>0</v>
      </c>
      <c r="T1520" s="19"/>
      <c r="U1520" s="20">
        <v>43739</v>
      </c>
      <c r="V1520" s="20">
        <v>43745</v>
      </c>
      <c r="W1520" s="21">
        <v>30000</v>
      </c>
      <c r="X1520" s="20">
        <v>43739</v>
      </c>
      <c r="Y1520" s="20">
        <v>44104</v>
      </c>
    </row>
    <row r="1521" spans="1:25" ht="15.75" x14ac:dyDescent="0.25">
      <c r="A1521" s="17" t="s">
        <v>351</v>
      </c>
      <c r="B1521" s="17" t="s">
        <v>296</v>
      </c>
      <c r="C1521" s="17" t="s">
        <v>283</v>
      </c>
      <c r="D1521" s="20">
        <v>44835</v>
      </c>
      <c r="E1521" s="20">
        <v>44892</v>
      </c>
      <c r="F1521" s="21">
        <v>56000</v>
      </c>
      <c r="G1521" s="20">
        <v>44835</v>
      </c>
      <c r="H1521" s="20">
        <v>45199</v>
      </c>
      <c r="I1521" s="17">
        <f>IF((YEAR(H1521)-YEAR(G1521))=1, ((MONTH(H1521)-MONTH(G1521))+1)+12, (IF((YEAR(H1521)-YEAR(G1521))=2, ((MONTH(H1521)-MONTH(G1521))+1)+24, (IF((YEAR(H1521)-YEAR(G1521))=3, ((MONTH(H1521)-MONTH(G1521))+1)+36, (MONTH(H1521)-MONTH(G1521))+1)))))</f>
        <v>12</v>
      </c>
      <c r="J1521" s="18">
        <f>F1521/I1521</f>
        <v>4666.666666666667</v>
      </c>
      <c r="K1521" s="19"/>
      <c r="L1521" s="20">
        <v>44835</v>
      </c>
      <c r="M1521" s="20">
        <v>44892</v>
      </c>
      <c r="N1521" s="21">
        <v>56000</v>
      </c>
      <c r="O1521" s="20">
        <v>44835</v>
      </c>
      <c r="P1521" s="20">
        <v>45199</v>
      </c>
      <c r="Q1521" s="19">
        <f t="shared" si="69"/>
        <v>27</v>
      </c>
      <c r="R1521" s="19">
        <f t="shared" si="70"/>
        <v>27</v>
      </c>
      <c r="S1521" s="19">
        <f t="shared" si="71"/>
        <v>0</v>
      </c>
      <c r="T1521" s="19"/>
      <c r="U1521" s="20">
        <v>43739</v>
      </c>
      <c r="V1521" s="20">
        <v>43796</v>
      </c>
      <c r="W1521" s="21">
        <v>56000</v>
      </c>
      <c r="X1521" s="20">
        <v>43739</v>
      </c>
      <c r="Y1521" s="20">
        <v>44104</v>
      </c>
    </row>
    <row r="1522" spans="1:25" ht="15.75" x14ac:dyDescent="0.25">
      <c r="A1522" s="17" t="s">
        <v>455</v>
      </c>
      <c r="B1522" s="17" t="s">
        <v>285</v>
      </c>
      <c r="C1522" s="17" t="s">
        <v>283</v>
      </c>
      <c r="D1522" s="20">
        <v>44843</v>
      </c>
      <c r="E1522" s="20">
        <v>44904</v>
      </c>
      <c r="F1522" s="21">
        <v>174000</v>
      </c>
      <c r="G1522" s="20">
        <v>44835</v>
      </c>
      <c r="H1522" s="20">
        <v>45199</v>
      </c>
      <c r="I1522" s="17">
        <f>IF((YEAR(H1522)-YEAR(G1522))=1, ((MONTH(H1522)-MONTH(G1522))+1)+12, (IF((YEAR(H1522)-YEAR(G1522))=2, ((MONTH(H1522)-MONTH(G1522))+1)+24, (IF((YEAR(H1522)-YEAR(G1522))=3, ((MONTH(H1522)-MONTH(G1522))+1)+36, (MONTH(H1522)-MONTH(G1522))+1)))))</f>
        <v>12</v>
      </c>
      <c r="J1522" s="18">
        <f>F1522/I1522</f>
        <v>14500</v>
      </c>
      <c r="K1522" s="19"/>
      <c r="L1522" s="20">
        <v>44843</v>
      </c>
      <c r="M1522" s="20">
        <v>44904</v>
      </c>
      <c r="N1522" s="21">
        <v>174000</v>
      </c>
      <c r="O1522" s="20">
        <v>44835</v>
      </c>
      <c r="P1522" s="20">
        <v>45199</v>
      </c>
      <c r="Q1522" s="19">
        <f t="shared" si="69"/>
        <v>9</v>
      </c>
      <c r="R1522" s="19">
        <f t="shared" si="70"/>
        <v>9</v>
      </c>
      <c r="S1522" s="19">
        <f t="shared" si="71"/>
        <v>0</v>
      </c>
      <c r="T1522" s="19"/>
      <c r="U1522" s="20">
        <v>43747</v>
      </c>
      <c r="V1522" s="20">
        <v>43808</v>
      </c>
      <c r="W1522" s="21">
        <v>174000</v>
      </c>
      <c r="X1522" s="20">
        <v>43739</v>
      </c>
      <c r="Y1522" s="20">
        <v>44104</v>
      </c>
    </row>
    <row r="1523" spans="1:25" ht="15.75" x14ac:dyDescent="0.25">
      <c r="A1523" s="23" t="s">
        <v>469</v>
      </c>
      <c r="B1523" s="23" t="s">
        <v>285</v>
      </c>
      <c r="C1523" s="17" t="s">
        <v>283</v>
      </c>
      <c r="D1523" s="20">
        <v>44859</v>
      </c>
      <c r="E1523" s="20">
        <v>44871</v>
      </c>
      <c r="F1523" s="21">
        <v>21000</v>
      </c>
      <c r="G1523" s="20">
        <v>44835</v>
      </c>
      <c r="H1523" s="20">
        <v>45199</v>
      </c>
      <c r="I1523" s="17">
        <f>IF((YEAR(H1523)-YEAR(G1523))=1, ((MONTH(H1523)-MONTH(G1523))+1)+12, (IF((YEAR(H1523)-YEAR(G1523))=2, ((MONTH(H1523)-MONTH(G1523))+1)+24, (IF((YEAR(H1523)-YEAR(G1523))=3, ((MONTH(H1523)-MONTH(G1523))+1)+36, (MONTH(H1523)-MONTH(G1523))+1)))))</f>
        <v>12</v>
      </c>
      <c r="J1523" s="18">
        <f>F1523/I1523</f>
        <v>1750</v>
      </c>
      <c r="K1523" s="19"/>
      <c r="L1523" s="20">
        <v>44859</v>
      </c>
      <c r="M1523" s="20">
        <v>44871</v>
      </c>
      <c r="N1523" s="21">
        <v>21000</v>
      </c>
      <c r="O1523" s="20">
        <v>44835</v>
      </c>
      <c r="P1523" s="20">
        <v>45199</v>
      </c>
      <c r="Q1523" s="19">
        <f t="shared" si="69"/>
        <v>6</v>
      </c>
      <c r="R1523" s="19">
        <f t="shared" si="70"/>
        <v>6</v>
      </c>
      <c r="S1523" s="19">
        <f t="shared" si="71"/>
        <v>0</v>
      </c>
      <c r="T1523" s="19"/>
      <c r="U1523" s="20">
        <v>43763</v>
      </c>
      <c r="V1523" s="20">
        <v>43775</v>
      </c>
      <c r="W1523" s="21">
        <v>21000</v>
      </c>
      <c r="X1523" s="20">
        <v>43739</v>
      </c>
      <c r="Y1523" s="20">
        <v>44104</v>
      </c>
    </row>
    <row r="1524" spans="1:25" ht="15.75" x14ac:dyDescent="0.25">
      <c r="A1524" s="17" t="s">
        <v>377</v>
      </c>
      <c r="B1524" s="17" t="s">
        <v>288</v>
      </c>
      <c r="C1524" s="17" t="s">
        <v>283</v>
      </c>
      <c r="D1524" s="20">
        <v>44927</v>
      </c>
      <c r="E1524" s="20">
        <v>44943</v>
      </c>
      <c r="F1524" s="21">
        <v>12780.66</v>
      </c>
      <c r="G1524" s="20">
        <v>44850</v>
      </c>
      <c r="H1524" s="20">
        <v>45199</v>
      </c>
      <c r="I1524" s="17">
        <f>IF((YEAR(H1524)-YEAR(G1524))=1, ((MONTH(H1524)-MONTH(G1524))+1)+12, (IF((YEAR(H1524)-YEAR(G1524))=2, ((MONTH(H1524)-MONTH(G1524))+1)+24, (IF((YEAR(H1524)-YEAR(G1524))=3, ((MONTH(H1524)-MONTH(G1524))+1)+36, (MONTH(H1524)-MONTH(G1524))+1)))))</f>
        <v>12</v>
      </c>
      <c r="J1524" s="18">
        <f>F1524/I1524</f>
        <v>1065.0550000000001</v>
      </c>
      <c r="K1524" s="19"/>
      <c r="L1524" s="20">
        <v>44927</v>
      </c>
      <c r="M1524" s="20">
        <v>44943</v>
      </c>
      <c r="N1524" s="21">
        <v>12780.66</v>
      </c>
      <c r="O1524" s="20">
        <v>44850</v>
      </c>
      <c r="P1524" s="20">
        <v>45199</v>
      </c>
      <c r="Q1524" s="19">
        <f t="shared" si="69"/>
        <v>17</v>
      </c>
      <c r="R1524" s="19">
        <f t="shared" si="70"/>
        <v>17</v>
      </c>
      <c r="S1524" s="19">
        <f t="shared" si="71"/>
        <v>0</v>
      </c>
      <c r="T1524" s="19"/>
      <c r="U1524" s="20">
        <v>43831</v>
      </c>
      <c r="V1524" s="20">
        <v>43847</v>
      </c>
      <c r="W1524" s="21">
        <v>12780.66</v>
      </c>
      <c r="X1524" s="20">
        <v>43754</v>
      </c>
      <c r="Y1524" s="20">
        <v>44104</v>
      </c>
    </row>
    <row r="1525" spans="1:25" ht="15.75" x14ac:dyDescent="0.25">
      <c r="A1525" s="17" t="s">
        <v>377</v>
      </c>
      <c r="B1525" s="17" t="s">
        <v>296</v>
      </c>
      <c r="C1525" s="17" t="s">
        <v>283</v>
      </c>
      <c r="D1525" s="20">
        <v>44850</v>
      </c>
      <c r="E1525" s="20">
        <v>44887</v>
      </c>
      <c r="F1525" s="21">
        <v>13310.38</v>
      </c>
      <c r="G1525" s="20">
        <v>44866</v>
      </c>
      <c r="H1525" s="20">
        <v>45199</v>
      </c>
      <c r="I1525" s="17">
        <f>IF((YEAR(H1525)-YEAR(G1525))=1, ((MONTH(H1525)-MONTH(G1525))+1)+12, (IF((YEAR(H1525)-YEAR(G1525))=2, ((MONTH(H1525)-MONTH(G1525))+1)+24, (IF((YEAR(H1525)-YEAR(G1525))=3, ((MONTH(H1525)-MONTH(G1525))+1)+36, (MONTH(H1525)-MONTH(G1525))+1)))))</f>
        <v>11</v>
      </c>
      <c r="J1525" s="18">
        <f>F1525/I1525</f>
        <v>1210.0345454545454</v>
      </c>
      <c r="K1525" s="19"/>
      <c r="L1525" s="20">
        <v>44850</v>
      </c>
      <c r="M1525" s="20">
        <v>44887</v>
      </c>
      <c r="N1525" s="21">
        <v>13310.38</v>
      </c>
      <c r="O1525" s="20">
        <v>44866</v>
      </c>
      <c r="P1525" s="20">
        <v>45199</v>
      </c>
      <c r="Q1525" s="19">
        <f t="shared" si="69"/>
        <v>22</v>
      </c>
      <c r="R1525" s="19">
        <f t="shared" si="70"/>
        <v>22</v>
      </c>
      <c r="S1525" s="19">
        <f t="shared" si="71"/>
        <v>0</v>
      </c>
      <c r="T1525" s="19"/>
      <c r="U1525" s="20">
        <v>43754</v>
      </c>
      <c r="V1525" s="20">
        <v>43791</v>
      </c>
      <c r="W1525" s="21">
        <v>13310.38</v>
      </c>
      <c r="X1525" s="20">
        <v>43770</v>
      </c>
      <c r="Y1525" s="20">
        <v>44104</v>
      </c>
    </row>
    <row r="1526" spans="1:25" ht="15.75" x14ac:dyDescent="0.25">
      <c r="A1526" s="23" t="s">
        <v>468</v>
      </c>
      <c r="B1526" s="23" t="s">
        <v>296</v>
      </c>
      <c r="C1526" s="17" t="s">
        <v>283</v>
      </c>
      <c r="D1526" s="20">
        <v>45108</v>
      </c>
      <c r="E1526" s="20">
        <v>45170</v>
      </c>
      <c r="F1526" s="21">
        <v>3750</v>
      </c>
      <c r="G1526" s="20">
        <v>45078</v>
      </c>
      <c r="H1526" s="20">
        <v>45199</v>
      </c>
      <c r="I1526" s="17">
        <f>IF((YEAR(H1526)-YEAR(G1526))=1, ((MONTH(H1526)-MONTH(G1526))+1)+12, (IF((YEAR(H1526)-YEAR(G1526))=2, ((MONTH(H1526)-MONTH(G1526))+1)+24, (IF((YEAR(H1526)-YEAR(G1526))=3, ((MONTH(H1526)-MONTH(G1526))+1)+36, (MONTH(H1526)-MONTH(G1526))+1)))))</f>
        <v>4</v>
      </c>
      <c r="J1526" s="18">
        <f>F1526/I1526</f>
        <v>937.5</v>
      </c>
      <c r="K1526" s="19"/>
      <c r="L1526" s="20">
        <v>45108</v>
      </c>
      <c r="M1526" s="20">
        <v>45170</v>
      </c>
      <c r="N1526" s="21">
        <v>3750</v>
      </c>
      <c r="O1526" s="20">
        <v>45078</v>
      </c>
      <c r="P1526" s="20">
        <v>45199</v>
      </c>
      <c r="Q1526" s="19">
        <f t="shared" si="69"/>
        <v>1</v>
      </c>
      <c r="R1526" s="19">
        <f t="shared" si="70"/>
        <v>1</v>
      </c>
      <c r="S1526" s="19">
        <f t="shared" si="71"/>
        <v>0</v>
      </c>
      <c r="T1526" s="19"/>
      <c r="U1526" s="20">
        <v>44013</v>
      </c>
      <c r="V1526" s="20">
        <v>44075</v>
      </c>
      <c r="W1526" s="21">
        <v>3750</v>
      </c>
      <c r="X1526" s="20">
        <v>43983</v>
      </c>
      <c r="Y1526" s="20">
        <v>44104</v>
      </c>
    </row>
    <row r="1527" spans="1:25" ht="15.75" x14ac:dyDescent="0.25">
      <c r="A1527" s="17" t="s">
        <v>516</v>
      </c>
      <c r="B1527" s="17" t="s">
        <v>292</v>
      </c>
      <c r="C1527" s="17" t="s">
        <v>283</v>
      </c>
      <c r="D1527" s="20">
        <v>45078</v>
      </c>
      <c r="E1527" s="20">
        <v>45156</v>
      </c>
      <c r="F1527" s="21">
        <v>15000</v>
      </c>
      <c r="G1527" s="20">
        <v>45078</v>
      </c>
      <c r="H1527" s="20">
        <v>45199</v>
      </c>
      <c r="I1527" s="17">
        <f>IF((YEAR(H1527)-YEAR(G1527))=1, ((MONTH(H1527)-MONTH(G1527))+1)+12, (IF((YEAR(H1527)-YEAR(G1527))=2, ((MONTH(H1527)-MONTH(G1527))+1)+24, (IF((YEAR(H1527)-YEAR(G1527))=3, ((MONTH(H1527)-MONTH(G1527))+1)+36, (MONTH(H1527)-MONTH(G1527))+1)))))</f>
        <v>4</v>
      </c>
      <c r="J1527" s="18">
        <f>F1527/I1527</f>
        <v>3750</v>
      </c>
      <c r="K1527" s="19"/>
      <c r="L1527" s="20">
        <v>45078</v>
      </c>
      <c r="M1527" s="20">
        <v>45156</v>
      </c>
      <c r="N1527" s="21">
        <v>15000</v>
      </c>
      <c r="O1527" s="20">
        <v>45078</v>
      </c>
      <c r="P1527" s="20">
        <v>45199</v>
      </c>
      <c r="Q1527" s="19">
        <f t="shared" si="69"/>
        <v>18</v>
      </c>
      <c r="R1527" s="19">
        <f t="shared" si="70"/>
        <v>18</v>
      </c>
      <c r="S1527" s="19">
        <f t="shared" si="71"/>
        <v>0</v>
      </c>
      <c r="T1527" s="19"/>
      <c r="U1527" s="20">
        <v>43983</v>
      </c>
      <c r="V1527" s="20">
        <v>44061</v>
      </c>
      <c r="W1527" s="21">
        <v>15000</v>
      </c>
      <c r="X1527" s="20">
        <v>43983</v>
      </c>
      <c r="Y1527" s="20">
        <v>44104</v>
      </c>
    </row>
    <row r="1528" spans="1:25" ht="15.75" x14ac:dyDescent="0.25">
      <c r="A1528" s="17" t="s">
        <v>289</v>
      </c>
      <c r="B1528" s="17" t="s">
        <v>288</v>
      </c>
      <c r="C1528" s="17" t="s">
        <v>283</v>
      </c>
      <c r="D1528" s="20">
        <v>45106</v>
      </c>
      <c r="E1528" s="20">
        <v>45130</v>
      </c>
      <c r="F1528" s="21">
        <v>7500</v>
      </c>
      <c r="G1528" s="20">
        <v>45108</v>
      </c>
      <c r="H1528" s="20">
        <v>45199</v>
      </c>
      <c r="I1528" s="17">
        <f>IF((YEAR(H1528)-YEAR(G1528))=1, ((MONTH(H1528)-MONTH(G1528))+1)+12, (IF((YEAR(H1528)-YEAR(G1528))=2, ((MONTH(H1528)-MONTH(G1528))+1)+24, (IF((YEAR(H1528)-YEAR(G1528))=3, ((MONTH(H1528)-MONTH(G1528))+1)+36, (MONTH(H1528)-MONTH(G1528))+1)))))</f>
        <v>3</v>
      </c>
      <c r="J1528" s="18">
        <f>F1528/I1528</f>
        <v>2500</v>
      </c>
      <c r="K1528" s="19"/>
      <c r="L1528" s="20">
        <v>45106</v>
      </c>
      <c r="M1528" s="20">
        <v>45130</v>
      </c>
      <c r="N1528" s="21">
        <v>7500</v>
      </c>
      <c r="O1528" s="20">
        <v>45108</v>
      </c>
      <c r="P1528" s="20">
        <v>45199</v>
      </c>
      <c r="Q1528" s="19">
        <f t="shared" si="69"/>
        <v>23</v>
      </c>
      <c r="R1528" s="19">
        <f t="shared" si="70"/>
        <v>23</v>
      </c>
      <c r="S1528" s="19">
        <f t="shared" si="71"/>
        <v>0</v>
      </c>
      <c r="T1528" s="19"/>
      <c r="U1528" s="20">
        <v>44011</v>
      </c>
      <c r="V1528" s="20">
        <v>44035</v>
      </c>
      <c r="W1528" s="21">
        <v>7500</v>
      </c>
      <c r="X1528" s="20">
        <v>44013</v>
      </c>
      <c r="Y1528" s="20">
        <v>44104</v>
      </c>
    </row>
    <row r="1529" spans="1:25" ht="15.75" x14ac:dyDescent="0.25">
      <c r="A1529" s="17" t="s">
        <v>346</v>
      </c>
      <c r="B1529" s="17" t="s">
        <v>285</v>
      </c>
      <c r="C1529" s="17" t="s">
        <v>283</v>
      </c>
      <c r="D1529" s="20">
        <v>45108</v>
      </c>
      <c r="E1529" s="20">
        <v>45180</v>
      </c>
      <c r="F1529" s="21">
        <v>10237.5</v>
      </c>
      <c r="G1529" s="20">
        <v>45108</v>
      </c>
      <c r="H1529" s="20">
        <v>45199</v>
      </c>
      <c r="I1529" s="17">
        <f>IF((YEAR(H1529)-YEAR(G1529))=1, ((MONTH(H1529)-MONTH(G1529))+1)+12, (IF((YEAR(H1529)-YEAR(G1529))=2, ((MONTH(H1529)-MONTH(G1529))+1)+24, (IF((YEAR(H1529)-YEAR(G1529))=3, ((MONTH(H1529)-MONTH(G1529))+1)+36, (MONTH(H1529)-MONTH(G1529))+1)))))</f>
        <v>3</v>
      </c>
      <c r="J1529" s="18">
        <f>F1529/I1529</f>
        <v>3412.5</v>
      </c>
      <c r="K1529" s="19"/>
      <c r="L1529" s="20">
        <v>45108</v>
      </c>
      <c r="M1529" s="20">
        <v>45180</v>
      </c>
      <c r="N1529" s="21">
        <v>10237.5</v>
      </c>
      <c r="O1529" s="20">
        <v>45108</v>
      </c>
      <c r="P1529" s="20">
        <v>45199</v>
      </c>
      <c r="Q1529" s="19">
        <f t="shared" si="69"/>
        <v>11</v>
      </c>
      <c r="R1529" s="19">
        <f t="shared" si="70"/>
        <v>11</v>
      </c>
      <c r="S1529" s="19">
        <f t="shared" si="71"/>
        <v>0</v>
      </c>
      <c r="T1529" s="19"/>
      <c r="U1529" s="20">
        <v>44013</v>
      </c>
      <c r="V1529" s="20">
        <v>44085</v>
      </c>
      <c r="W1529" s="21">
        <v>10237.5</v>
      </c>
      <c r="X1529" s="20">
        <v>44013</v>
      </c>
      <c r="Y1529" s="20">
        <v>44104</v>
      </c>
    </row>
    <row r="1530" spans="1:25" ht="15.75" x14ac:dyDescent="0.25">
      <c r="A1530" s="17" t="s">
        <v>376</v>
      </c>
      <c r="B1530" s="17" t="s">
        <v>292</v>
      </c>
      <c r="C1530" s="17" t="s">
        <v>283</v>
      </c>
      <c r="D1530" s="20">
        <v>45120</v>
      </c>
      <c r="E1530" s="20">
        <v>45141</v>
      </c>
      <c r="F1530" s="21">
        <v>6750</v>
      </c>
      <c r="G1530" s="20">
        <v>45108</v>
      </c>
      <c r="H1530" s="20">
        <v>45199</v>
      </c>
      <c r="I1530" s="17">
        <f>IF((YEAR(H1530)-YEAR(G1530))=1, ((MONTH(H1530)-MONTH(G1530))+1)+12, (IF((YEAR(H1530)-YEAR(G1530))=2, ((MONTH(H1530)-MONTH(G1530))+1)+24, (IF((YEAR(H1530)-YEAR(G1530))=3, ((MONTH(H1530)-MONTH(G1530))+1)+36, (MONTH(H1530)-MONTH(G1530))+1)))))</f>
        <v>3</v>
      </c>
      <c r="J1530" s="18">
        <f>F1530/I1530</f>
        <v>2250</v>
      </c>
      <c r="K1530" s="19"/>
      <c r="L1530" s="20">
        <v>45120</v>
      </c>
      <c r="M1530" s="20">
        <v>45141</v>
      </c>
      <c r="N1530" s="21">
        <v>6750</v>
      </c>
      <c r="O1530" s="20">
        <v>45108</v>
      </c>
      <c r="P1530" s="20">
        <v>45199</v>
      </c>
      <c r="Q1530" s="19">
        <f t="shared" si="69"/>
        <v>3</v>
      </c>
      <c r="R1530" s="19">
        <f t="shared" si="70"/>
        <v>3</v>
      </c>
      <c r="S1530" s="19">
        <f t="shared" si="71"/>
        <v>0</v>
      </c>
      <c r="T1530" s="19"/>
      <c r="U1530" s="20">
        <v>44025</v>
      </c>
      <c r="V1530" s="20">
        <v>44046</v>
      </c>
      <c r="W1530" s="21">
        <v>6750</v>
      </c>
      <c r="X1530" s="20">
        <v>44013</v>
      </c>
      <c r="Y1530" s="20">
        <v>44104</v>
      </c>
    </row>
    <row r="1531" spans="1:25" ht="15.75" x14ac:dyDescent="0.25">
      <c r="A1531" s="17" t="s">
        <v>376</v>
      </c>
      <c r="B1531" s="17" t="s">
        <v>282</v>
      </c>
      <c r="C1531" s="17" t="s">
        <v>283</v>
      </c>
      <c r="D1531" s="20">
        <v>45120</v>
      </c>
      <c r="E1531" s="20">
        <v>45141</v>
      </c>
      <c r="F1531" s="21">
        <v>2375</v>
      </c>
      <c r="G1531" s="20">
        <v>45108</v>
      </c>
      <c r="H1531" s="20">
        <v>45199</v>
      </c>
      <c r="I1531" s="17">
        <f>IF((YEAR(H1531)-YEAR(G1531))=1, ((MONTH(H1531)-MONTH(G1531))+1)+12, (IF((YEAR(H1531)-YEAR(G1531))=2, ((MONTH(H1531)-MONTH(G1531))+1)+24, (IF((YEAR(H1531)-YEAR(G1531))=3, ((MONTH(H1531)-MONTH(G1531))+1)+36, (MONTH(H1531)-MONTH(G1531))+1)))))</f>
        <v>3</v>
      </c>
      <c r="J1531" s="18">
        <f>F1531/I1531</f>
        <v>791.66666666666663</v>
      </c>
      <c r="K1531" s="19"/>
      <c r="L1531" s="20">
        <v>45120</v>
      </c>
      <c r="M1531" s="20">
        <v>45141</v>
      </c>
      <c r="N1531" s="21">
        <v>2375</v>
      </c>
      <c r="O1531" s="20">
        <v>45108</v>
      </c>
      <c r="P1531" s="20">
        <v>45199</v>
      </c>
      <c r="Q1531" s="19">
        <f t="shared" si="69"/>
        <v>3</v>
      </c>
      <c r="R1531" s="19">
        <f t="shared" si="70"/>
        <v>3</v>
      </c>
      <c r="S1531" s="19">
        <f t="shared" si="71"/>
        <v>0</v>
      </c>
      <c r="T1531" s="19"/>
      <c r="U1531" s="20">
        <v>44025</v>
      </c>
      <c r="V1531" s="20">
        <v>44046</v>
      </c>
      <c r="W1531" s="21">
        <v>2375</v>
      </c>
      <c r="X1531" s="20">
        <v>44013</v>
      </c>
      <c r="Y1531" s="20">
        <v>44104</v>
      </c>
    </row>
    <row r="1532" spans="1:25" ht="15.75" x14ac:dyDescent="0.25">
      <c r="A1532" s="17" t="s">
        <v>400</v>
      </c>
      <c r="B1532" s="17" t="s">
        <v>282</v>
      </c>
      <c r="C1532" s="17" t="s">
        <v>283</v>
      </c>
      <c r="D1532" s="20">
        <v>45108</v>
      </c>
      <c r="E1532" s="20">
        <v>45253</v>
      </c>
      <c r="F1532" s="21">
        <v>1500</v>
      </c>
      <c r="G1532" s="20">
        <v>45108</v>
      </c>
      <c r="H1532" s="20">
        <v>45199</v>
      </c>
      <c r="I1532" s="17">
        <f>IF((YEAR(H1532)-YEAR(G1532))=1, ((MONTH(H1532)-MONTH(G1532))+1)+12, (IF((YEAR(H1532)-YEAR(G1532))=2, ((MONTH(H1532)-MONTH(G1532))+1)+24, (IF((YEAR(H1532)-YEAR(G1532))=3, ((MONTH(H1532)-MONTH(G1532))+1)+36, (MONTH(H1532)-MONTH(G1532))+1)))))</f>
        <v>3</v>
      </c>
      <c r="J1532" s="18">
        <f>F1532/I1532</f>
        <v>500</v>
      </c>
      <c r="K1532" s="19"/>
      <c r="L1532" s="20">
        <v>45108</v>
      </c>
      <c r="M1532" s="20">
        <v>45253</v>
      </c>
      <c r="N1532" s="21">
        <v>1500</v>
      </c>
      <c r="O1532" s="20">
        <v>45108</v>
      </c>
      <c r="P1532" s="20">
        <v>45199</v>
      </c>
      <c r="Q1532" s="19">
        <f t="shared" si="69"/>
        <v>23</v>
      </c>
      <c r="R1532" s="19">
        <f t="shared" si="70"/>
        <v>23</v>
      </c>
      <c r="S1532" s="19">
        <f t="shared" si="71"/>
        <v>0</v>
      </c>
      <c r="T1532" s="19"/>
      <c r="U1532" s="20">
        <v>44013</v>
      </c>
      <c r="V1532" s="20">
        <v>44158</v>
      </c>
      <c r="W1532" s="21">
        <v>1500</v>
      </c>
      <c r="X1532" s="20">
        <v>44013</v>
      </c>
      <c r="Y1532" s="20">
        <v>44104</v>
      </c>
    </row>
    <row r="1533" spans="1:25" ht="15.75" x14ac:dyDescent="0.25">
      <c r="A1533" s="17" t="s">
        <v>478</v>
      </c>
      <c r="B1533" s="17" t="s">
        <v>285</v>
      </c>
      <c r="C1533" s="17" t="s">
        <v>283</v>
      </c>
      <c r="D1533" s="20">
        <v>45108</v>
      </c>
      <c r="E1533" s="20">
        <v>45124</v>
      </c>
      <c r="F1533" s="21">
        <v>2700</v>
      </c>
      <c r="G1533" s="20">
        <v>45108</v>
      </c>
      <c r="H1533" s="20">
        <v>45199</v>
      </c>
      <c r="I1533" s="17">
        <f>IF((YEAR(H1533)-YEAR(G1533))=1, ((MONTH(H1533)-MONTH(G1533))+1)+12, (IF((YEAR(H1533)-YEAR(G1533))=2, ((MONTH(H1533)-MONTH(G1533))+1)+24, (IF((YEAR(H1533)-YEAR(G1533))=3, ((MONTH(H1533)-MONTH(G1533))+1)+36, (MONTH(H1533)-MONTH(G1533))+1)))))</f>
        <v>3</v>
      </c>
      <c r="J1533" s="18">
        <f>F1533/I1533</f>
        <v>900</v>
      </c>
      <c r="K1533" s="19"/>
      <c r="L1533" s="20">
        <v>45108</v>
      </c>
      <c r="M1533" s="20">
        <v>45124</v>
      </c>
      <c r="N1533" s="21">
        <v>2700</v>
      </c>
      <c r="O1533" s="20">
        <v>45108</v>
      </c>
      <c r="P1533" s="20">
        <v>45199</v>
      </c>
      <c r="Q1533" s="19">
        <f t="shared" si="69"/>
        <v>17</v>
      </c>
      <c r="R1533" s="19">
        <f t="shared" si="70"/>
        <v>17</v>
      </c>
      <c r="S1533" s="19">
        <f t="shared" si="71"/>
        <v>0</v>
      </c>
      <c r="T1533" s="19"/>
      <c r="U1533" s="20">
        <v>44013</v>
      </c>
      <c r="V1533" s="20">
        <v>44029</v>
      </c>
      <c r="W1533" s="21">
        <v>2700</v>
      </c>
      <c r="X1533" s="20">
        <v>44013</v>
      </c>
      <c r="Y1533" s="20">
        <v>44104</v>
      </c>
    </row>
    <row r="1534" spans="1:25" ht="15.75" x14ac:dyDescent="0.25">
      <c r="A1534" s="17" t="s">
        <v>487</v>
      </c>
      <c r="B1534" s="17" t="s">
        <v>282</v>
      </c>
      <c r="C1534" s="17" t="s">
        <v>283</v>
      </c>
      <c r="D1534" s="20">
        <v>45108</v>
      </c>
      <c r="E1534" s="20">
        <v>45197</v>
      </c>
      <c r="F1534" s="21">
        <v>1500</v>
      </c>
      <c r="G1534" s="20">
        <v>45108</v>
      </c>
      <c r="H1534" s="20">
        <v>45199</v>
      </c>
      <c r="I1534" s="17">
        <f>IF((YEAR(H1534)-YEAR(G1534))=1, ((MONTH(H1534)-MONTH(G1534))+1)+12, (IF((YEAR(H1534)-YEAR(G1534))=2, ((MONTH(H1534)-MONTH(G1534))+1)+24, (IF((YEAR(H1534)-YEAR(G1534))=3, ((MONTH(H1534)-MONTH(G1534))+1)+36, (MONTH(H1534)-MONTH(G1534))+1)))))</f>
        <v>3</v>
      </c>
      <c r="J1534" s="18">
        <f>F1534/I1534</f>
        <v>500</v>
      </c>
      <c r="K1534" s="19"/>
      <c r="L1534" s="20">
        <v>45108</v>
      </c>
      <c r="M1534" s="20">
        <v>45197</v>
      </c>
      <c r="N1534" s="21">
        <v>1500</v>
      </c>
      <c r="O1534" s="20">
        <v>45108</v>
      </c>
      <c r="P1534" s="20">
        <v>45199</v>
      </c>
      <c r="Q1534" s="19">
        <f t="shared" si="69"/>
        <v>28</v>
      </c>
      <c r="R1534" s="19">
        <f t="shared" si="70"/>
        <v>28</v>
      </c>
      <c r="S1534" s="19">
        <f t="shared" si="71"/>
        <v>0</v>
      </c>
      <c r="T1534" s="19"/>
      <c r="U1534" s="20">
        <v>44013</v>
      </c>
      <c r="V1534" s="20">
        <v>44102</v>
      </c>
      <c r="W1534" s="21">
        <v>1500</v>
      </c>
      <c r="X1534" s="20">
        <v>44013</v>
      </c>
      <c r="Y1534" s="20">
        <v>44104</v>
      </c>
    </row>
    <row r="1535" spans="1:25" ht="15.75" x14ac:dyDescent="0.25">
      <c r="A1535" s="17" t="s">
        <v>502</v>
      </c>
      <c r="B1535" s="17" t="s">
        <v>282</v>
      </c>
      <c r="C1535" s="17" t="s">
        <v>283</v>
      </c>
      <c r="D1535" s="20">
        <v>45108</v>
      </c>
      <c r="E1535" s="20">
        <v>45137</v>
      </c>
      <c r="F1535" s="21">
        <v>5696.24</v>
      </c>
      <c r="G1535" s="20">
        <v>45108</v>
      </c>
      <c r="H1535" s="20">
        <v>45199</v>
      </c>
      <c r="I1535" s="17">
        <f>IF((YEAR(H1535)-YEAR(G1535))=1, ((MONTH(H1535)-MONTH(G1535))+1)+12, (IF((YEAR(H1535)-YEAR(G1535))=2, ((MONTH(H1535)-MONTH(G1535))+1)+24, (IF((YEAR(H1535)-YEAR(G1535))=3, ((MONTH(H1535)-MONTH(G1535))+1)+36, (MONTH(H1535)-MONTH(G1535))+1)))))</f>
        <v>3</v>
      </c>
      <c r="J1535" s="18">
        <f>F1535/I1535</f>
        <v>1898.7466666666667</v>
      </c>
      <c r="K1535" s="19"/>
      <c r="L1535" s="20">
        <v>45108</v>
      </c>
      <c r="M1535" s="20">
        <v>45137</v>
      </c>
      <c r="N1535" s="21">
        <v>5696.24</v>
      </c>
      <c r="O1535" s="20">
        <v>45108</v>
      </c>
      <c r="P1535" s="20">
        <v>45199</v>
      </c>
      <c r="Q1535" s="19">
        <f t="shared" si="69"/>
        <v>30</v>
      </c>
      <c r="R1535" s="19">
        <f t="shared" si="70"/>
        <v>30</v>
      </c>
      <c r="S1535" s="19">
        <f t="shared" si="71"/>
        <v>0</v>
      </c>
      <c r="T1535" s="19"/>
      <c r="U1535" s="20">
        <v>44013</v>
      </c>
      <c r="V1535" s="20">
        <v>44042</v>
      </c>
      <c r="W1535" s="21">
        <v>5696.24</v>
      </c>
      <c r="X1535" s="20">
        <v>44013</v>
      </c>
      <c r="Y1535" s="20">
        <v>44104</v>
      </c>
    </row>
    <row r="1536" spans="1:25" ht="15.75" x14ac:dyDescent="0.25">
      <c r="A1536" s="17" t="s">
        <v>287</v>
      </c>
      <c r="B1536" s="17" t="s">
        <v>285</v>
      </c>
      <c r="C1536" s="17" t="s">
        <v>283</v>
      </c>
      <c r="D1536" s="20">
        <v>45170</v>
      </c>
      <c r="E1536" s="20">
        <v>45204</v>
      </c>
      <c r="F1536" s="21">
        <v>1000</v>
      </c>
      <c r="G1536" s="20">
        <v>45170</v>
      </c>
      <c r="H1536" s="20">
        <v>45199</v>
      </c>
      <c r="I1536" s="17">
        <f>IF((YEAR(H1536)-YEAR(G1536))=1, ((MONTH(H1536)-MONTH(G1536))+1)+12, (IF((YEAR(H1536)-YEAR(G1536))=2, ((MONTH(H1536)-MONTH(G1536))+1)+24, (IF((YEAR(H1536)-YEAR(G1536))=3, ((MONTH(H1536)-MONTH(G1536))+1)+36, (MONTH(H1536)-MONTH(G1536))+1)))))</f>
        <v>1</v>
      </c>
      <c r="J1536" s="18">
        <f>F1536/I1536</f>
        <v>1000</v>
      </c>
      <c r="K1536" s="19"/>
      <c r="L1536" s="20">
        <v>45170</v>
      </c>
      <c r="M1536" s="20">
        <v>45204</v>
      </c>
      <c r="N1536" s="21">
        <v>1000</v>
      </c>
      <c r="O1536" s="20">
        <v>45170</v>
      </c>
      <c r="P1536" s="20">
        <v>45199</v>
      </c>
      <c r="Q1536" s="19">
        <f t="shared" si="69"/>
        <v>5</v>
      </c>
      <c r="R1536" s="19">
        <f t="shared" si="70"/>
        <v>5</v>
      </c>
      <c r="S1536" s="19">
        <f t="shared" si="71"/>
        <v>0</v>
      </c>
      <c r="T1536" s="19"/>
      <c r="U1536" s="20">
        <v>44075</v>
      </c>
      <c r="V1536" s="20">
        <v>44109</v>
      </c>
      <c r="W1536" s="21">
        <v>1000</v>
      </c>
      <c r="X1536" s="20">
        <v>44075</v>
      </c>
      <c r="Y1536" s="20">
        <v>44104</v>
      </c>
    </row>
    <row r="1537" spans="1:25" ht="15.75" x14ac:dyDescent="0.25">
      <c r="A1537" s="17" t="s">
        <v>373</v>
      </c>
      <c r="B1537" s="17" t="s">
        <v>285</v>
      </c>
      <c r="C1537" s="17" t="s">
        <v>283</v>
      </c>
      <c r="D1537" s="20">
        <v>45199</v>
      </c>
      <c r="E1537" s="20">
        <v>45229</v>
      </c>
      <c r="F1537" s="21">
        <v>1850</v>
      </c>
      <c r="G1537" s="20">
        <v>45170</v>
      </c>
      <c r="H1537" s="20">
        <v>45199</v>
      </c>
      <c r="I1537" s="17">
        <f>IF((YEAR(H1537)-YEAR(G1537))=1, ((MONTH(H1537)-MONTH(G1537))+1)+12, (IF((YEAR(H1537)-YEAR(G1537))=2, ((MONTH(H1537)-MONTH(G1537))+1)+24, (IF((YEAR(H1537)-YEAR(G1537))=3, ((MONTH(H1537)-MONTH(G1537))+1)+36, (MONTH(H1537)-MONTH(G1537))+1)))))</f>
        <v>1</v>
      </c>
      <c r="J1537" s="18">
        <f>F1537/I1537</f>
        <v>1850</v>
      </c>
      <c r="K1537" s="19"/>
      <c r="L1537" s="20">
        <v>45199</v>
      </c>
      <c r="M1537" s="20">
        <v>45229</v>
      </c>
      <c r="N1537" s="21">
        <v>1850</v>
      </c>
      <c r="O1537" s="20">
        <v>45170</v>
      </c>
      <c r="P1537" s="20">
        <v>45199</v>
      </c>
      <c r="Q1537" s="19">
        <f t="shared" si="69"/>
        <v>30</v>
      </c>
      <c r="R1537" s="19">
        <f t="shared" si="70"/>
        <v>30</v>
      </c>
      <c r="S1537" s="19">
        <f t="shared" si="71"/>
        <v>0</v>
      </c>
      <c r="T1537" s="19"/>
      <c r="U1537" s="20">
        <v>44104</v>
      </c>
      <c r="V1537" s="20">
        <v>44134</v>
      </c>
      <c r="W1537" s="21">
        <v>1850</v>
      </c>
      <c r="X1537" s="20">
        <v>44075</v>
      </c>
      <c r="Y1537" s="20">
        <v>44104</v>
      </c>
    </row>
    <row r="1538" spans="1:25" ht="15.75" x14ac:dyDescent="0.25">
      <c r="A1538" s="17" t="s">
        <v>401</v>
      </c>
      <c r="B1538" s="17" t="s">
        <v>285</v>
      </c>
      <c r="C1538" s="17" t="s">
        <v>283</v>
      </c>
      <c r="D1538" s="20">
        <v>45170</v>
      </c>
      <c r="E1538" s="20">
        <v>45192</v>
      </c>
      <c r="F1538" s="21">
        <v>2000</v>
      </c>
      <c r="G1538" s="20">
        <v>45170</v>
      </c>
      <c r="H1538" s="20">
        <v>45199</v>
      </c>
      <c r="I1538" s="17">
        <f>IF((YEAR(H1538)-YEAR(G1538))=1, ((MONTH(H1538)-MONTH(G1538))+1)+12, (IF((YEAR(H1538)-YEAR(G1538))=2, ((MONTH(H1538)-MONTH(G1538))+1)+24, (IF((YEAR(H1538)-YEAR(G1538))=3, ((MONTH(H1538)-MONTH(G1538))+1)+36, (MONTH(H1538)-MONTH(G1538))+1)))))</f>
        <v>1</v>
      </c>
      <c r="J1538" s="18">
        <f>F1538/I1538</f>
        <v>2000</v>
      </c>
      <c r="K1538" s="19"/>
      <c r="L1538" s="20">
        <v>45170</v>
      </c>
      <c r="M1538" s="20">
        <v>45192</v>
      </c>
      <c r="N1538" s="21">
        <v>2000</v>
      </c>
      <c r="O1538" s="20">
        <v>45170</v>
      </c>
      <c r="P1538" s="20">
        <v>45199</v>
      </c>
      <c r="Q1538" s="19">
        <f t="shared" si="69"/>
        <v>23</v>
      </c>
      <c r="R1538" s="19">
        <f t="shared" si="70"/>
        <v>23</v>
      </c>
      <c r="S1538" s="19">
        <f t="shared" si="71"/>
        <v>0</v>
      </c>
      <c r="T1538" s="19"/>
      <c r="U1538" s="20">
        <v>44075</v>
      </c>
      <c r="V1538" s="20">
        <v>44097</v>
      </c>
      <c r="W1538" s="21">
        <v>2000</v>
      </c>
      <c r="X1538" s="20">
        <v>44075</v>
      </c>
      <c r="Y1538" s="20">
        <v>44104</v>
      </c>
    </row>
    <row r="1539" spans="1:25" ht="15.75" x14ac:dyDescent="0.25">
      <c r="A1539" s="17" t="s">
        <v>426</v>
      </c>
      <c r="B1539" s="17" t="s">
        <v>282</v>
      </c>
      <c r="C1539" s="17" t="s">
        <v>283</v>
      </c>
      <c r="D1539" s="20">
        <v>45170</v>
      </c>
      <c r="E1539" s="20">
        <v>45211</v>
      </c>
      <c r="F1539" s="21">
        <v>700</v>
      </c>
      <c r="G1539" s="20">
        <v>45170</v>
      </c>
      <c r="H1539" s="20">
        <v>45199</v>
      </c>
      <c r="I1539" s="17">
        <f>IF((YEAR(H1539)-YEAR(G1539))=1, ((MONTH(H1539)-MONTH(G1539))+1)+12, (IF((YEAR(H1539)-YEAR(G1539))=2, ((MONTH(H1539)-MONTH(G1539))+1)+24, (IF((YEAR(H1539)-YEAR(G1539))=3, ((MONTH(H1539)-MONTH(G1539))+1)+36, (MONTH(H1539)-MONTH(G1539))+1)))))</f>
        <v>1</v>
      </c>
      <c r="J1539" s="18">
        <f>F1539/I1539</f>
        <v>700</v>
      </c>
      <c r="K1539" s="19"/>
      <c r="L1539" s="20">
        <v>45170</v>
      </c>
      <c r="M1539" s="20">
        <v>45211</v>
      </c>
      <c r="N1539" s="21">
        <v>700</v>
      </c>
      <c r="O1539" s="20">
        <v>45170</v>
      </c>
      <c r="P1539" s="20">
        <v>45199</v>
      </c>
      <c r="Q1539" s="19">
        <f t="shared" si="69"/>
        <v>12</v>
      </c>
      <c r="R1539" s="19">
        <f t="shared" si="70"/>
        <v>12</v>
      </c>
      <c r="S1539" s="19">
        <f t="shared" si="71"/>
        <v>0</v>
      </c>
      <c r="T1539" s="19"/>
      <c r="U1539" s="20">
        <v>44075</v>
      </c>
      <c r="V1539" s="20">
        <v>44116</v>
      </c>
      <c r="W1539" s="21">
        <v>700</v>
      </c>
      <c r="X1539" s="20">
        <v>44075</v>
      </c>
      <c r="Y1539" s="20">
        <v>44104</v>
      </c>
    </row>
    <row r="1540" spans="1:25" ht="15.75" x14ac:dyDescent="0.25">
      <c r="A1540" s="17" t="s">
        <v>485</v>
      </c>
      <c r="B1540" s="17" t="s">
        <v>282</v>
      </c>
      <c r="C1540" s="17" t="s">
        <v>283</v>
      </c>
      <c r="D1540" s="20">
        <v>45194</v>
      </c>
      <c r="E1540" s="20">
        <v>45281</v>
      </c>
      <c r="F1540" s="21">
        <v>600</v>
      </c>
      <c r="G1540" s="20">
        <v>45170</v>
      </c>
      <c r="H1540" s="20">
        <v>45199</v>
      </c>
      <c r="I1540" s="17">
        <f>IF((YEAR(H1540)-YEAR(G1540))=1, ((MONTH(H1540)-MONTH(G1540))+1)+12, (IF((YEAR(H1540)-YEAR(G1540))=2, ((MONTH(H1540)-MONTH(G1540))+1)+24, (IF((YEAR(H1540)-YEAR(G1540))=3, ((MONTH(H1540)-MONTH(G1540))+1)+36, (MONTH(H1540)-MONTH(G1540))+1)))))</f>
        <v>1</v>
      </c>
      <c r="J1540" s="18">
        <f>F1540/I1540</f>
        <v>600</v>
      </c>
      <c r="K1540" s="19"/>
      <c r="L1540" s="20">
        <v>45194</v>
      </c>
      <c r="M1540" s="20">
        <v>45281</v>
      </c>
      <c r="N1540" s="21">
        <v>600</v>
      </c>
      <c r="O1540" s="20">
        <v>45170</v>
      </c>
      <c r="P1540" s="20">
        <v>45199</v>
      </c>
      <c r="Q1540" s="19">
        <f t="shared" ref="Q1540:Q1603" si="72">DAY(E1540)</f>
        <v>21</v>
      </c>
      <c r="R1540" s="19">
        <f t="shared" ref="R1540:R1603" si="73">DAY(M1540)</f>
        <v>21</v>
      </c>
      <c r="S1540" s="19">
        <f t="shared" ref="S1540:S1603" si="74">Q1540-R1540</f>
        <v>0</v>
      </c>
      <c r="T1540" s="19"/>
      <c r="U1540" s="20">
        <v>44099</v>
      </c>
      <c r="V1540" s="20">
        <v>44186</v>
      </c>
      <c r="W1540" s="21">
        <v>600</v>
      </c>
      <c r="X1540" s="20">
        <v>44075</v>
      </c>
      <c r="Y1540" s="20">
        <v>44104</v>
      </c>
    </row>
    <row r="1541" spans="1:25" ht="15.75" x14ac:dyDescent="0.25">
      <c r="A1541" s="17" t="s">
        <v>507</v>
      </c>
      <c r="B1541" s="17" t="s">
        <v>285</v>
      </c>
      <c r="C1541" s="17" t="s">
        <v>283</v>
      </c>
      <c r="D1541" s="20">
        <v>45170</v>
      </c>
      <c r="E1541" s="20">
        <v>45201</v>
      </c>
      <c r="F1541" s="21">
        <v>1750</v>
      </c>
      <c r="G1541" s="20">
        <v>45170</v>
      </c>
      <c r="H1541" s="20">
        <v>45199</v>
      </c>
      <c r="I1541" s="17">
        <f>IF((YEAR(H1541)-YEAR(G1541))=1, ((MONTH(H1541)-MONTH(G1541))+1)+12, (IF((YEAR(H1541)-YEAR(G1541))=2, ((MONTH(H1541)-MONTH(G1541))+1)+24, (IF((YEAR(H1541)-YEAR(G1541))=3, ((MONTH(H1541)-MONTH(G1541))+1)+36, (MONTH(H1541)-MONTH(G1541))+1)))))</f>
        <v>1</v>
      </c>
      <c r="J1541" s="18">
        <f>F1541/I1541</f>
        <v>1750</v>
      </c>
      <c r="K1541" s="19"/>
      <c r="L1541" s="20">
        <v>45170</v>
      </c>
      <c r="M1541" s="20">
        <v>45201</v>
      </c>
      <c r="N1541" s="21">
        <v>1750</v>
      </c>
      <c r="O1541" s="20">
        <v>45170</v>
      </c>
      <c r="P1541" s="20">
        <v>45199</v>
      </c>
      <c r="Q1541" s="19">
        <f t="shared" si="72"/>
        <v>2</v>
      </c>
      <c r="R1541" s="19">
        <f t="shared" si="73"/>
        <v>2</v>
      </c>
      <c r="S1541" s="19">
        <f t="shared" si="74"/>
        <v>0</v>
      </c>
      <c r="T1541" s="19"/>
      <c r="U1541" s="20">
        <v>44075</v>
      </c>
      <c r="V1541" s="20">
        <v>44106</v>
      </c>
      <c r="W1541" s="21">
        <v>1750</v>
      </c>
      <c r="X1541" s="20">
        <v>44075</v>
      </c>
      <c r="Y1541" s="20">
        <v>44104</v>
      </c>
    </row>
    <row r="1542" spans="1:25" ht="15.75" x14ac:dyDescent="0.25">
      <c r="A1542" s="17" t="s">
        <v>527</v>
      </c>
      <c r="B1542" s="17" t="s">
        <v>288</v>
      </c>
      <c r="C1542" s="17" t="s">
        <v>283</v>
      </c>
      <c r="D1542" s="20">
        <v>45170</v>
      </c>
      <c r="E1542" s="20">
        <v>45239</v>
      </c>
      <c r="F1542" s="21">
        <v>2500</v>
      </c>
      <c r="G1542" s="20">
        <v>45170</v>
      </c>
      <c r="H1542" s="20">
        <v>45199</v>
      </c>
      <c r="I1542" s="17">
        <f>IF((YEAR(H1542)-YEAR(G1542))=1, ((MONTH(H1542)-MONTH(G1542))+1)+12, (IF((YEAR(H1542)-YEAR(G1542))=2, ((MONTH(H1542)-MONTH(G1542))+1)+24, (IF((YEAR(H1542)-YEAR(G1542))=3, ((MONTH(H1542)-MONTH(G1542))+1)+36, (MONTH(H1542)-MONTH(G1542))+1)))))</f>
        <v>1</v>
      </c>
      <c r="J1542" s="18">
        <f>F1542/I1542</f>
        <v>2500</v>
      </c>
      <c r="K1542" s="19"/>
      <c r="L1542" s="20">
        <v>45170</v>
      </c>
      <c r="M1542" s="20">
        <v>45239</v>
      </c>
      <c r="N1542" s="21">
        <v>2500</v>
      </c>
      <c r="O1542" s="20">
        <v>45170</v>
      </c>
      <c r="P1542" s="20">
        <v>45199</v>
      </c>
      <c r="Q1542" s="19">
        <f t="shared" si="72"/>
        <v>9</v>
      </c>
      <c r="R1542" s="19">
        <f t="shared" si="73"/>
        <v>9</v>
      </c>
      <c r="S1542" s="19">
        <f t="shared" si="74"/>
        <v>0</v>
      </c>
      <c r="T1542" s="19"/>
      <c r="U1542" s="20">
        <v>44075</v>
      </c>
      <c r="V1542" s="20">
        <v>44144</v>
      </c>
      <c r="W1542" s="21">
        <v>2500</v>
      </c>
      <c r="X1542" s="20">
        <v>44075</v>
      </c>
      <c r="Y1542" s="20">
        <v>44104</v>
      </c>
    </row>
    <row r="1543" spans="1:25" ht="15.75" x14ac:dyDescent="0.25">
      <c r="A1543" s="17" t="s">
        <v>422</v>
      </c>
      <c r="B1543" s="17" t="s">
        <v>288</v>
      </c>
      <c r="C1543" s="17" t="s">
        <v>283</v>
      </c>
      <c r="D1543" s="20">
        <v>44866</v>
      </c>
      <c r="E1543" s="20">
        <v>44887</v>
      </c>
      <c r="F1543" s="21">
        <v>3397.78</v>
      </c>
      <c r="G1543" s="20">
        <v>44805</v>
      </c>
      <c r="H1543" s="20">
        <v>45230</v>
      </c>
      <c r="I1543" s="17">
        <f>IF((YEAR(H1543)-YEAR(G1543))=1, ((MONTH(H1543)-MONTH(G1543))+1)+12, (IF((YEAR(H1543)-YEAR(G1543))=2, ((MONTH(H1543)-MONTH(G1543))+1)+24, (IF((YEAR(H1543)-YEAR(G1543))=3, ((MONTH(H1543)-MONTH(G1543))+1)+36, (MONTH(H1543)-MONTH(G1543))+1)))))</f>
        <v>14</v>
      </c>
      <c r="J1543" s="18">
        <f>F1543/I1543</f>
        <v>242.69857142857146</v>
      </c>
      <c r="K1543" s="19"/>
      <c r="L1543" s="20">
        <v>44866</v>
      </c>
      <c r="M1543" s="20">
        <v>44887</v>
      </c>
      <c r="N1543" s="21">
        <v>3397.78</v>
      </c>
      <c r="O1543" s="20">
        <v>44805</v>
      </c>
      <c r="P1543" s="20">
        <v>45230</v>
      </c>
      <c r="Q1543" s="19">
        <f t="shared" si="72"/>
        <v>22</v>
      </c>
      <c r="R1543" s="19">
        <f t="shared" si="73"/>
        <v>22</v>
      </c>
      <c r="S1543" s="19">
        <f t="shared" si="74"/>
        <v>0</v>
      </c>
      <c r="T1543" s="19"/>
      <c r="U1543" s="20">
        <v>43770</v>
      </c>
      <c r="V1543" s="20">
        <v>43791</v>
      </c>
      <c r="W1543" s="21">
        <v>3397.78</v>
      </c>
      <c r="X1543" s="20">
        <v>43709</v>
      </c>
      <c r="Y1543" s="20">
        <v>44135</v>
      </c>
    </row>
    <row r="1544" spans="1:25" ht="15.75" x14ac:dyDescent="0.25">
      <c r="A1544" s="17" t="s">
        <v>333</v>
      </c>
      <c r="B1544" s="17" t="s">
        <v>285</v>
      </c>
      <c r="C1544" s="17" t="s">
        <v>283</v>
      </c>
      <c r="D1544" s="20">
        <v>44870</v>
      </c>
      <c r="E1544" s="20">
        <v>44912</v>
      </c>
      <c r="F1544" s="21">
        <v>20000</v>
      </c>
      <c r="G1544" s="20">
        <v>44866</v>
      </c>
      <c r="H1544" s="20">
        <v>45230</v>
      </c>
      <c r="I1544" s="17">
        <f>IF((YEAR(H1544)-YEAR(G1544))=1, ((MONTH(H1544)-MONTH(G1544))+1)+12, (IF((YEAR(H1544)-YEAR(G1544))=2, ((MONTH(H1544)-MONTH(G1544))+1)+24, (IF((YEAR(H1544)-YEAR(G1544))=3, ((MONTH(H1544)-MONTH(G1544))+1)+36, (MONTH(H1544)-MONTH(G1544))+1)))))</f>
        <v>12</v>
      </c>
      <c r="J1544" s="18">
        <f>F1544/I1544</f>
        <v>1666.6666666666667</v>
      </c>
      <c r="K1544" s="19"/>
      <c r="L1544" s="20">
        <v>44870</v>
      </c>
      <c r="M1544" s="20">
        <v>44912</v>
      </c>
      <c r="N1544" s="21">
        <v>20000</v>
      </c>
      <c r="O1544" s="20">
        <v>44866</v>
      </c>
      <c r="P1544" s="20">
        <v>45230</v>
      </c>
      <c r="Q1544" s="19">
        <f t="shared" si="72"/>
        <v>17</v>
      </c>
      <c r="R1544" s="19">
        <f t="shared" si="73"/>
        <v>17</v>
      </c>
      <c r="S1544" s="19">
        <f t="shared" si="74"/>
        <v>0</v>
      </c>
      <c r="T1544" s="19"/>
      <c r="U1544" s="20">
        <v>43774</v>
      </c>
      <c r="V1544" s="20">
        <v>43816</v>
      </c>
      <c r="W1544" s="21">
        <v>20000</v>
      </c>
      <c r="X1544" s="20">
        <v>43770</v>
      </c>
      <c r="Y1544" s="20">
        <v>44135</v>
      </c>
    </row>
    <row r="1545" spans="1:25" ht="15.75" x14ac:dyDescent="0.25">
      <c r="A1545" s="17" t="s">
        <v>337</v>
      </c>
      <c r="B1545" s="17" t="s">
        <v>288</v>
      </c>
      <c r="C1545" s="17" t="s">
        <v>283</v>
      </c>
      <c r="D1545" s="20">
        <v>44876</v>
      </c>
      <c r="E1545" s="20">
        <v>44901</v>
      </c>
      <c r="F1545" s="21">
        <v>19305.650000000001</v>
      </c>
      <c r="G1545" s="20">
        <v>44866</v>
      </c>
      <c r="H1545" s="20">
        <v>45230</v>
      </c>
      <c r="I1545" s="17">
        <f>IF((YEAR(H1545)-YEAR(G1545))=1, ((MONTH(H1545)-MONTH(G1545))+1)+12, (IF((YEAR(H1545)-YEAR(G1545))=2, ((MONTH(H1545)-MONTH(G1545))+1)+24, (IF((YEAR(H1545)-YEAR(G1545))=3, ((MONTH(H1545)-MONTH(G1545))+1)+36, (MONTH(H1545)-MONTH(G1545))+1)))))</f>
        <v>12</v>
      </c>
      <c r="J1545" s="18">
        <f>F1545/I1545</f>
        <v>1608.8041666666668</v>
      </c>
      <c r="K1545" s="19"/>
      <c r="L1545" s="20">
        <v>44876</v>
      </c>
      <c r="M1545" s="20">
        <v>44901</v>
      </c>
      <c r="N1545" s="21">
        <v>19305.650000000001</v>
      </c>
      <c r="O1545" s="20">
        <v>44866</v>
      </c>
      <c r="P1545" s="20">
        <v>45230</v>
      </c>
      <c r="Q1545" s="19">
        <f t="shared" si="72"/>
        <v>6</v>
      </c>
      <c r="R1545" s="19">
        <f t="shared" si="73"/>
        <v>6</v>
      </c>
      <c r="S1545" s="19">
        <f t="shared" si="74"/>
        <v>0</v>
      </c>
      <c r="T1545" s="19"/>
      <c r="U1545" s="20">
        <v>43780</v>
      </c>
      <c r="V1545" s="20">
        <v>43805</v>
      </c>
      <c r="W1545" s="21">
        <v>19305.650000000001</v>
      </c>
      <c r="X1545" s="20">
        <v>43770</v>
      </c>
      <c r="Y1545" s="20">
        <v>44135</v>
      </c>
    </row>
    <row r="1546" spans="1:25" ht="15.75" x14ac:dyDescent="0.25">
      <c r="A1546" s="17" t="s">
        <v>339</v>
      </c>
      <c r="B1546" s="17" t="s">
        <v>292</v>
      </c>
      <c r="C1546" s="17" t="s">
        <v>283</v>
      </c>
      <c r="D1546" s="20">
        <v>44859</v>
      </c>
      <c r="E1546" s="20">
        <v>44887</v>
      </c>
      <c r="F1546" s="21">
        <v>47724</v>
      </c>
      <c r="G1546" s="20">
        <v>44866</v>
      </c>
      <c r="H1546" s="20">
        <v>45230</v>
      </c>
      <c r="I1546" s="17">
        <f>IF((YEAR(H1546)-YEAR(G1546))=1, ((MONTH(H1546)-MONTH(G1546))+1)+12, (IF((YEAR(H1546)-YEAR(G1546))=2, ((MONTH(H1546)-MONTH(G1546))+1)+24, (IF((YEAR(H1546)-YEAR(G1546))=3, ((MONTH(H1546)-MONTH(G1546))+1)+36, (MONTH(H1546)-MONTH(G1546))+1)))))</f>
        <v>12</v>
      </c>
      <c r="J1546" s="18">
        <f>F1546/I1546</f>
        <v>3977</v>
      </c>
      <c r="K1546" s="19"/>
      <c r="L1546" s="20">
        <v>44859</v>
      </c>
      <c r="M1546" s="20">
        <v>44887</v>
      </c>
      <c r="N1546" s="21">
        <v>47724</v>
      </c>
      <c r="O1546" s="20">
        <v>44866</v>
      </c>
      <c r="P1546" s="20">
        <v>45230</v>
      </c>
      <c r="Q1546" s="19">
        <f t="shared" si="72"/>
        <v>22</v>
      </c>
      <c r="R1546" s="19">
        <f t="shared" si="73"/>
        <v>22</v>
      </c>
      <c r="S1546" s="19">
        <f t="shared" si="74"/>
        <v>0</v>
      </c>
      <c r="T1546" s="19"/>
      <c r="U1546" s="20">
        <v>43763</v>
      </c>
      <c r="V1546" s="20">
        <v>43791</v>
      </c>
      <c r="W1546" s="21">
        <v>47724</v>
      </c>
      <c r="X1546" s="20">
        <v>43770</v>
      </c>
      <c r="Y1546" s="20">
        <v>44135</v>
      </c>
    </row>
    <row r="1547" spans="1:25" ht="15.75" x14ac:dyDescent="0.25">
      <c r="A1547" s="17" t="s">
        <v>347</v>
      </c>
      <c r="B1547" s="17" t="s">
        <v>288</v>
      </c>
      <c r="C1547" s="17" t="s">
        <v>283</v>
      </c>
      <c r="D1547" s="20">
        <v>44682</v>
      </c>
      <c r="E1547" s="20">
        <v>44709</v>
      </c>
      <c r="F1547" s="21">
        <v>9040</v>
      </c>
      <c r="G1547" s="20">
        <v>44866</v>
      </c>
      <c r="H1547" s="20">
        <v>45230</v>
      </c>
      <c r="I1547" s="17">
        <f>IF((YEAR(H1547)-YEAR(G1547))=1, ((MONTH(H1547)-MONTH(G1547))+1)+12, (IF((YEAR(H1547)-YEAR(G1547))=2, ((MONTH(H1547)-MONTH(G1547))+1)+24, (IF((YEAR(H1547)-YEAR(G1547))=3, ((MONTH(H1547)-MONTH(G1547))+1)+36, (MONTH(H1547)-MONTH(G1547))+1)))))</f>
        <v>12</v>
      </c>
      <c r="J1547" s="18">
        <f>F1547/I1547</f>
        <v>753.33333333333337</v>
      </c>
      <c r="K1547" s="19"/>
      <c r="L1547" s="20">
        <v>44682</v>
      </c>
      <c r="M1547" s="20">
        <v>44709</v>
      </c>
      <c r="N1547" s="21">
        <v>9040</v>
      </c>
      <c r="O1547" s="20">
        <v>44866</v>
      </c>
      <c r="P1547" s="20">
        <v>45230</v>
      </c>
      <c r="Q1547" s="19">
        <f t="shared" si="72"/>
        <v>28</v>
      </c>
      <c r="R1547" s="19">
        <f t="shared" si="73"/>
        <v>28</v>
      </c>
      <c r="S1547" s="19">
        <f t="shared" si="74"/>
        <v>0</v>
      </c>
      <c r="T1547" s="19"/>
      <c r="U1547" s="20">
        <v>43586</v>
      </c>
      <c r="V1547" s="20">
        <v>43613</v>
      </c>
      <c r="W1547" s="21">
        <v>9040</v>
      </c>
      <c r="X1547" s="20">
        <v>43770</v>
      </c>
      <c r="Y1547" s="20">
        <v>44135</v>
      </c>
    </row>
    <row r="1548" spans="1:25" ht="15.75" x14ac:dyDescent="0.25">
      <c r="A1548" s="17" t="s">
        <v>347</v>
      </c>
      <c r="B1548" s="17" t="s">
        <v>296</v>
      </c>
      <c r="C1548" s="17" t="s">
        <v>283</v>
      </c>
      <c r="D1548" s="20">
        <v>44876</v>
      </c>
      <c r="E1548" s="20">
        <v>44906</v>
      </c>
      <c r="F1548" s="21">
        <v>46200</v>
      </c>
      <c r="G1548" s="20">
        <v>44866</v>
      </c>
      <c r="H1548" s="20">
        <v>45230</v>
      </c>
      <c r="I1548" s="17">
        <f>IF((YEAR(H1548)-YEAR(G1548))=1, ((MONTH(H1548)-MONTH(G1548))+1)+12, (IF((YEAR(H1548)-YEAR(G1548))=2, ((MONTH(H1548)-MONTH(G1548))+1)+24, (IF((YEAR(H1548)-YEAR(G1548))=3, ((MONTH(H1548)-MONTH(G1548))+1)+36, (MONTH(H1548)-MONTH(G1548))+1)))))</f>
        <v>12</v>
      </c>
      <c r="J1548" s="18">
        <f>F1548/I1548</f>
        <v>3850</v>
      </c>
      <c r="K1548" s="19"/>
      <c r="L1548" s="20">
        <v>44876</v>
      </c>
      <c r="M1548" s="20">
        <v>44906</v>
      </c>
      <c r="N1548" s="21">
        <v>46200</v>
      </c>
      <c r="O1548" s="20">
        <v>44866</v>
      </c>
      <c r="P1548" s="20">
        <v>45230</v>
      </c>
      <c r="Q1548" s="19">
        <f t="shared" si="72"/>
        <v>11</v>
      </c>
      <c r="R1548" s="19">
        <f t="shared" si="73"/>
        <v>11</v>
      </c>
      <c r="S1548" s="19">
        <f t="shared" si="74"/>
        <v>0</v>
      </c>
      <c r="T1548" s="19"/>
      <c r="U1548" s="20">
        <v>43780</v>
      </c>
      <c r="V1548" s="20">
        <v>43810</v>
      </c>
      <c r="W1548" s="21">
        <v>46200</v>
      </c>
      <c r="X1548" s="20">
        <v>43770</v>
      </c>
      <c r="Y1548" s="20">
        <v>44135</v>
      </c>
    </row>
    <row r="1549" spans="1:25" ht="15.75" x14ac:dyDescent="0.25">
      <c r="A1549" s="17" t="s">
        <v>407</v>
      </c>
      <c r="B1549" s="17" t="s">
        <v>285</v>
      </c>
      <c r="C1549" s="17" t="s">
        <v>283</v>
      </c>
      <c r="D1549" s="20">
        <v>44829</v>
      </c>
      <c r="E1549" s="20">
        <v>44925</v>
      </c>
      <c r="F1549" s="21">
        <v>8844</v>
      </c>
      <c r="G1549" s="20">
        <v>44866</v>
      </c>
      <c r="H1549" s="20">
        <v>45230</v>
      </c>
      <c r="I1549" s="17">
        <f>IF((YEAR(H1549)-YEAR(G1549))=1, ((MONTH(H1549)-MONTH(G1549))+1)+12, (IF((YEAR(H1549)-YEAR(G1549))=2, ((MONTH(H1549)-MONTH(G1549))+1)+24, (IF((YEAR(H1549)-YEAR(G1549))=3, ((MONTH(H1549)-MONTH(G1549))+1)+36, (MONTH(H1549)-MONTH(G1549))+1)))))</f>
        <v>12</v>
      </c>
      <c r="J1549" s="18">
        <f>F1549/I1549</f>
        <v>737</v>
      </c>
      <c r="K1549" s="19"/>
      <c r="L1549" s="20">
        <v>44829</v>
      </c>
      <c r="M1549" s="20">
        <v>44925</v>
      </c>
      <c r="N1549" s="21">
        <v>8844</v>
      </c>
      <c r="O1549" s="20">
        <v>44866</v>
      </c>
      <c r="P1549" s="20">
        <v>45230</v>
      </c>
      <c r="Q1549" s="19">
        <f t="shared" si="72"/>
        <v>30</v>
      </c>
      <c r="R1549" s="19">
        <f t="shared" si="73"/>
        <v>30</v>
      </c>
      <c r="S1549" s="19">
        <f t="shared" si="74"/>
        <v>0</v>
      </c>
      <c r="T1549" s="19"/>
      <c r="U1549" s="20">
        <v>43733</v>
      </c>
      <c r="V1549" s="20">
        <v>43829</v>
      </c>
      <c r="W1549" s="21">
        <v>8844</v>
      </c>
      <c r="X1549" s="20">
        <v>43770</v>
      </c>
      <c r="Y1549" s="20">
        <v>44135</v>
      </c>
    </row>
    <row r="1550" spans="1:25" ht="15.75" x14ac:dyDescent="0.25">
      <c r="A1550" s="17" t="s">
        <v>458</v>
      </c>
      <c r="B1550" s="17" t="s">
        <v>296</v>
      </c>
      <c r="C1550" s="17" t="s">
        <v>283</v>
      </c>
      <c r="D1550" s="20">
        <v>44862</v>
      </c>
      <c r="E1550" s="20">
        <v>44886</v>
      </c>
      <c r="F1550" s="21">
        <v>153000</v>
      </c>
      <c r="G1550" s="20">
        <v>44866</v>
      </c>
      <c r="H1550" s="20">
        <v>45230</v>
      </c>
      <c r="I1550" s="17">
        <f>IF((YEAR(H1550)-YEAR(G1550))=1, ((MONTH(H1550)-MONTH(G1550))+1)+12, (IF((YEAR(H1550)-YEAR(G1550))=2, ((MONTH(H1550)-MONTH(G1550))+1)+24, (MONTH(H1550)-MONTH(G1550))+1)))</f>
        <v>12</v>
      </c>
      <c r="J1550" s="18">
        <f>F1550/I1550</f>
        <v>12750</v>
      </c>
      <c r="K1550" s="19"/>
      <c r="L1550" s="20">
        <v>44862</v>
      </c>
      <c r="M1550" s="20">
        <v>44886</v>
      </c>
      <c r="N1550" s="21">
        <v>153000</v>
      </c>
      <c r="O1550" s="20">
        <v>44866</v>
      </c>
      <c r="P1550" s="20">
        <v>45230</v>
      </c>
      <c r="Q1550" s="19">
        <f t="shared" si="72"/>
        <v>21</v>
      </c>
      <c r="R1550" s="19">
        <f t="shared" si="73"/>
        <v>21</v>
      </c>
      <c r="S1550" s="19">
        <f t="shared" si="74"/>
        <v>0</v>
      </c>
      <c r="T1550" s="19"/>
      <c r="U1550" s="20">
        <v>43766</v>
      </c>
      <c r="V1550" s="20">
        <v>43790</v>
      </c>
      <c r="W1550" s="21">
        <v>153000</v>
      </c>
      <c r="X1550" s="20">
        <v>43770</v>
      </c>
      <c r="Y1550" s="20">
        <v>44135</v>
      </c>
    </row>
    <row r="1551" spans="1:25" ht="15.75" x14ac:dyDescent="0.25">
      <c r="A1551" s="17" t="s">
        <v>542</v>
      </c>
      <c r="B1551" s="17" t="s">
        <v>288</v>
      </c>
      <c r="C1551" s="17" t="s">
        <v>283</v>
      </c>
      <c r="D1551" s="20">
        <v>44717</v>
      </c>
      <c r="E1551" s="20">
        <v>44725</v>
      </c>
      <c r="F1551" s="21">
        <v>129500</v>
      </c>
      <c r="G1551" s="20">
        <v>44866</v>
      </c>
      <c r="H1551" s="20">
        <v>45230</v>
      </c>
      <c r="I1551" s="17">
        <f>IF((YEAR(H1551)-YEAR(G1551))=1, ((MONTH(H1551)-MONTH(G1551))+1)+12, (IF((YEAR(H1551)-YEAR(G1551))=2, ((MONTH(H1551)-MONTH(G1551))+1)+24, (IF((YEAR(H1551)-YEAR(G1551))=3, ((MONTH(H1551)-MONTH(G1551))+1)+36, (MONTH(H1551)-MONTH(G1551))+1)))))</f>
        <v>12</v>
      </c>
      <c r="J1551" s="18">
        <f>F1551/I1551</f>
        <v>10791.666666666666</v>
      </c>
      <c r="K1551" s="19"/>
      <c r="L1551" s="20">
        <v>44717</v>
      </c>
      <c r="M1551" s="20">
        <v>44725</v>
      </c>
      <c r="N1551" s="21">
        <v>129500</v>
      </c>
      <c r="O1551" s="20">
        <v>44866</v>
      </c>
      <c r="P1551" s="20">
        <v>45230</v>
      </c>
      <c r="Q1551" s="19">
        <f t="shared" si="72"/>
        <v>13</v>
      </c>
      <c r="R1551" s="19">
        <f t="shared" si="73"/>
        <v>13</v>
      </c>
      <c r="S1551" s="19">
        <f t="shared" si="74"/>
        <v>0</v>
      </c>
      <c r="T1551" s="19"/>
      <c r="U1551" s="20">
        <v>43621</v>
      </c>
      <c r="V1551" s="20">
        <v>43629</v>
      </c>
      <c r="W1551" s="21">
        <v>129500</v>
      </c>
      <c r="X1551" s="20">
        <v>43770</v>
      </c>
      <c r="Y1551" s="20">
        <v>44135</v>
      </c>
    </row>
    <row r="1552" spans="1:25" ht="15.75" x14ac:dyDescent="0.25">
      <c r="A1552" s="17" t="s">
        <v>324</v>
      </c>
      <c r="B1552" s="17" t="s">
        <v>296</v>
      </c>
      <c r="C1552" s="17" t="s">
        <v>283</v>
      </c>
      <c r="D1552" s="20">
        <v>45139</v>
      </c>
      <c r="E1552" s="20">
        <v>45192</v>
      </c>
      <c r="F1552" s="21">
        <v>5888.41</v>
      </c>
      <c r="G1552" s="20">
        <v>45139</v>
      </c>
      <c r="H1552" s="20">
        <v>45230</v>
      </c>
      <c r="I1552" s="17">
        <f>IF((YEAR(H1552)-YEAR(G1552))=1, ((MONTH(H1552)-MONTH(G1552))+1)+12, (IF((YEAR(H1552)-YEAR(G1552))=2, ((MONTH(H1552)-MONTH(G1552))+1)+24, (IF((YEAR(H1552)-YEAR(G1552))=3, ((MONTH(H1552)-MONTH(G1552))+1)+36, (MONTH(H1552)-MONTH(G1552))+1)))))</f>
        <v>3</v>
      </c>
      <c r="J1552" s="18">
        <f>F1552/I1552</f>
        <v>1962.8033333333333</v>
      </c>
      <c r="K1552" s="19"/>
      <c r="L1552" s="20">
        <v>45139</v>
      </c>
      <c r="M1552" s="20">
        <v>45192</v>
      </c>
      <c r="N1552" s="21">
        <v>5888.41</v>
      </c>
      <c r="O1552" s="20">
        <v>45139</v>
      </c>
      <c r="P1552" s="20">
        <v>45230</v>
      </c>
      <c r="Q1552" s="19">
        <f t="shared" si="72"/>
        <v>23</v>
      </c>
      <c r="R1552" s="19">
        <f t="shared" si="73"/>
        <v>23</v>
      </c>
      <c r="S1552" s="19">
        <f t="shared" si="74"/>
        <v>0</v>
      </c>
      <c r="T1552" s="19"/>
      <c r="U1552" s="20">
        <v>44044</v>
      </c>
      <c r="V1552" s="20">
        <v>44097</v>
      </c>
      <c r="W1552" s="21">
        <v>5888.41</v>
      </c>
      <c r="X1552" s="20">
        <v>44044</v>
      </c>
      <c r="Y1552" s="20">
        <v>44135</v>
      </c>
    </row>
    <row r="1553" spans="1:25" ht="15.75" x14ac:dyDescent="0.25">
      <c r="A1553" s="17" t="s">
        <v>374</v>
      </c>
      <c r="B1553" s="17" t="s">
        <v>296</v>
      </c>
      <c r="C1553" s="17" t="s">
        <v>283</v>
      </c>
      <c r="D1553" s="20">
        <v>45165</v>
      </c>
      <c r="E1553" s="20">
        <v>45169</v>
      </c>
      <c r="F1553" s="21">
        <v>1550.75</v>
      </c>
      <c r="G1553" s="20">
        <v>45139</v>
      </c>
      <c r="H1553" s="20">
        <v>45230</v>
      </c>
      <c r="I1553" s="17">
        <f>IF((YEAR(H1553)-YEAR(G1553))=1, ((MONTH(H1553)-MONTH(G1553))+1)+12, (IF((YEAR(H1553)-YEAR(G1553))=2, ((MONTH(H1553)-MONTH(G1553))+1)+24, (IF((YEAR(H1553)-YEAR(G1553))=3, ((MONTH(H1553)-MONTH(G1553))+1)+36, (MONTH(H1553)-MONTH(G1553))+1)))))</f>
        <v>3</v>
      </c>
      <c r="J1553" s="18">
        <f>F1553/I1553</f>
        <v>516.91666666666663</v>
      </c>
      <c r="K1553" s="19"/>
      <c r="L1553" s="20">
        <v>45165</v>
      </c>
      <c r="M1553" s="20">
        <v>45169</v>
      </c>
      <c r="N1553" s="21">
        <v>1550.75</v>
      </c>
      <c r="O1553" s="20">
        <v>45139</v>
      </c>
      <c r="P1553" s="20">
        <v>45230</v>
      </c>
      <c r="Q1553" s="19">
        <f t="shared" si="72"/>
        <v>31</v>
      </c>
      <c r="R1553" s="19">
        <f t="shared" si="73"/>
        <v>31</v>
      </c>
      <c r="S1553" s="19">
        <f t="shared" si="74"/>
        <v>0</v>
      </c>
      <c r="T1553" s="19"/>
      <c r="U1553" s="20">
        <v>44070</v>
      </c>
      <c r="V1553" s="20">
        <v>44074</v>
      </c>
      <c r="W1553" s="21">
        <v>1550.75</v>
      </c>
      <c r="X1553" s="20">
        <v>44044</v>
      </c>
      <c r="Y1553" s="20">
        <v>44135</v>
      </c>
    </row>
    <row r="1554" spans="1:25" ht="15.75" x14ac:dyDescent="0.25">
      <c r="A1554" s="17" t="s">
        <v>392</v>
      </c>
      <c r="B1554" s="17" t="s">
        <v>285</v>
      </c>
      <c r="C1554" s="17" t="s">
        <v>283</v>
      </c>
      <c r="D1554" s="20">
        <v>45139</v>
      </c>
      <c r="E1554" s="20">
        <v>45246</v>
      </c>
      <c r="F1554" s="21">
        <v>10358.58</v>
      </c>
      <c r="G1554" s="20">
        <v>45139</v>
      </c>
      <c r="H1554" s="20">
        <v>45230</v>
      </c>
      <c r="I1554" s="17">
        <f>IF((YEAR(H1554)-YEAR(G1554))=1, ((MONTH(H1554)-MONTH(G1554))+1)+12, (IF((YEAR(H1554)-YEAR(G1554))=2, ((MONTH(H1554)-MONTH(G1554))+1)+24, (IF((YEAR(H1554)-YEAR(G1554))=3, ((MONTH(H1554)-MONTH(G1554))+1)+36, (MONTH(H1554)-MONTH(G1554))+1)))))</f>
        <v>3</v>
      </c>
      <c r="J1554" s="18">
        <f>F1554/I1554</f>
        <v>3452.86</v>
      </c>
      <c r="K1554" s="19"/>
      <c r="L1554" s="20">
        <v>45139</v>
      </c>
      <c r="M1554" s="20">
        <v>45246</v>
      </c>
      <c r="N1554" s="21">
        <v>10358.58</v>
      </c>
      <c r="O1554" s="20">
        <v>45139</v>
      </c>
      <c r="P1554" s="20">
        <v>45230</v>
      </c>
      <c r="Q1554" s="19">
        <f t="shared" si="72"/>
        <v>16</v>
      </c>
      <c r="R1554" s="19">
        <f t="shared" si="73"/>
        <v>16</v>
      </c>
      <c r="S1554" s="19">
        <f t="shared" si="74"/>
        <v>0</v>
      </c>
      <c r="T1554" s="19"/>
      <c r="U1554" s="20">
        <v>44044</v>
      </c>
      <c r="V1554" s="20">
        <v>44151</v>
      </c>
      <c r="W1554" s="21">
        <v>10358.58</v>
      </c>
      <c r="X1554" s="20">
        <v>44044</v>
      </c>
      <c r="Y1554" s="20">
        <v>44135</v>
      </c>
    </row>
    <row r="1555" spans="1:25" ht="15.75" x14ac:dyDescent="0.25">
      <c r="A1555" s="17" t="s">
        <v>499</v>
      </c>
      <c r="B1555" s="17" t="s">
        <v>288</v>
      </c>
      <c r="C1555" s="17" t="s">
        <v>283</v>
      </c>
      <c r="D1555" s="20">
        <v>45166</v>
      </c>
      <c r="E1555" s="20">
        <v>45183</v>
      </c>
      <c r="F1555" s="21">
        <v>7500</v>
      </c>
      <c r="G1555" s="20">
        <v>45139</v>
      </c>
      <c r="H1555" s="20">
        <v>45230</v>
      </c>
      <c r="I1555" s="17">
        <f>IF((YEAR(H1555)-YEAR(G1555))=1, ((MONTH(H1555)-MONTH(G1555))+1)+12, (IF((YEAR(H1555)-YEAR(G1555))=2, ((MONTH(H1555)-MONTH(G1555))+1)+24, (IF((YEAR(H1555)-YEAR(G1555))=3, ((MONTH(H1555)-MONTH(G1555))+1)+36, (MONTH(H1555)-MONTH(G1555))+1)))))</f>
        <v>3</v>
      </c>
      <c r="J1555" s="18">
        <f>F1555/I1555</f>
        <v>2500</v>
      </c>
      <c r="K1555" s="19"/>
      <c r="L1555" s="20">
        <v>45166</v>
      </c>
      <c r="M1555" s="20">
        <v>45183</v>
      </c>
      <c r="N1555" s="21">
        <v>7500</v>
      </c>
      <c r="O1555" s="20">
        <v>45139</v>
      </c>
      <c r="P1555" s="20">
        <v>45230</v>
      </c>
      <c r="Q1555" s="19">
        <f t="shared" si="72"/>
        <v>14</v>
      </c>
      <c r="R1555" s="19">
        <f t="shared" si="73"/>
        <v>14</v>
      </c>
      <c r="S1555" s="19">
        <f t="shared" si="74"/>
        <v>0</v>
      </c>
      <c r="T1555" s="19"/>
      <c r="U1555" s="20">
        <v>44071</v>
      </c>
      <c r="V1555" s="20">
        <v>44088</v>
      </c>
      <c r="W1555" s="21">
        <v>7500</v>
      </c>
      <c r="X1555" s="20">
        <v>44044</v>
      </c>
      <c r="Y1555" s="20">
        <v>44135</v>
      </c>
    </row>
    <row r="1556" spans="1:25" ht="15.75" x14ac:dyDescent="0.25">
      <c r="A1556" s="17" t="s">
        <v>551</v>
      </c>
      <c r="B1556" s="17" t="s">
        <v>285</v>
      </c>
      <c r="C1556" s="17" t="s">
        <v>283</v>
      </c>
      <c r="D1556" s="20">
        <v>45139</v>
      </c>
      <c r="E1556" s="20">
        <v>45233</v>
      </c>
      <c r="F1556" s="21">
        <v>1607.37</v>
      </c>
      <c r="G1556" s="20">
        <v>45139</v>
      </c>
      <c r="H1556" s="20">
        <v>45230</v>
      </c>
      <c r="I1556" s="17">
        <f>IF((YEAR(H1556)-YEAR(G1556))=1, ((MONTH(H1556)-MONTH(G1556))+1)+12, (IF((YEAR(H1556)-YEAR(G1556))=2, ((MONTH(H1556)-MONTH(G1556))+1)+24, (IF((YEAR(H1556)-YEAR(G1556))=3, ((MONTH(H1556)-MONTH(G1556))+1)+36, (MONTH(H1556)-MONTH(G1556))+1)))))</f>
        <v>3</v>
      </c>
      <c r="J1556" s="18">
        <f>F1556/I1556</f>
        <v>535.79</v>
      </c>
      <c r="K1556" s="19"/>
      <c r="L1556" s="20">
        <v>45139</v>
      </c>
      <c r="M1556" s="20">
        <v>45233</v>
      </c>
      <c r="N1556" s="21">
        <v>1607.37</v>
      </c>
      <c r="O1556" s="20">
        <v>45139</v>
      </c>
      <c r="P1556" s="20">
        <v>45230</v>
      </c>
      <c r="Q1556" s="19">
        <f t="shared" si="72"/>
        <v>3</v>
      </c>
      <c r="R1556" s="19">
        <f t="shared" si="73"/>
        <v>3</v>
      </c>
      <c r="S1556" s="19">
        <f t="shared" si="74"/>
        <v>0</v>
      </c>
      <c r="T1556" s="19"/>
      <c r="U1556" s="20">
        <v>44044</v>
      </c>
      <c r="V1556" s="20">
        <v>44138</v>
      </c>
      <c r="W1556" s="21">
        <v>1607.37</v>
      </c>
      <c r="X1556" s="20">
        <v>44044</v>
      </c>
      <c r="Y1556" s="20">
        <v>44135</v>
      </c>
    </row>
    <row r="1557" spans="1:25" ht="15.75" x14ac:dyDescent="0.25">
      <c r="A1557" s="17" t="s">
        <v>557</v>
      </c>
      <c r="B1557" s="17" t="s">
        <v>288</v>
      </c>
      <c r="C1557" s="17" t="s">
        <v>283</v>
      </c>
      <c r="D1557" s="20">
        <v>45139</v>
      </c>
      <c r="E1557" s="20">
        <v>45233</v>
      </c>
      <c r="F1557" s="21">
        <v>18750</v>
      </c>
      <c r="G1557" s="20">
        <v>45139</v>
      </c>
      <c r="H1557" s="20">
        <v>45230</v>
      </c>
      <c r="I1557" s="17">
        <f>IF((YEAR(H1557)-YEAR(G1557))=1, ((MONTH(H1557)-MONTH(G1557))+1)+12, (IF((YEAR(H1557)-YEAR(G1557))=2, ((MONTH(H1557)-MONTH(G1557))+1)+24, (IF((YEAR(H1557)-YEAR(G1557))=3, ((MONTH(H1557)-MONTH(G1557))+1)+36, (MONTH(H1557)-MONTH(G1557))+1)))))</f>
        <v>3</v>
      </c>
      <c r="J1557" s="18">
        <f>F1557/I1557</f>
        <v>6250</v>
      </c>
      <c r="K1557" s="19"/>
      <c r="L1557" s="20">
        <v>45139</v>
      </c>
      <c r="M1557" s="20">
        <v>45233</v>
      </c>
      <c r="N1557" s="21">
        <v>18750</v>
      </c>
      <c r="O1557" s="20">
        <v>45139</v>
      </c>
      <c r="P1557" s="20">
        <v>45230</v>
      </c>
      <c r="Q1557" s="19">
        <f t="shared" si="72"/>
        <v>3</v>
      </c>
      <c r="R1557" s="19">
        <f t="shared" si="73"/>
        <v>3</v>
      </c>
      <c r="S1557" s="19">
        <f t="shared" si="74"/>
        <v>0</v>
      </c>
      <c r="T1557" s="19"/>
      <c r="U1557" s="20">
        <v>44044</v>
      </c>
      <c r="V1557" s="20">
        <v>44138</v>
      </c>
      <c r="W1557" s="21">
        <v>18750</v>
      </c>
      <c r="X1557" s="20">
        <v>44044</v>
      </c>
      <c r="Y1557" s="20">
        <v>44135</v>
      </c>
    </row>
    <row r="1558" spans="1:25" ht="15.75" x14ac:dyDescent="0.25">
      <c r="A1558" s="17" t="s">
        <v>557</v>
      </c>
      <c r="B1558" s="17" t="s">
        <v>296</v>
      </c>
      <c r="C1558" s="17" t="s">
        <v>283</v>
      </c>
      <c r="D1558" s="20">
        <v>45139</v>
      </c>
      <c r="E1558" s="20">
        <v>45233</v>
      </c>
      <c r="F1558" s="21">
        <v>25000</v>
      </c>
      <c r="G1558" s="20">
        <v>45139</v>
      </c>
      <c r="H1558" s="20">
        <v>45230</v>
      </c>
      <c r="I1558" s="17">
        <f>IF((YEAR(H1558)-YEAR(G1558))=1, ((MONTH(H1558)-MONTH(G1558))+1)+12, (IF((YEAR(H1558)-YEAR(G1558))=2, ((MONTH(H1558)-MONTH(G1558))+1)+24, (IF((YEAR(H1558)-YEAR(G1558))=3, ((MONTH(H1558)-MONTH(G1558))+1)+36, (MONTH(H1558)-MONTH(G1558))+1)))))</f>
        <v>3</v>
      </c>
      <c r="J1558" s="18">
        <f>F1558/I1558</f>
        <v>8333.3333333333339</v>
      </c>
      <c r="K1558" s="19"/>
      <c r="L1558" s="20">
        <v>45139</v>
      </c>
      <c r="M1558" s="20">
        <v>45233</v>
      </c>
      <c r="N1558" s="21">
        <v>25000</v>
      </c>
      <c r="O1558" s="20">
        <v>45139</v>
      </c>
      <c r="P1558" s="20">
        <v>45230</v>
      </c>
      <c r="Q1558" s="19">
        <f t="shared" si="72"/>
        <v>3</v>
      </c>
      <c r="R1558" s="19">
        <f t="shared" si="73"/>
        <v>3</v>
      </c>
      <c r="S1558" s="19">
        <f t="shared" si="74"/>
        <v>0</v>
      </c>
      <c r="T1558" s="19"/>
      <c r="U1558" s="20">
        <v>44044</v>
      </c>
      <c r="V1558" s="20">
        <v>44138</v>
      </c>
      <c r="W1558" s="21">
        <v>25000</v>
      </c>
      <c r="X1558" s="20">
        <v>44044</v>
      </c>
      <c r="Y1558" s="20">
        <v>44135</v>
      </c>
    </row>
    <row r="1559" spans="1:25" ht="15.75" x14ac:dyDescent="0.25">
      <c r="A1559" s="17" t="s">
        <v>557</v>
      </c>
      <c r="B1559" s="17" t="s">
        <v>292</v>
      </c>
      <c r="C1559" s="17" t="s">
        <v>283</v>
      </c>
      <c r="D1559" s="20">
        <v>45200</v>
      </c>
      <c r="E1559" s="20">
        <v>45296</v>
      </c>
      <c r="F1559" s="21">
        <v>33625</v>
      </c>
      <c r="G1559" s="20">
        <v>45139</v>
      </c>
      <c r="H1559" s="20">
        <v>45230</v>
      </c>
      <c r="I1559" s="17">
        <f>IF((YEAR(H1559)-YEAR(G1559))=1, ((MONTH(H1559)-MONTH(G1559))+1)+12, (IF((YEAR(H1559)-YEAR(G1559))=2, ((MONTH(H1559)-MONTH(G1559))+1)+24, (IF((YEAR(H1559)-YEAR(G1559))=3, ((MONTH(H1559)-MONTH(G1559))+1)+36, (MONTH(H1559)-MONTH(G1559))+1)))))</f>
        <v>3</v>
      </c>
      <c r="J1559" s="18">
        <f>F1559/I1559</f>
        <v>11208.333333333334</v>
      </c>
      <c r="K1559" s="19"/>
      <c r="L1559" s="20">
        <v>45200</v>
      </c>
      <c r="M1559" s="20">
        <v>45296</v>
      </c>
      <c r="N1559" s="21">
        <v>33625</v>
      </c>
      <c r="O1559" s="20">
        <v>45139</v>
      </c>
      <c r="P1559" s="20">
        <v>45230</v>
      </c>
      <c r="Q1559" s="19">
        <f t="shared" si="72"/>
        <v>5</v>
      </c>
      <c r="R1559" s="19">
        <f t="shared" si="73"/>
        <v>5</v>
      </c>
      <c r="S1559" s="19">
        <f t="shared" si="74"/>
        <v>0</v>
      </c>
      <c r="T1559" s="19"/>
      <c r="U1559" s="20">
        <v>44105</v>
      </c>
      <c r="V1559" s="20">
        <v>44201</v>
      </c>
      <c r="W1559" s="21">
        <v>33625</v>
      </c>
      <c r="X1559" s="20">
        <v>44044</v>
      </c>
      <c r="Y1559" s="20">
        <v>44135</v>
      </c>
    </row>
    <row r="1560" spans="1:25" ht="15.75" x14ac:dyDescent="0.25">
      <c r="A1560" s="17" t="s">
        <v>287</v>
      </c>
      <c r="B1560" s="17" t="s">
        <v>285</v>
      </c>
      <c r="C1560" s="17" t="s">
        <v>283</v>
      </c>
      <c r="D1560" s="20">
        <v>45200</v>
      </c>
      <c r="E1560" s="20">
        <v>45204</v>
      </c>
      <c r="F1560" s="21">
        <v>1000</v>
      </c>
      <c r="G1560" s="20">
        <v>45200</v>
      </c>
      <c r="H1560" s="20">
        <v>45230</v>
      </c>
      <c r="I1560" s="17">
        <f>IF((YEAR(H1560)-YEAR(G1560))=1, ((MONTH(H1560)-MONTH(G1560))+1)+12, (IF((YEAR(H1560)-YEAR(G1560))=2, ((MONTH(H1560)-MONTH(G1560))+1)+24, (IF((YEAR(H1560)-YEAR(G1560))=3, ((MONTH(H1560)-MONTH(G1560))+1)+36, (MONTH(H1560)-MONTH(G1560))+1)))))</f>
        <v>1</v>
      </c>
      <c r="J1560" s="18">
        <f>F1560/I1560</f>
        <v>1000</v>
      </c>
      <c r="K1560" s="19"/>
      <c r="L1560" s="20">
        <v>45200</v>
      </c>
      <c r="M1560" s="20">
        <v>45204</v>
      </c>
      <c r="N1560" s="21">
        <v>1000</v>
      </c>
      <c r="O1560" s="20">
        <v>45200</v>
      </c>
      <c r="P1560" s="20">
        <v>45230</v>
      </c>
      <c r="Q1560" s="19">
        <f t="shared" si="72"/>
        <v>5</v>
      </c>
      <c r="R1560" s="19">
        <f t="shared" si="73"/>
        <v>5</v>
      </c>
      <c r="S1560" s="19">
        <f t="shared" si="74"/>
        <v>0</v>
      </c>
      <c r="T1560" s="19"/>
      <c r="U1560" s="20">
        <v>44105</v>
      </c>
      <c r="V1560" s="20">
        <v>44109</v>
      </c>
      <c r="W1560" s="21">
        <v>1000</v>
      </c>
      <c r="X1560" s="20">
        <v>44105</v>
      </c>
      <c r="Y1560" s="20">
        <v>44135</v>
      </c>
    </row>
    <row r="1561" spans="1:25" ht="15.75" x14ac:dyDescent="0.25">
      <c r="A1561" s="17" t="s">
        <v>373</v>
      </c>
      <c r="B1561" s="17" t="s">
        <v>285</v>
      </c>
      <c r="C1561" s="17" t="s">
        <v>283</v>
      </c>
      <c r="D1561" s="20">
        <v>45230</v>
      </c>
      <c r="E1561" s="20">
        <v>45270</v>
      </c>
      <c r="F1561" s="21">
        <v>1950</v>
      </c>
      <c r="G1561" s="20">
        <v>45200</v>
      </c>
      <c r="H1561" s="20">
        <v>45230</v>
      </c>
      <c r="I1561" s="17">
        <f>IF((YEAR(H1561)-YEAR(G1561))=1, ((MONTH(H1561)-MONTH(G1561))+1)+12, (IF((YEAR(H1561)-YEAR(G1561))=2, ((MONTH(H1561)-MONTH(G1561))+1)+24, (IF((YEAR(H1561)-YEAR(G1561))=3, ((MONTH(H1561)-MONTH(G1561))+1)+36, (MONTH(H1561)-MONTH(G1561))+1)))))</f>
        <v>1</v>
      </c>
      <c r="J1561" s="18">
        <f>F1561/I1561</f>
        <v>1950</v>
      </c>
      <c r="K1561" s="19"/>
      <c r="L1561" s="20">
        <v>45230</v>
      </c>
      <c r="M1561" s="20">
        <v>45270</v>
      </c>
      <c r="N1561" s="21">
        <v>1950</v>
      </c>
      <c r="O1561" s="20">
        <v>45200</v>
      </c>
      <c r="P1561" s="20">
        <v>45230</v>
      </c>
      <c r="Q1561" s="19">
        <f t="shared" si="72"/>
        <v>10</v>
      </c>
      <c r="R1561" s="19">
        <f t="shared" si="73"/>
        <v>10</v>
      </c>
      <c r="S1561" s="19">
        <f t="shared" si="74"/>
        <v>0</v>
      </c>
      <c r="T1561" s="19"/>
      <c r="U1561" s="20">
        <v>44135</v>
      </c>
      <c r="V1561" s="20">
        <v>44175</v>
      </c>
      <c r="W1561" s="21">
        <v>1950</v>
      </c>
      <c r="X1561" s="20">
        <v>44105</v>
      </c>
      <c r="Y1561" s="20">
        <v>44135</v>
      </c>
    </row>
    <row r="1562" spans="1:25" ht="15.75" x14ac:dyDescent="0.25">
      <c r="A1562" s="17" t="s">
        <v>401</v>
      </c>
      <c r="B1562" s="17" t="s">
        <v>285</v>
      </c>
      <c r="C1562" s="17" t="s">
        <v>283</v>
      </c>
      <c r="D1562" s="20">
        <v>45200</v>
      </c>
      <c r="E1562" s="20">
        <v>45276</v>
      </c>
      <c r="F1562" s="21">
        <v>2000</v>
      </c>
      <c r="G1562" s="20">
        <v>45200</v>
      </c>
      <c r="H1562" s="20">
        <v>45230</v>
      </c>
      <c r="I1562" s="17">
        <f>IF((YEAR(H1562)-YEAR(G1562))=1, ((MONTH(H1562)-MONTH(G1562))+1)+12, (IF((YEAR(H1562)-YEAR(G1562))=2, ((MONTH(H1562)-MONTH(G1562))+1)+24, (IF((YEAR(H1562)-YEAR(G1562))=3, ((MONTH(H1562)-MONTH(G1562))+1)+36, (MONTH(H1562)-MONTH(G1562))+1)))))</f>
        <v>1</v>
      </c>
      <c r="J1562" s="18">
        <f>F1562/I1562</f>
        <v>2000</v>
      </c>
      <c r="K1562" s="19"/>
      <c r="L1562" s="20">
        <v>45200</v>
      </c>
      <c r="M1562" s="20">
        <v>45276</v>
      </c>
      <c r="N1562" s="21">
        <v>2000</v>
      </c>
      <c r="O1562" s="20">
        <v>45200</v>
      </c>
      <c r="P1562" s="20">
        <v>45230</v>
      </c>
      <c r="Q1562" s="19">
        <f t="shared" si="72"/>
        <v>16</v>
      </c>
      <c r="R1562" s="19">
        <f t="shared" si="73"/>
        <v>16</v>
      </c>
      <c r="S1562" s="19">
        <f t="shared" si="74"/>
        <v>0</v>
      </c>
      <c r="T1562" s="19"/>
      <c r="U1562" s="20">
        <v>44105</v>
      </c>
      <c r="V1562" s="20">
        <v>44181</v>
      </c>
      <c r="W1562" s="21">
        <v>2000</v>
      </c>
      <c r="X1562" s="20">
        <v>44105</v>
      </c>
      <c r="Y1562" s="20">
        <v>44135</v>
      </c>
    </row>
    <row r="1563" spans="1:25" ht="15.75" x14ac:dyDescent="0.25">
      <c r="A1563" s="17" t="s">
        <v>415</v>
      </c>
      <c r="B1563" s="17" t="s">
        <v>285</v>
      </c>
      <c r="C1563" s="17" t="s">
        <v>283</v>
      </c>
      <c r="D1563" s="20">
        <v>45233</v>
      </c>
      <c r="E1563" s="20" t="s">
        <v>579</v>
      </c>
      <c r="F1563" s="21">
        <v>747.42</v>
      </c>
      <c r="G1563" s="20">
        <v>45200</v>
      </c>
      <c r="H1563" s="20">
        <v>45230</v>
      </c>
      <c r="I1563" s="17">
        <f>IF((YEAR(H1563)-YEAR(G1563))=1, ((MONTH(H1563)-MONTH(G1563))+1)+12, (IF((YEAR(H1563)-YEAR(G1563))=2, ((MONTH(H1563)-MONTH(G1563))+1)+24, (IF((YEAR(H1563)-YEAR(G1563))=3, ((MONTH(H1563)-MONTH(G1563))+1)+36, (MONTH(H1563)-MONTH(G1563))+1)))))</f>
        <v>1</v>
      </c>
      <c r="J1563" s="18">
        <f>F1563/I1563</f>
        <v>747.42</v>
      </c>
      <c r="K1563" s="19"/>
      <c r="L1563" s="20">
        <v>45233</v>
      </c>
      <c r="M1563" s="20" t="s">
        <v>579</v>
      </c>
      <c r="N1563" s="21">
        <v>747.42</v>
      </c>
      <c r="O1563" s="20">
        <v>45200</v>
      </c>
      <c r="P1563" s="20">
        <v>45230</v>
      </c>
      <c r="Q1563" s="19" t="e">
        <f t="shared" si="72"/>
        <v>#VALUE!</v>
      </c>
      <c r="R1563" s="19" t="e">
        <f t="shared" si="73"/>
        <v>#VALUE!</v>
      </c>
      <c r="S1563" s="19" t="e">
        <f t="shared" si="74"/>
        <v>#VALUE!</v>
      </c>
      <c r="T1563" s="19"/>
      <c r="U1563" s="20">
        <v>44138</v>
      </c>
      <c r="V1563" s="20"/>
      <c r="W1563" s="21">
        <v>747.42</v>
      </c>
      <c r="X1563" s="20">
        <v>44105</v>
      </c>
      <c r="Y1563" s="20">
        <v>44135</v>
      </c>
    </row>
    <row r="1564" spans="1:25" ht="15.75" x14ac:dyDescent="0.25">
      <c r="A1564" s="17" t="s">
        <v>426</v>
      </c>
      <c r="B1564" s="17" t="s">
        <v>282</v>
      </c>
      <c r="C1564" s="17" t="s">
        <v>283</v>
      </c>
      <c r="D1564" s="20">
        <v>45200</v>
      </c>
      <c r="E1564" s="20">
        <v>45211</v>
      </c>
      <c r="F1564" s="21">
        <v>700</v>
      </c>
      <c r="G1564" s="20">
        <v>45200</v>
      </c>
      <c r="H1564" s="20">
        <v>45230</v>
      </c>
      <c r="I1564" s="17">
        <f>IF((YEAR(H1564)-YEAR(G1564))=1, ((MONTH(H1564)-MONTH(G1564))+1)+12, (IF((YEAR(H1564)-YEAR(G1564))=2, ((MONTH(H1564)-MONTH(G1564))+1)+24, (IF((YEAR(H1564)-YEAR(G1564))=3, ((MONTH(H1564)-MONTH(G1564))+1)+36, (MONTH(H1564)-MONTH(G1564))+1)))))</f>
        <v>1</v>
      </c>
      <c r="J1564" s="18">
        <f>F1564/I1564</f>
        <v>700</v>
      </c>
      <c r="K1564" s="19"/>
      <c r="L1564" s="20">
        <v>45200</v>
      </c>
      <c r="M1564" s="20">
        <v>45211</v>
      </c>
      <c r="N1564" s="21">
        <v>700</v>
      </c>
      <c r="O1564" s="20">
        <v>45200</v>
      </c>
      <c r="P1564" s="20">
        <v>45230</v>
      </c>
      <c r="Q1564" s="19">
        <f t="shared" si="72"/>
        <v>12</v>
      </c>
      <c r="R1564" s="19">
        <f t="shared" si="73"/>
        <v>12</v>
      </c>
      <c r="S1564" s="19">
        <f t="shared" si="74"/>
        <v>0</v>
      </c>
      <c r="T1564" s="19"/>
      <c r="U1564" s="20">
        <v>44105</v>
      </c>
      <c r="V1564" s="20">
        <v>44116</v>
      </c>
      <c r="W1564" s="21">
        <v>700</v>
      </c>
      <c r="X1564" s="20">
        <v>44105</v>
      </c>
      <c r="Y1564" s="20">
        <v>44135</v>
      </c>
    </row>
    <row r="1565" spans="1:25" ht="15.75" x14ac:dyDescent="0.25">
      <c r="A1565" s="17" t="s">
        <v>485</v>
      </c>
      <c r="B1565" s="17" t="s">
        <v>282</v>
      </c>
      <c r="C1565" s="17" t="s">
        <v>283</v>
      </c>
      <c r="D1565" s="20">
        <v>45224</v>
      </c>
      <c r="E1565" s="20">
        <v>45281</v>
      </c>
      <c r="F1565" s="21">
        <v>600</v>
      </c>
      <c r="G1565" s="20">
        <v>45200</v>
      </c>
      <c r="H1565" s="20">
        <v>45230</v>
      </c>
      <c r="I1565" s="17">
        <f>IF((YEAR(H1565)-YEAR(G1565))=1, ((MONTH(H1565)-MONTH(G1565))+1)+12, (IF((YEAR(H1565)-YEAR(G1565))=2, ((MONTH(H1565)-MONTH(G1565))+1)+24, (IF((YEAR(H1565)-YEAR(G1565))=3, ((MONTH(H1565)-MONTH(G1565))+1)+36, (MONTH(H1565)-MONTH(G1565))+1)))))</f>
        <v>1</v>
      </c>
      <c r="J1565" s="18">
        <f>F1565/I1565</f>
        <v>600</v>
      </c>
      <c r="K1565" s="19"/>
      <c r="L1565" s="20">
        <v>45224</v>
      </c>
      <c r="M1565" s="20">
        <v>45281</v>
      </c>
      <c r="N1565" s="21">
        <v>600</v>
      </c>
      <c r="O1565" s="20">
        <v>45200</v>
      </c>
      <c r="P1565" s="20">
        <v>45230</v>
      </c>
      <c r="Q1565" s="19">
        <f t="shared" si="72"/>
        <v>21</v>
      </c>
      <c r="R1565" s="19">
        <f t="shared" si="73"/>
        <v>21</v>
      </c>
      <c r="S1565" s="19">
        <f t="shared" si="74"/>
        <v>0</v>
      </c>
      <c r="T1565" s="19"/>
      <c r="U1565" s="20">
        <v>44129</v>
      </c>
      <c r="V1565" s="20">
        <v>44186</v>
      </c>
      <c r="W1565" s="21">
        <v>600</v>
      </c>
      <c r="X1565" s="20">
        <v>44105</v>
      </c>
      <c r="Y1565" s="20">
        <v>44135</v>
      </c>
    </row>
    <row r="1566" spans="1:25" ht="15.75" x14ac:dyDescent="0.25">
      <c r="A1566" s="17" t="s">
        <v>507</v>
      </c>
      <c r="B1566" s="17" t="s">
        <v>285</v>
      </c>
      <c r="C1566" s="17" t="s">
        <v>283</v>
      </c>
      <c r="D1566" s="20">
        <v>45200</v>
      </c>
      <c r="E1566" s="20">
        <v>45236</v>
      </c>
      <c r="F1566" s="21">
        <v>1750</v>
      </c>
      <c r="G1566" s="20">
        <v>45200</v>
      </c>
      <c r="H1566" s="20">
        <v>45230</v>
      </c>
      <c r="I1566" s="17">
        <f>IF((YEAR(H1566)-YEAR(G1566))=1, ((MONTH(H1566)-MONTH(G1566))+1)+12, (IF((YEAR(H1566)-YEAR(G1566))=2, ((MONTH(H1566)-MONTH(G1566))+1)+24, (IF((YEAR(H1566)-YEAR(G1566))=3, ((MONTH(H1566)-MONTH(G1566))+1)+36, (MONTH(H1566)-MONTH(G1566))+1)))))</f>
        <v>1</v>
      </c>
      <c r="J1566" s="18">
        <f>F1566/I1566</f>
        <v>1750</v>
      </c>
      <c r="K1566" s="19"/>
      <c r="L1566" s="20">
        <v>45200</v>
      </c>
      <c r="M1566" s="20">
        <v>45236</v>
      </c>
      <c r="N1566" s="21">
        <v>1750</v>
      </c>
      <c r="O1566" s="20">
        <v>45200</v>
      </c>
      <c r="P1566" s="20">
        <v>45230</v>
      </c>
      <c r="Q1566" s="19">
        <f t="shared" si="72"/>
        <v>6</v>
      </c>
      <c r="R1566" s="19">
        <f t="shared" si="73"/>
        <v>6</v>
      </c>
      <c r="S1566" s="19">
        <f t="shared" si="74"/>
        <v>0</v>
      </c>
      <c r="T1566" s="19"/>
      <c r="U1566" s="20">
        <v>44105</v>
      </c>
      <c r="V1566" s="20">
        <v>44141</v>
      </c>
      <c r="W1566" s="21">
        <v>1750</v>
      </c>
      <c r="X1566" s="20">
        <v>44105</v>
      </c>
      <c r="Y1566" s="20">
        <v>44135</v>
      </c>
    </row>
    <row r="1567" spans="1:25" ht="15.75" x14ac:dyDescent="0.25">
      <c r="A1567" s="17" t="s">
        <v>527</v>
      </c>
      <c r="B1567" s="17" t="s">
        <v>288</v>
      </c>
      <c r="C1567" s="17" t="s">
        <v>283</v>
      </c>
      <c r="D1567" s="20">
        <v>45200</v>
      </c>
      <c r="E1567" s="20">
        <v>45212</v>
      </c>
      <c r="F1567" s="21">
        <v>2500</v>
      </c>
      <c r="G1567" s="20">
        <v>45200</v>
      </c>
      <c r="H1567" s="20">
        <v>45230</v>
      </c>
      <c r="I1567" s="17">
        <f>IF((YEAR(H1567)-YEAR(G1567))=1, ((MONTH(H1567)-MONTH(G1567))+1)+12, (IF((YEAR(H1567)-YEAR(G1567))=2, ((MONTH(H1567)-MONTH(G1567))+1)+24, (IF((YEAR(H1567)-YEAR(G1567))=3, ((MONTH(H1567)-MONTH(G1567))+1)+36, (MONTH(H1567)-MONTH(G1567))+1)))))</f>
        <v>1</v>
      </c>
      <c r="J1567" s="18">
        <f>F1567/I1567</f>
        <v>2500</v>
      </c>
      <c r="K1567" s="19"/>
      <c r="L1567" s="20">
        <v>45200</v>
      </c>
      <c r="M1567" s="20">
        <v>45212</v>
      </c>
      <c r="N1567" s="21">
        <v>2500</v>
      </c>
      <c r="O1567" s="20">
        <v>45200</v>
      </c>
      <c r="P1567" s="20">
        <v>45230</v>
      </c>
      <c r="Q1567" s="19">
        <f t="shared" si="72"/>
        <v>13</v>
      </c>
      <c r="R1567" s="19">
        <f t="shared" si="73"/>
        <v>13</v>
      </c>
      <c r="S1567" s="19">
        <f t="shared" si="74"/>
        <v>0</v>
      </c>
      <c r="T1567" s="19"/>
      <c r="U1567" s="20">
        <v>44105</v>
      </c>
      <c r="V1567" s="20">
        <v>44117</v>
      </c>
      <c r="W1567" s="21">
        <v>2500</v>
      </c>
      <c r="X1567" s="20">
        <v>44105</v>
      </c>
      <c r="Y1567" s="20">
        <v>44135</v>
      </c>
    </row>
    <row r="1568" spans="1:25" ht="15.75" x14ac:dyDescent="0.25">
      <c r="A1568" s="17" t="s">
        <v>472</v>
      </c>
      <c r="B1568" s="17" t="s">
        <v>285</v>
      </c>
      <c r="C1568" s="17" t="s">
        <v>283</v>
      </c>
      <c r="D1568" s="20">
        <v>45107</v>
      </c>
      <c r="E1568" s="20">
        <v>45130</v>
      </c>
      <c r="F1568" s="21">
        <v>49642.559999999998</v>
      </c>
      <c r="G1568" s="20">
        <v>44652</v>
      </c>
      <c r="H1568" s="20">
        <v>45260</v>
      </c>
      <c r="I1568" s="17">
        <f>IF((YEAR(H1568)-YEAR(G1568))=1, ((MONTH(H1568)-MONTH(G1568))+1)+12, (IF((YEAR(H1568)-YEAR(G1568))=2, ((MONTH(H1568)-MONTH(G1568))+1)+24, (IF((YEAR(H1568)-YEAR(G1568))=3, ((MONTH(H1568)-MONTH(G1568))+1)+36, (MONTH(H1568)-MONTH(G1568))+1)))))</f>
        <v>20</v>
      </c>
      <c r="J1568" s="18">
        <f>F1568/I1568</f>
        <v>2482.1279999999997</v>
      </c>
      <c r="K1568" s="19"/>
      <c r="L1568" s="20">
        <v>45107</v>
      </c>
      <c r="M1568" s="20">
        <v>45130</v>
      </c>
      <c r="N1568" s="21">
        <v>49642.559999999998</v>
      </c>
      <c r="O1568" s="20">
        <v>44652</v>
      </c>
      <c r="P1568" s="20">
        <v>45260</v>
      </c>
      <c r="Q1568" s="19">
        <f t="shared" si="72"/>
        <v>23</v>
      </c>
      <c r="R1568" s="19">
        <f t="shared" si="73"/>
        <v>23</v>
      </c>
      <c r="S1568" s="19">
        <f t="shared" si="74"/>
        <v>0</v>
      </c>
      <c r="T1568" s="19"/>
      <c r="U1568" s="20">
        <v>44012</v>
      </c>
      <c r="V1568" s="20">
        <v>44035</v>
      </c>
      <c r="W1568" s="21">
        <v>49642.559999999998</v>
      </c>
      <c r="X1568" s="20">
        <v>43556</v>
      </c>
      <c r="Y1568" s="20">
        <v>44165</v>
      </c>
    </row>
    <row r="1569" spans="1:25" ht="15.75" x14ac:dyDescent="0.25">
      <c r="A1569" s="17" t="s">
        <v>304</v>
      </c>
      <c r="B1569" s="17" t="s">
        <v>285</v>
      </c>
      <c r="C1569" s="17" t="s">
        <v>283</v>
      </c>
      <c r="D1569" s="20">
        <v>44926</v>
      </c>
      <c r="E1569" s="20">
        <v>45334</v>
      </c>
      <c r="F1569" s="21">
        <v>120000</v>
      </c>
      <c r="G1569" s="20">
        <v>44896</v>
      </c>
      <c r="H1569" s="20">
        <v>45260</v>
      </c>
      <c r="I1569" s="17">
        <f>IF((YEAR(H1569)-YEAR(G1569))=1, ((MONTH(H1569)-MONTH(G1569))+1)+12, (IF((YEAR(H1569)-YEAR(G1569))=2, ((MONTH(H1569)-MONTH(G1569))+1)+24, (IF((YEAR(H1569)-YEAR(G1569))=3, ((MONTH(H1569)-MONTH(G1569))+1)+36, (MONTH(H1569)-MONTH(G1569))+1)))))</f>
        <v>12</v>
      </c>
      <c r="J1569" s="18">
        <f>F1569/I1569</f>
        <v>10000</v>
      </c>
      <c r="K1569" s="19"/>
      <c r="L1569" s="20">
        <v>44926</v>
      </c>
      <c r="M1569" s="20">
        <v>45334</v>
      </c>
      <c r="N1569" s="21">
        <v>120000</v>
      </c>
      <c r="O1569" s="20">
        <v>44896</v>
      </c>
      <c r="P1569" s="20">
        <v>45260</v>
      </c>
      <c r="Q1569" s="19">
        <f t="shared" si="72"/>
        <v>12</v>
      </c>
      <c r="R1569" s="19">
        <f t="shared" si="73"/>
        <v>12</v>
      </c>
      <c r="S1569" s="19">
        <f t="shared" si="74"/>
        <v>0</v>
      </c>
      <c r="T1569" s="19"/>
      <c r="U1569" s="20">
        <v>43830</v>
      </c>
      <c r="V1569" s="20">
        <v>44239</v>
      </c>
      <c r="W1569" s="21">
        <v>120000</v>
      </c>
      <c r="X1569" s="20">
        <v>43800</v>
      </c>
      <c r="Y1569" s="20">
        <v>44165</v>
      </c>
    </row>
    <row r="1570" spans="1:25" ht="15.75" x14ac:dyDescent="0.25">
      <c r="A1570" s="17" t="s">
        <v>334</v>
      </c>
      <c r="B1570" s="17" t="s">
        <v>285</v>
      </c>
      <c r="C1570" s="17" t="s">
        <v>283</v>
      </c>
      <c r="D1570" s="20">
        <v>44932</v>
      </c>
      <c r="E1570" s="20">
        <v>44975</v>
      </c>
      <c r="F1570" s="21">
        <v>12479.85</v>
      </c>
      <c r="G1570" s="20">
        <v>44896</v>
      </c>
      <c r="H1570" s="20">
        <v>45260</v>
      </c>
      <c r="I1570" s="17">
        <f>IF((YEAR(H1570)-YEAR(G1570))=1, ((MONTH(H1570)-MONTH(G1570))+1)+12, (IF((YEAR(H1570)-YEAR(G1570))=2, ((MONTH(H1570)-MONTH(G1570))+1)+24, (IF((YEAR(H1570)-YEAR(G1570))=3, ((MONTH(H1570)-MONTH(G1570))+1)+36, (MONTH(H1570)-MONTH(G1570))+1)))))</f>
        <v>12</v>
      </c>
      <c r="J1570" s="18">
        <f>F1570/I1570</f>
        <v>1039.9875</v>
      </c>
      <c r="K1570" s="19"/>
      <c r="L1570" s="20">
        <v>44932</v>
      </c>
      <c r="M1570" s="20">
        <v>44975</v>
      </c>
      <c r="N1570" s="21">
        <v>12479.85</v>
      </c>
      <c r="O1570" s="20">
        <v>44896</v>
      </c>
      <c r="P1570" s="20">
        <v>45260</v>
      </c>
      <c r="Q1570" s="19">
        <f t="shared" si="72"/>
        <v>18</v>
      </c>
      <c r="R1570" s="19">
        <f t="shared" si="73"/>
        <v>18</v>
      </c>
      <c r="S1570" s="19">
        <f t="shared" si="74"/>
        <v>0</v>
      </c>
      <c r="T1570" s="19"/>
      <c r="U1570" s="20">
        <v>43836</v>
      </c>
      <c r="V1570" s="20">
        <v>43879</v>
      </c>
      <c r="W1570" s="21">
        <v>12479.85</v>
      </c>
      <c r="X1570" s="20">
        <v>43800</v>
      </c>
      <c r="Y1570" s="20">
        <v>44165</v>
      </c>
    </row>
    <row r="1571" spans="1:25" ht="15.75" x14ac:dyDescent="0.25">
      <c r="A1571" s="17" t="s">
        <v>388</v>
      </c>
      <c r="B1571" s="17" t="s">
        <v>282</v>
      </c>
      <c r="C1571" s="17" t="s">
        <v>283</v>
      </c>
      <c r="D1571" s="20">
        <v>44912</v>
      </c>
      <c r="E1571" s="20">
        <v>44994</v>
      </c>
      <c r="F1571" s="21">
        <v>23000</v>
      </c>
      <c r="G1571" s="20">
        <v>44896</v>
      </c>
      <c r="H1571" s="20">
        <v>45260</v>
      </c>
      <c r="I1571" s="17">
        <f>IF((YEAR(H1571)-YEAR(G1571))=1, ((MONTH(H1571)-MONTH(G1571))+1)+12, (IF((YEAR(H1571)-YEAR(G1571))=2, ((MONTH(H1571)-MONTH(G1571))+1)+24, (IF((YEAR(H1571)-YEAR(G1571))=3, ((MONTH(H1571)-MONTH(G1571))+1)+36, (MONTH(H1571)-MONTH(G1571))+1)))))</f>
        <v>12</v>
      </c>
      <c r="J1571" s="18">
        <f>F1571/I1571</f>
        <v>1916.6666666666667</v>
      </c>
      <c r="K1571" s="19"/>
      <c r="L1571" s="20">
        <v>44912</v>
      </c>
      <c r="M1571" s="20">
        <v>44994</v>
      </c>
      <c r="N1571" s="21">
        <v>23000</v>
      </c>
      <c r="O1571" s="20">
        <v>44896</v>
      </c>
      <c r="P1571" s="20">
        <v>45260</v>
      </c>
      <c r="Q1571" s="19">
        <f t="shared" si="72"/>
        <v>9</v>
      </c>
      <c r="R1571" s="19">
        <f t="shared" si="73"/>
        <v>9</v>
      </c>
      <c r="S1571" s="19">
        <f t="shared" si="74"/>
        <v>0</v>
      </c>
      <c r="T1571" s="19"/>
      <c r="U1571" s="20">
        <v>43816</v>
      </c>
      <c r="V1571" s="20">
        <v>43899</v>
      </c>
      <c r="W1571" s="21">
        <v>23000</v>
      </c>
      <c r="X1571" s="20">
        <v>43800</v>
      </c>
      <c r="Y1571" s="20">
        <v>44165</v>
      </c>
    </row>
    <row r="1572" spans="1:25" ht="15.75" x14ac:dyDescent="0.25">
      <c r="A1572" s="17" t="s">
        <v>445</v>
      </c>
      <c r="B1572" s="17" t="s">
        <v>282</v>
      </c>
      <c r="C1572" s="17" t="s">
        <v>283</v>
      </c>
      <c r="D1572" s="20">
        <v>44897</v>
      </c>
      <c r="E1572" s="20">
        <v>44911</v>
      </c>
      <c r="F1572" s="21">
        <v>20705.41</v>
      </c>
      <c r="G1572" s="20">
        <v>44896</v>
      </c>
      <c r="H1572" s="20">
        <v>45260</v>
      </c>
      <c r="I1572" s="17">
        <f>IF((YEAR(H1572)-YEAR(G1572))=1, ((MONTH(H1572)-MONTH(G1572))+1)+12, (IF((YEAR(H1572)-YEAR(G1572))=2, ((MONTH(H1572)-MONTH(G1572))+1)+24, (IF((YEAR(H1572)-YEAR(G1572))=3, ((MONTH(H1572)-MONTH(G1572))+1)+36, (MONTH(H1572)-MONTH(G1572))+1)))))</f>
        <v>12</v>
      </c>
      <c r="J1572" s="18">
        <f>F1572/I1572</f>
        <v>1725.4508333333333</v>
      </c>
      <c r="K1572" s="19"/>
      <c r="L1572" s="20">
        <v>44897</v>
      </c>
      <c r="M1572" s="20">
        <v>44911</v>
      </c>
      <c r="N1572" s="21">
        <v>20705.41</v>
      </c>
      <c r="O1572" s="20">
        <v>44896</v>
      </c>
      <c r="P1572" s="20">
        <v>45260</v>
      </c>
      <c r="Q1572" s="19">
        <f t="shared" si="72"/>
        <v>16</v>
      </c>
      <c r="R1572" s="19">
        <f t="shared" si="73"/>
        <v>16</v>
      </c>
      <c r="S1572" s="19">
        <f t="shared" si="74"/>
        <v>0</v>
      </c>
      <c r="T1572" s="19"/>
      <c r="U1572" s="20">
        <v>43801</v>
      </c>
      <c r="V1572" s="20">
        <v>43815</v>
      </c>
      <c r="W1572" s="21">
        <v>20705.41</v>
      </c>
      <c r="X1572" s="20">
        <v>43800</v>
      </c>
      <c r="Y1572" s="20">
        <v>44165</v>
      </c>
    </row>
    <row r="1573" spans="1:25" ht="15.75" x14ac:dyDescent="0.25">
      <c r="A1573" s="17" t="s">
        <v>446</v>
      </c>
      <c r="B1573" s="17" t="s">
        <v>285</v>
      </c>
      <c r="C1573" s="17" t="s">
        <v>283</v>
      </c>
      <c r="D1573" s="20">
        <v>44895</v>
      </c>
      <c r="E1573" s="20">
        <v>44919</v>
      </c>
      <c r="F1573" s="21">
        <v>30000</v>
      </c>
      <c r="G1573" s="20">
        <v>44896</v>
      </c>
      <c r="H1573" s="20">
        <v>45260</v>
      </c>
      <c r="I1573" s="17">
        <f>IF((YEAR(H1573)-YEAR(G1573))=1, ((MONTH(H1573)-MONTH(G1573))+1)+12, (IF((YEAR(H1573)-YEAR(G1573))=2, ((MONTH(H1573)-MONTH(G1573))+1)+24, (IF((YEAR(H1573)-YEAR(G1573))=3, ((MONTH(H1573)-MONTH(G1573))+1)+36, (MONTH(H1573)-MONTH(G1573))+1)))))</f>
        <v>12</v>
      </c>
      <c r="J1573" s="18">
        <f>F1573/I1573</f>
        <v>2500</v>
      </c>
      <c r="K1573" s="19"/>
      <c r="L1573" s="20">
        <v>44895</v>
      </c>
      <c r="M1573" s="20">
        <v>44919</v>
      </c>
      <c r="N1573" s="21">
        <v>30000</v>
      </c>
      <c r="O1573" s="20">
        <v>44896</v>
      </c>
      <c r="P1573" s="20">
        <v>45260</v>
      </c>
      <c r="Q1573" s="19">
        <f t="shared" si="72"/>
        <v>24</v>
      </c>
      <c r="R1573" s="19">
        <f t="shared" si="73"/>
        <v>24</v>
      </c>
      <c r="S1573" s="19">
        <f t="shared" si="74"/>
        <v>0</v>
      </c>
      <c r="T1573" s="19"/>
      <c r="U1573" s="20">
        <v>43799</v>
      </c>
      <c r="V1573" s="20">
        <v>43823</v>
      </c>
      <c r="W1573" s="21">
        <v>30000</v>
      </c>
      <c r="X1573" s="20">
        <v>43800</v>
      </c>
      <c r="Y1573" s="20">
        <v>44165</v>
      </c>
    </row>
    <row r="1574" spans="1:25" ht="15.75" x14ac:dyDescent="0.25">
      <c r="A1574" s="17" t="s">
        <v>453</v>
      </c>
      <c r="B1574" s="17" t="s">
        <v>282</v>
      </c>
      <c r="C1574" s="17" t="s">
        <v>283</v>
      </c>
      <c r="D1574" s="20">
        <v>44927</v>
      </c>
      <c r="E1574" s="20">
        <v>44994</v>
      </c>
      <c r="F1574" s="21">
        <v>33000</v>
      </c>
      <c r="G1574" s="20">
        <v>44896</v>
      </c>
      <c r="H1574" s="20">
        <v>45260</v>
      </c>
      <c r="I1574" s="17">
        <f>IF((YEAR(H1574)-YEAR(G1574))=1, ((MONTH(H1574)-MONTH(G1574))+1)+12, (IF((YEAR(H1574)-YEAR(G1574))=2, ((MONTH(H1574)-MONTH(G1574))+1)+24, (IF((YEAR(H1574)-YEAR(G1574))=3, ((MONTH(H1574)-MONTH(G1574))+1)+36, (MONTH(H1574)-MONTH(G1574))+1)))))</f>
        <v>12</v>
      </c>
      <c r="J1574" s="18">
        <f>F1574/I1574</f>
        <v>2750</v>
      </c>
      <c r="K1574" s="19"/>
      <c r="L1574" s="20">
        <v>44927</v>
      </c>
      <c r="M1574" s="20">
        <v>44994</v>
      </c>
      <c r="N1574" s="21">
        <v>33000</v>
      </c>
      <c r="O1574" s="20">
        <v>44896</v>
      </c>
      <c r="P1574" s="20">
        <v>45260</v>
      </c>
      <c r="Q1574" s="19">
        <f t="shared" si="72"/>
        <v>9</v>
      </c>
      <c r="R1574" s="19">
        <f t="shared" si="73"/>
        <v>9</v>
      </c>
      <c r="S1574" s="19">
        <f t="shared" si="74"/>
        <v>0</v>
      </c>
      <c r="T1574" s="19"/>
      <c r="U1574" s="20">
        <v>43831</v>
      </c>
      <c r="V1574" s="20">
        <v>43899</v>
      </c>
      <c r="W1574" s="21">
        <v>33000</v>
      </c>
      <c r="X1574" s="20">
        <v>43800</v>
      </c>
      <c r="Y1574" s="20">
        <v>44165</v>
      </c>
    </row>
    <row r="1575" spans="1:25" ht="15.75" x14ac:dyDescent="0.25">
      <c r="A1575" s="17" t="s">
        <v>530</v>
      </c>
      <c r="B1575" s="17" t="s">
        <v>292</v>
      </c>
      <c r="C1575" s="17" t="s">
        <v>283</v>
      </c>
      <c r="D1575" s="20">
        <v>44653</v>
      </c>
      <c r="E1575" s="20">
        <v>44701</v>
      </c>
      <c r="F1575" s="21">
        <v>6250</v>
      </c>
      <c r="G1575" s="20">
        <v>44896</v>
      </c>
      <c r="H1575" s="20">
        <v>45260</v>
      </c>
      <c r="I1575" s="17">
        <f>IF((YEAR(H1575)-YEAR(G1575))=1, ((MONTH(H1575)-MONTH(G1575))+1)+12, (IF((YEAR(H1575)-YEAR(G1575))=2, ((MONTH(H1575)-MONTH(G1575))+1)+24, (IF((YEAR(H1575)-YEAR(G1575))=3, ((MONTH(H1575)-MONTH(G1575))+1)+36, (MONTH(H1575)-MONTH(G1575))+1)))))</f>
        <v>12</v>
      </c>
      <c r="J1575" s="18">
        <f>F1575/I1575</f>
        <v>520.83333333333337</v>
      </c>
      <c r="K1575" s="19"/>
      <c r="L1575" s="20">
        <v>44653</v>
      </c>
      <c r="M1575" s="20">
        <v>44701</v>
      </c>
      <c r="N1575" s="21">
        <v>6250</v>
      </c>
      <c r="O1575" s="20">
        <v>44896</v>
      </c>
      <c r="P1575" s="20">
        <v>45260</v>
      </c>
      <c r="Q1575" s="19">
        <f t="shared" si="72"/>
        <v>20</v>
      </c>
      <c r="R1575" s="19">
        <f t="shared" si="73"/>
        <v>20</v>
      </c>
      <c r="S1575" s="19">
        <f t="shared" si="74"/>
        <v>0</v>
      </c>
      <c r="T1575" s="19"/>
      <c r="U1575" s="20">
        <v>43557</v>
      </c>
      <c r="V1575" s="20">
        <v>43605</v>
      </c>
      <c r="W1575" s="21">
        <v>6250</v>
      </c>
      <c r="X1575" s="20">
        <v>43800</v>
      </c>
      <c r="Y1575" s="20">
        <v>44165</v>
      </c>
    </row>
    <row r="1576" spans="1:25" ht="15.75" x14ac:dyDescent="0.25">
      <c r="A1576" s="17" t="s">
        <v>370</v>
      </c>
      <c r="B1576" s="17" t="s">
        <v>282</v>
      </c>
      <c r="C1576" s="17" t="s">
        <v>283</v>
      </c>
      <c r="D1576" s="20">
        <v>45170</v>
      </c>
      <c r="E1576" s="20" t="s">
        <v>579</v>
      </c>
      <c r="F1576" s="21">
        <v>14000</v>
      </c>
      <c r="G1576" s="20">
        <v>45078</v>
      </c>
      <c r="H1576" s="20">
        <v>45260</v>
      </c>
      <c r="I1576" s="17">
        <f>IF((YEAR(H1576)-YEAR(G1576))=1, ((MONTH(H1576)-MONTH(G1576))+1)+12, (IF((YEAR(H1576)-YEAR(G1576))=2, ((MONTH(H1576)-MONTH(G1576))+1)+24, (IF((YEAR(H1576)-YEAR(G1576))=3, ((MONTH(H1576)-MONTH(G1576))+1)+36, (MONTH(H1576)-MONTH(G1576))+1)))))</f>
        <v>6</v>
      </c>
      <c r="J1576" s="18">
        <f>F1576/I1576</f>
        <v>2333.3333333333335</v>
      </c>
      <c r="K1576" s="19"/>
      <c r="L1576" s="20">
        <v>45170</v>
      </c>
      <c r="M1576" s="20" t="s">
        <v>579</v>
      </c>
      <c r="N1576" s="21">
        <v>14000</v>
      </c>
      <c r="O1576" s="20">
        <v>45078</v>
      </c>
      <c r="P1576" s="20">
        <v>45260</v>
      </c>
      <c r="Q1576" s="19" t="e">
        <f t="shared" si="72"/>
        <v>#VALUE!</v>
      </c>
      <c r="R1576" s="19" t="e">
        <f t="shared" si="73"/>
        <v>#VALUE!</v>
      </c>
      <c r="S1576" s="19" t="e">
        <f t="shared" si="74"/>
        <v>#VALUE!</v>
      </c>
      <c r="T1576" s="19"/>
      <c r="U1576" s="20">
        <v>44075</v>
      </c>
      <c r="V1576" s="20"/>
      <c r="W1576" s="21">
        <v>14000</v>
      </c>
      <c r="X1576" s="20">
        <v>43983</v>
      </c>
      <c r="Y1576" s="20">
        <v>44165</v>
      </c>
    </row>
    <row r="1577" spans="1:25" ht="15.75" x14ac:dyDescent="0.25">
      <c r="A1577" s="17" t="s">
        <v>331</v>
      </c>
      <c r="B1577" s="17" t="s">
        <v>296</v>
      </c>
      <c r="C1577" s="17" t="s">
        <v>283</v>
      </c>
      <c r="D1577" s="20">
        <v>45177</v>
      </c>
      <c r="E1577" s="20">
        <v>45291</v>
      </c>
      <c r="F1577" s="21">
        <v>7500</v>
      </c>
      <c r="G1577" s="20">
        <v>45170</v>
      </c>
      <c r="H1577" s="20">
        <v>45260</v>
      </c>
      <c r="I1577" s="17">
        <f>IF((YEAR(H1577)-YEAR(G1577))=1, ((MONTH(H1577)-MONTH(G1577))+1)+12, (IF((YEAR(H1577)-YEAR(G1577))=2, ((MONTH(H1577)-MONTH(G1577))+1)+24, (IF((YEAR(H1577)-YEAR(G1577))=3, ((MONTH(H1577)-MONTH(G1577))+1)+36, (MONTH(H1577)-MONTH(G1577))+1)))))</f>
        <v>3</v>
      </c>
      <c r="J1577" s="18">
        <f>F1577/I1577</f>
        <v>2500</v>
      </c>
      <c r="K1577" s="19"/>
      <c r="L1577" s="20">
        <v>45177</v>
      </c>
      <c r="M1577" s="20">
        <v>45291</v>
      </c>
      <c r="N1577" s="21">
        <v>7500</v>
      </c>
      <c r="O1577" s="20">
        <v>45170</v>
      </c>
      <c r="P1577" s="20">
        <v>45260</v>
      </c>
      <c r="Q1577" s="19">
        <f t="shared" si="72"/>
        <v>31</v>
      </c>
      <c r="R1577" s="19">
        <f t="shared" si="73"/>
        <v>31</v>
      </c>
      <c r="S1577" s="19">
        <f t="shared" si="74"/>
        <v>0</v>
      </c>
      <c r="T1577" s="19"/>
      <c r="U1577" s="20">
        <v>44082</v>
      </c>
      <c r="V1577" s="20">
        <v>44196</v>
      </c>
      <c r="W1577" s="21">
        <v>7500</v>
      </c>
      <c r="X1577" s="20">
        <v>44075</v>
      </c>
      <c r="Y1577" s="20">
        <v>44165</v>
      </c>
    </row>
    <row r="1578" spans="1:25" ht="15.75" x14ac:dyDescent="0.25">
      <c r="A1578" s="17" t="s">
        <v>287</v>
      </c>
      <c r="B1578" s="17" t="s">
        <v>285</v>
      </c>
      <c r="C1578" s="17" t="s">
        <v>283</v>
      </c>
      <c r="D1578" s="20">
        <v>45231</v>
      </c>
      <c r="E1578" s="20">
        <v>45262</v>
      </c>
      <c r="F1578" s="21">
        <v>1000</v>
      </c>
      <c r="G1578" s="20">
        <v>45231</v>
      </c>
      <c r="H1578" s="20">
        <v>45260</v>
      </c>
      <c r="I1578" s="17">
        <f>IF((YEAR(H1578)-YEAR(G1578))=1, ((MONTH(H1578)-MONTH(G1578))+1)+12, (IF((YEAR(H1578)-YEAR(G1578))=2, ((MONTH(H1578)-MONTH(G1578))+1)+24, (IF((YEAR(H1578)-YEAR(G1578))=3, ((MONTH(H1578)-MONTH(G1578))+1)+36, (MONTH(H1578)-MONTH(G1578))+1)))))</f>
        <v>1</v>
      </c>
      <c r="J1578" s="18">
        <f>F1578/I1578</f>
        <v>1000</v>
      </c>
      <c r="K1578" s="19"/>
      <c r="L1578" s="20">
        <v>45231</v>
      </c>
      <c r="M1578" s="20">
        <v>45262</v>
      </c>
      <c r="N1578" s="21">
        <v>1000</v>
      </c>
      <c r="O1578" s="20">
        <v>45231</v>
      </c>
      <c r="P1578" s="20">
        <v>45260</v>
      </c>
      <c r="Q1578" s="19">
        <f t="shared" si="72"/>
        <v>2</v>
      </c>
      <c r="R1578" s="19">
        <f t="shared" si="73"/>
        <v>2</v>
      </c>
      <c r="S1578" s="19">
        <f t="shared" si="74"/>
        <v>0</v>
      </c>
      <c r="T1578" s="19"/>
      <c r="U1578" s="20">
        <v>44136</v>
      </c>
      <c r="V1578" s="20">
        <v>44167</v>
      </c>
      <c r="W1578" s="21">
        <v>1000</v>
      </c>
      <c r="X1578" s="20">
        <v>44136</v>
      </c>
      <c r="Y1578" s="20">
        <v>44165</v>
      </c>
    </row>
    <row r="1579" spans="1:25" ht="15.75" x14ac:dyDescent="0.25">
      <c r="A1579" s="17" t="s">
        <v>373</v>
      </c>
      <c r="B1579" s="17" t="s">
        <v>285</v>
      </c>
      <c r="C1579" s="17" t="s">
        <v>283</v>
      </c>
      <c r="D1579" s="20">
        <v>45260</v>
      </c>
      <c r="E1579" s="20">
        <v>45309</v>
      </c>
      <c r="F1579" s="21">
        <v>2040</v>
      </c>
      <c r="G1579" s="20">
        <v>45231</v>
      </c>
      <c r="H1579" s="20">
        <v>45260</v>
      </c>
      <c r="I1579" s="17">
        <f>IF((YEAR(H1579)-YEAR(G1579))=1, ((MONTH(H1579)-MONTH(G1579))+1)+12, (IF((YEAR(H1579)-YEAR(G1579))=2, ((MONTH(H1579)-MONTH(G1579))+1)+24, (IF((YEAR(H1579)-YEAR(G1579))=3, ((MONTH(H1579)-MONTH(G1579))+1)+36, (MONTH(H1579)-MONTH(G1579))+1)))))</f>
        <v>1</v>
      </c>
      <c r="J1579" s="18">
        <f>F1579/I1579</f>
        <v>2040</v>
      </c>
      <c r="K1579" s="19"/>
      <c r="L1579" s="20">
        <v>45260</v>
      </c>
      <c r="M1579" s="20">
        <v>45309</v>
      </c>
      <c r="N1579" s="21">
        <v>2040</v>
      </c>
      <c r="O1579" s="20">
        <v>45231</v>
      </c>
      <c r="P1579" s="20">
        <v>45260</v>
      </c>
      <c r="Q1579" s="19">
        <f t="shared" si="72"/>
        <v>18</v>
      </c>
      <c r="R1579" s="19">
        <f t="shared" si="73"/>
        <v>18</v>
      </c>
      <c r="S1579" s="19">
        <f t="shared" si="74"/>
        <v>0</v>
      </c>
      <c r="T1579" s="19"/>
      <c r="U1579" s="20">
        <v>44165</v>
      </c>
      <c r="V1579" s="20">
        <v>44214</v>
      </c>
      <c r="W1579" s="21">
        <v>2040</v>
      </c>
      <c r="X1579" s="20">
        <v>44136</v>
      </c>
      <c r="Y1579" s="20">
        <v>44165</v>
      </c>
    </row>
    <row r="1580" spans="1:25" ht="15.75" x14ac:dyDescent="0.25">
      <c r="A1580" s="17" t="s">
        <v>401</v>
      </c>
      <c r="B1580" s="17" t="s">
        <v>285</v>
      </c>
      <c r="C1580" s="17" t="s">
        <v>283</v>
      </c>
      <c r="D1580" s="20">
        <v>45231</v>
      </c>
      <c r="E1580" s="20">
        <v>45276</v>
      </c>
      <c r="F1580" s="21">
        <v>2000</v>
      </c>
      <c r="G1580" s="20">
        <v>45231</v>
      </c>
      <c r="H1580" s="20">
        <v>45260</v>
      </c>
      <c r="I1580" s="17">
        <f>IF((YEAR(H1580)-YEAR(G1580))=1, ((MONTH(H1580)-MONTH(G1580))+1)+12, (IF((YEAR(H1580)-YEAR(G1580))=2, ((MONTH(H1580)-MONTH(G1580))+1)+24, (IF((YEAR(H1580)-YEAR(G1580))=3, ((MONTH(H1580)-MONTH(G1580))+1)+36, (MONTH(H1580)-MONTH(G1580))+1)))))</f>
        <v>1</v>
      </c>
      <c r="J1580" s="18">
        <f>F1580/I1580</f>
        <v>2000</v>
      </c>
      <c r="K1580" s="19"/>
      <c r="L1580" s="20">
        <v>45231</v>
      </c>
      <c r="M1580" s="20">
        <v>45276</v>
      </c>
      <c r="N1580" s="21">
        <v>2000</v>
      </c>
      <c r="O1580" s="20">
        <v>45231</v>
      </c>
      <c r="P1580" s="20">
        <v>45260</v>
      </c>
      <c r="Q1580" s="19">
        <f t="shared" si="72"/>
        <v>16</v>
      </c>
      <c r="R1580" s="19">
        <f t="shared" si="73"/>
        <v>16</v>
      </c>
      <c r="S1580" s="19">
        <f t="shared" si="74"/>
        <v>0</v>
      </c>
      <c r="T1580" s="19"/>
      <c r="U1580" s="20">
        <v>44136</v>
      </c>
      <c r="V1580" s="20">
        <v>44181</v>
      </c>
      <c r="W1580" s="21">
        <v>2000</v>
      </c>
      <c r="X1580" s="20">
        <v>44136</v>
      </c>
      <c r="Y1580" s="20">
        <v>44165</v>
      </c>
    </row>
    <row r="1581" spans="1:25" ht="15.75" x14ac:dyDescent="0.25">
      <c r="A1581" s="17" t="s">
        <v>426</v>
      </c>
      <c r="B1581" s="17" t="s">
        <v>282</v>
      </c>
      <c r="C1581" s="17" t="s">
        <v>283</v>
      </c>
      <c r="D1581" s="20">
        <v>45231</v>
      </c>
      <c r="E1581" s="20">
        <v>45261</v>
      </c>
      <c r="F1581" s="21">
        <v>700</v>
      </c>
      <c r="G1581" s="20">
        <v>45231</v>
      </c>
      <c r="H1581" s="20">
        <v>45260</v>
      </c>
      <c r="I1581" s="17">
        <f>IF((YEAR(H1581)-YEAR(G1581))=1, ((MONTH(H1581)-MONTH(G1581))+1)+12, (IF((YEAR(H1581)-YEAR(G1581))=2, ((MONTH(H1581)-MONTH(G1581))+1)+24, (IF((YEAR(H1581)-YEAR(G1581))=3, ((MONTH(H1581)-MONTH(G1581))+1)+36, (MONTH(H1581)-MONTH(G1581))+1)))))</f>
        <v>1</v>
      </c>
      <c r="J1581" s="18">
        <f>F1581/I1581</f>
        <v>700</v>
      </c>
      <c r="K1581" s="19"/>
      <c r="L1581" s="20">
        <v>45231</v>
      </c>
      <c r="M1581" s="20">
        <v>45261</v>
      </c>
      <c r="N1581" s="21">
        <v>700</v>
      </c>
      <c r="O1581" s="20">
        <v>45231</v>
      </c>
      <c r="P1581" s="20">
        <v>45260</v>
      </c>
      <c r="Q1581" s="19">
        <f t="shared" si="72"/>
        <v>1</v>
      </c>
      <c r="R1581" s="19">
        <f t="shared" si="73"/>
        <v>1</v>
      </c>
      <c r="S1581" s="19">
        <f t="shared" si="74"/>
        <v>0</v>
      </c>
      <c r="T1581" s="19"/>
      <c r="U1581" s="20">
        <v>44136</v>
      </c>
      <c r="V1581" s="20">
        <v>44166</v>
      </c>
      <c r="W1581" s="21">
        <v>700</v>
      </c>
      <c r="X1581" s="20">
        <v>44136</v>
      </c>
      <c r="Y1581" s="20">
        <v>44165</v>
      </c>
    </row>
    <row r="1582" spans="1:25" ht="15.75" x14ac:dyDescent="0.25">
      <c r="A1582" s="17" t="s">
        <v>463</v>
      </c>
      <c r="B1582" s="17" t="s">
        <v>285</v>
      </c>
      <c r="C1582" s="17" t="s">
        <v>283</v>
      </c>
      <c r="D1582" s="20">
        <v>45231</v>
      </c>
      <c r="E1582" s="20">
        <v>45234</v>
      </c>
      <c r="F1582" s="21">
        <v>900</v>
      </c>
      <c r="G1582" s="20">
        <v>45231</v>
      </c>
      <c r="H1582" s="20">
        <v>45260</v>
      </c>
      <c r="I1582" s="17">
        <f>IF((YEAR(H1582)-YEAR(G1582))=1, ((MONTH(H1582)-MONTH(G1582))+1)+12, (IF((YEAR(H1582)-YEAR(G1582))=2, ((MONTH(H1582)-MONTH(G1582))+1)+24, (IF((YEAR(H1582)-YEAR(G1582))=3, ((MONTH(H1582)-MONTH(G1582))+1)+36, (MONTH(H1582)-MONTH(G1582))+1)))))</f>
        <v>1</v>
      </c>
      <c r="J1582" s="18">
        <f>F1582/I1582</f>
        <v>900</v>
      </c>
      <c r="K1582" s="19"/>
      <c r="L1582" s="20">
        <v>45231</v>
      </c>
      <c r="M1582" s="20">
        <v>45234</v>
      </c>
      <c r="N1582" s="21">
        <v>900</v>
      </c>
      <c r="O1582" s="20">
        <v>45231</v>
      </c>
      <c r="P1582" s="20">
        <v>45260</v>
      </c>
      <c r="Q1582" s="19">
        <f t="shared" si="72"/>
        <v>4</v>
      </c>
      <c r="R1582" s="19">
        <f t="shared" si="73"/>
        <v>4</v>
      </c>
      <c r="S1582" s="19">
        <f t="shared" si="74"/>
        <v>0</v>
      </c>
      <c r="T1582" s="19"/>
      <c r="U1582" s="20">
        <v>44136</v>
      </c>
      <c r="V1582" s="20">
        <v>44139</v>
      </c>
      <c r="W1582" s="21">
        <v>900</v>
      </c>
      <c r="X1582" s="20">
        <v>44136</v>
      </c>
      <c r="Y1582" s="20">
        <v>44165</v>
      </c>
    </row>
    <row r="1583" spans="1:25" ht="15.75" x14ac:dyDescent="0.25">
      <c r="A1583" s="17" t="s">
        <v>485</v>
      </c>
      <c r="B1583" s="17" t="s">
        <v>282</v>
      </c>
      <c r="C1583" s="17" t="s">
        <v>283</v>
      </c>
      <c r="D1583" s="20">
        <v>45255</v>
      </c>
      <c r="E1583" s="20">
        <v>45281</v>
      </c>
      <c r="F1583" s="21">
        <v>600</v>
      </c>
      <c r="G1583" s="20">
        <v>45231</v>
      </c>
      <c r="H1583" s="20">
        <v>45260</v>
      </c>
      <c r="I1583" s="17">
        <f>IF((YEAR(H1583)-YEAR(G1583))=1, ((MONTH(H1583)-MONTH(G1583))+1)+12, (IF((YEAR(H1583)-YEAR(G1583))=2, ((MONTH(H1583)-MONTH(G1583))+1)+24, (IF((YEAR(H1583)-YEAR(G1583))=3, ((MONTH(H1583)-MONTH(G1583))+1)+36, (MONTH(H1583)-MONTH(G1583))+1)))))</f>
        <v>1</v>
      </c>
      <c r="J1583" s="18">
        <f>F1583/I1583</f>
        <v>600</v>
      </c>
      <c r="K1583" s="19"/>
      <c r="L1583" s="20">
        <v>45255</v>
      </c>
      <c r="M1583" s="20">
        <v>45281</v>
      </c>
      <c r="N1583" s="21">
        <v>600</v>
      </c>
      <c r="O1583" s="20">
        <v>45231</v>
      </c>
      <c r="P1583" s="20">
        <v>45260</v>
      </c>
      <c r="Q1583" s="19">
        <f t="shared" si="72"/>
        <v>21</v>
      </c>
      <c r="R1583" s="19">
        <f t="shared" si="73"/>
        <v>21</v>
      </c>
      <c r="S1583" s="19">
        <f t="shared" si="74"/>
        <v>0</v>
      </c>
      <c r="T1583" s="19"/>
      <c r="U1583" s="20">
        <v>44160</v>
      </c>
      <c r="V1583" s="20">
        <v>44186</v>
      </c>
      <c r="W1583" s="21">
        <v>600</v>
      </c>
      <c r="X1583" s="20">
        <v>44136</v>
      </c>
      <c r="Y1583" s="20">
        <v>44165</v>
      </c>
    </row>
    <row r="1584" spans="1:25" ht="15.75" x14ac:dyDescent="0.25">
      <c r="A1584" s="17" t="s">
        <v>507</v>
      </c>
      <c r="B1584" s="17" t="s">
        <v>285</v>
      </c>
      <c r="C1584" s="17" t="s">
        <v>283</v>
      </c>
      <c r="D1584" s="20">
        <v>45231</v>
      </c>
      <c r="E1584" s="20">
        <v>45264</v>
      </c>
      <c r="F1584" s="21">
        <v>1750</v>
      </c>
      <c r="G1584" s="20">
        <v>45231</v>
      </c>
      <c r="H1584" s="20">
        <v>45260</v>
      </c>
      <c r="I1584" s="17">
        <f>IF((YEAR(H1584)-YEAR(G1584))=1, ((MONTH(H1584)-MONTH(G1584))+1)+12, (IF((YEAR(H1584)-YEAR(G1584))=2, ((MONTH(H1584)-MONTH(G1584))+1)+24, (IF((YEAR(H1584)-YEAR(G1584))=3, ((MONTH(H1584)-MONTH(G1584))+1)+36, (MONTH(H1584)-MONTH(G1584))+1)))))</f>
        <v>1</v>
      </c>
      <c r="J1584" s="18">
        <f>F1584/I1584</f>
        <v>1750</v>
      </c>
      <c r="K1584" s="19"/>
      <c r="L1584" s="20">
        <v>45231</v>
      </c>
      <c r="M1584" s="20">
        <v>45264</v>
      </c>
      <c r="N1584" s="21">
        <v>1750</v>
      </c>
      <c r="O1584" s="20">
        <v>45231</v>
      </c>
      <c r="P1584" s="20">
        <v>45260</v>
      </c>
      <c r="Q1584" s="19">
        <f t="shared" si="72"/>
        <v>4</v>
      </c>
      <c r="R1584" s="19">
        <f t="shared" si="73"/>
        <v>4</v>
      </c>
      <c r="S1584" s="19">
        <f t="shared" si="74"/>
        <v>0</v>
      </c>
      <c r="T1584" s="19"/>
      <c r="U1584" s="20">
        <v>44136</v>
      </c>
      <c r="V1584" s="20">
        <v>44169</v>
      </c>
      <c r="W1584" s="21">
        <v>1750</v>
      </c>
      <c r="X1584" s="20">
        <v>44136</v>
      </c>
      <c r="Y1584" s="20">
        <v>44165</v>
      </c>
    </row>
    <row r="1585" spans="1:25" ht="15.75" x14ac:dyDescent="0.25">
      <c r="A1585" s="17" t="s">
        <v>527</v>
      </c>
      <c r="B1585" s="17" t="s">
        <v>288</v>
      </c>
      <c r="C1585" s="17" t="s">
        <v>283</v>
      </c>
      <c r="D1585" s="20">
        <v>45231</v>
      </c>
      <c r="E1585" s="20">
        <v>45243</v>
      </c>
      <c r="F1585" s="21">
        <v>2500</v>
      </c>
      <c r="G1585" s="20">
        <v>45231</v>
      </c>
      <c r="H1585" s="20">
        <v>45260</v>
      </c>
      <c r="I1585" s="17">
        <f>IF((YEAR(H1585)-YEAR(G1585))=1, ((MONTH(H1585)-MONTH(G1585))+1)+12, (IF((YEAR(H1585)-YEAR(G1585))=2, ((MONTH(H1585)-MONTH(G1585))+1)+24, (IF((YEAR(H1585)-YEAR(G1585))=3, ((MONTH(H1585)-MONTH(G1585))+1)+36, (MONTH(H1585)-MONTH(G1585))+1)))))</f>
        <v>1</v>
      </c>
      <c r="J1585" s="18">
        <f>F1585/I1585</f>
        <v>2500</v>
      </c>
      <c r="K1585" s="19"/>
      <c r="L1585" s="20">
        <v>45231</v>
      </c>
      <c r="M1585" s="20">
        <v>45243</v>
      </c>
      <c r="N1585" s="21">
        <v>2500</v>
      </c>
      <c r="O1585" s="20">
        <v>45231</v>
      </c>
      <c r="P1585" s="20">
        <v>45260</v>
      </c>
      <c r="Q1585" s="19">
        <f t="shared" si="72"/>
        <v>13</v>
      </c>
      <c r="R1585" s="19">
        <f t="shared" si="73"/>
        <v>13</v>
      </c>
      <c r="S1585" s="19">
        <f t="shared" si="74"/>
        <v>0</v>
      </c>
      <c r="T1585" s="19"/>
      <c r="U1585" s="20">
        <v>44136</v>
      </c>
      <c r="V1585" s="20">
        <v>44148</v>
      </c>
      <c r="W1585" s="21">
        <v>2500</v>
      </c>
      <c r="X1585" s="20">
        <v>44136</v>
      </c>
      <c r="Y1585" s="20">
        <v>44165</v>
      </c>
    </row>
    <row r="1586" spans="1:25" ht="15.75" x14ac:dyDescent="0.25">
      <c r="A1586" s="17" t="s">
        <v>295</v>
      </c>
      <c r="B1586" s="17" t="s">
        <v>288</v>
      </c>
      <c r="C1586" s="17" t="s">
        <v>283</v>
      </c>
      <c r="D1586" s="20">
        <v>45036</v>
      </c>
      <c r="E1586" s="20">
        <v>45074</v>
      </c>
      <c r="F1586" s="21">
        <v>36720</v>
      </c>
      <c r="G1586" s="20">
        <v>44927</v>
      </c>
      <c r="H1586" s="20">
        <v>45291</v>
      </c>
      <c r="I1586" s="17">
        <f>IF((YEAR(H1586)-YEAR(G1586))=1, ((MONTH(H1586)-MONTH(G1586))+1)+12, (IF((YEAR(H1586)-YEAR(G1586))=2, ((MONTH(H1586)-MONTH(G1586))+1)+24, (IF((YEAR(H1586)-YEAR(G1586))=3, ((MONTH(H1586)-MONTH(G1586))+1)+36, (MONTH(H1586)-MONTH(G1586))+1)))))</f>
        <v>12</v>
      </c>
      <c r="J1586" s="18">
        <f>F1586/I1586</f>
        <v>3060</v>
      </c>
      <c r="K1586" s="19"/>
      <c r="L1586" s="20">
        <v>45036</v>
      </c>
      <c r="M1586" s="20">
        <v>45074</v>
      </c>
      <c r="N1586" s="21">
        <v>36720</v>
      </c>
      <c r="O1586" s="20">
        <v>44927</v>
      </c>
      <c r="P1586" s="20">
        <v>45291</v>
      </c>
      <c r="Q1586" s="19">
        <f t="shared" si="72"/>
        <v>28</v>
      </c>
      <c r="R1586" s="19">
        <f t="shared" si="73"/>
        <v>28</v>
      </c>
      <c r="S1586" s="19">
        <f t="shared" si="74"/>
        <v>0</v>
      </c>
      <c r="T1586" s="19"/>
      <c r="U1586" s="20">
        <v>43941</v>
      </c>
      <c r="V1586" s="20">
        <v>43979</v>
      </c>
      <c r="W1586" s="21">
        <v>36720</v>
      </c>
      <c r="X1586" s="20">
        <v>43831</v>
      </c>
      <c r="Y1586" s="20">
        <v>44196</v>
      </c>
    </row>
    <row r="1587" spans="1:25" ht="15.75" x14ac:dyDescent="0.25">
      <c r="A1587" s="17" t="s">
        <v>295</v>
      </c>
      <c r="B1587" s="17" t="s">
        <v>296</v>
      </c>
      <c r="C1587" s="17" t="s">
        <v>283</v>
      </c>
      <c r="D1587" s="20">
        <v>45036</v>
      </c>
      <c r="E1587" s="20">
        <v>45074</v>
      </c>
      <c r="F1587" s="21">
        <v>11000</v>
      </c>
      <c r="G1587" s="20">
        <v>44927</v>
      </c>
      <c r="H1587" s="20">
        <v>45291</v>
      </c>
      <c r="I1587" s="17">
        <f>IF((YEAR(H1587)-YEAR(G1587))=1, ((MONTH(H1587)-MONTH(G1587))+1)+12, (IF((YEAR(H1587)-YEAR(G1587))=2, ((MONTH(H1587)-MONTH(G1587))+1)+24, (IF((YEAR(H1587)-YEAR(G1587))=3, ((MONTH(H1587)-MONTH(G1587))+1)+36, (MONTH(H1587)-MONTH(G1587))+1)))))</f>
        <v>12</v>
      </c>
      <c r="J1587" s="18">
        <f>F1587/I1587</f>
        <v>916.66666666666663</v>
      </c>
      <c r="K1587" s="19"/>
      <c r="L1587" s="20">
        <v>45036</v>
      </c>
      <c r="M1587" s="20">
        <v>45074</v>
      </c>
      <c r="N1587" s="21">
        <v>11000</v>
      </c>
      <c r="O1587" s="20">
        <v>44927</v>
      </c>
      <c r="P1587" s="20">
        <v>45291</v>
      </c>
      <c r="Q1587" s="19">
        <f t="shared" si="72"/>
        <v>28</v>
      </c>
      <c r="R1587" s="19">
        <f t="shared" si="73"/>
        <v>28</v>
      </c>
      <c r="S1587" s="19">
        <f t="shared" si="74"/>
        <v>0</v>
      </c>
      <c r="T1587" s="19"/>
      <c r="U1587" s="20">
        <v>43941</v>
      </c>
      <c r="V1587" s="20">
        <v>43979</v>
      </c>
      <c r="W1587" s="21">
        <v>11000</v>
      </c>
      <c r="X1587" s="20">
        <v>43831</v>
      </c>
      <c r="Y1587" s="20">
        <v>44196</v>
      </c>
    </row>
    <row r="1588" spans="1:25" ht="15.75" x14ac:dyDescent="0.25">
      <c r="A1588" s="17" t="s">
        <v>295</v>
      </c>
      <c r="B1588" s="17" t="s">
        <v>292</v>
      </c>
      <c r="C1588" s="17" t="s">
        <v>283</v>
      </c>
      <c r="D1588" s="20">
        <v>45036</v>
      </c>
      <c r="E1588" s="20">
        <v>45074</v>
      </c>
      <c r="F1588" s="21">
        <v>11000</v>
      </c>
      <c r="G1588" s="20">
        <v>44927</v>
      </c>
      <c r="H1588" s="20">
        <v>45291</v>
      </c>
      <c r="I1588" s="17">
        <f>IF((YEAR(H1588)-YEAR(G1588))=1, ((MONTH(H1588)-MONTH(G1588))+1)+12, (IF((YEAR(H1588)-YEAR(G1588))=2, ((MONTH(H1588)-MONTH(G1588))+1)+24, (IF((YEAR(H1588)-YEAR(G1588))=3, ((MONTH(H1588)-MONTH(G1588))+1)+36, (MONTH(H1588)-MONTH(G1588))+1)))))</f>
        <v>12</v>
      </c>
      <c r="J1588" s="18">
        <f>F1588/I1588</f>
        <v>916.66666666666663</v>
      </c>
      <c r="K1588" s="19"/>
      <c r="L1588" s="20">
        <v>45036</v>
      </c>
      <c r="M1588" s="20">
        <v>45074</v>
      </c>
      <c r="N1588" s="21">
        <v>11000</v>
      </c>
      <c r="O1588" s="20">
        <v>44927</v>
      </c>
      <c r="P1588" s="20">
        <v>45291</v>
      </c>
      <c r="Q1588" s="19">
        <f t="shared" si="72"/>
        <v>28</v>
      </c>
      <c r="R1588" s="19">
        <f t="shared" si="73"/>
        <v>28</v>
      </c>
      <c r="S1588" s="19">
        <f t="shared" si="74"/>
        <v>0</v>
      </c>
      <c r="T1588" s="19"/>
      <c r="U1588" s="20">
        <v>43941</v>
      </c>
      <c r="V1588" s="20">
        <v>43979</v>
      </c>
      <c r="W1588" s="21">
        <v>11000</v>
      </c>
      <c r="X1588" s="20">
        <v>43831</v>
      </c>
      <c r="Y1588" s="20">
        <v>44196</v>
      </c>
    </row>
    <row r="1589" spans="1:25" ht="15.75" x14ac:dyDescent="0.25">
      <c r="A1589" s="17" t="s">
        <v>295</v>
      </c>
      <c r="B1589" s="17" t="s">
        <v>282</v>
      </c>
      <c r="C1589" s="17" t="s">
        <v>283</v>
      </c>
      <c r="D1589" s="20">
        <v>45036</v>
      </c>
      <c r="E1589" s="20">
        <v>45074</v>
      </c>
      <c r="F1589" s="21">
        <v>11000</v>
      </c>
      <c r="G1589" s="20">
        <v>44927</v>
      </c>
      <c r="H1589" s="20">
        <v>45291</v>
      </c>
      <c r="I1589" s="17">
        <f>IF((YEAR(H1589)-YEAR(G1589))=1, ((MONTH(H1589)-MONTH(G1589))+1)+12, (IF((YEAR(H1589)-YEAR(G1589))=2, ((MONTH(H1589)-MONTH(G1589))+1)+24, (IF((YEAR(H1589)-YEAR(G1589))=3, ((MONTH(H1589)-MONTH(G1589))+1)+36, (MONTH(H1589)-MONTH(G1589))+1)))))</f>
        <v>12</v>
      </c>
      <c r="J1589" s="18">
        <f>F1589/I1589</f>
        <v>916.66666666666663</v>
      </c>
      <c r="K1589" s="19"/>
      <c r="L1589" s="20">
        <v>45036</v>
      </c>
      <c r="M1589" s="20">
        <v>45074</v>
      </c>
      <c r="N1589" s="21">
        <v>11000</v>
      </c>
      <c r="O1589" s="20">
        <v>44927</v>
      </c>
      <c r="P1589" s="20">
        <v>45291</v>
      </c>
      <c r="Q1589" s="19">
        <f t="shared" si="72"/>
        <v>28</v>
      </c>
      <c r="R1589" s="19">
        <f t="shared" si="73"/>
        <v>28</v>
      </c>
      <c r="S1589" s="19">
        <f t="shared" si="74"/>
        <v>0</v>
      </c>
      <c r="T1589" s="19"/>
      <c r="U1589" s="20">
        <v>43941</v>
      </c>
      <c r="V1589" s="20">
        <v>43979</v>
      </c>
      <c r="W1589" s="21">
        <v>11000</v>
      </c>
      <c r="X1589" s="20">
        <v>43831</v>
      </c>
      <c r="Y1589" s="20">
        <v>44196</v>
      </c>
    </row>
    <row r="1590" spans="1:25" ht="15.75" x14ac:dyDescent="0.25">
      <c r="A1590" s="17" t="s">
        <v>300</v>
      </c>
      <c r="B1590" s="17" t="s">
        <v>288</v>
      </c>
      <c r="C1590" s="17" t="s">
        <v>283</v>
      </c>
      <c r="D1590" s="20">
        <v>45344</v>
      </c>
      <c r="E1590" s="20" t="s">
        <v>579</v>
      </c>
      <c r="F1590" s="21">
        <v>8250</v>
      </c>
      <c r="G1590" s="20">
        <v>44927</v>
      </c>
      <c r="H1590" s="20">
        <v>45291</v>
      </c>
      <c r="I1590" s="17">
        <f>IF((YEAR(H1590)-YEAR(G1590))=1, ((MONTH(H1590)-MONTH(G1590))+1)+12, (IF((YEAR(H1590)-YEAR(G1590))=2, ((MONTH(H1590)-MONTH(G1590))+1)+24, (MONTH(H1590)-MONTH(G1590))+1)))</f>
        <v>12</v>
      </c>
      <c r="J1590" s="18">
        <f>F1590/I1590</f>
        <v>687.5</v>
      </c>
      <c r="K1590" s="19"/>
      <c r="L1590" s="20">
        <v>45344</v>
      </c>
      <c r="M1590" s="20" t="s">
        <v>579</v>
      </c>
      <c r="N1590" s="21">
        <v>8250</v>
      </c>
      <c r="O1590" s="20">
        <v>44927</v>
      </c>
      <c r="P1590" s="20">
        <v>45291</v>
      </c>
      <c r="Q1590" s="19" t="e">
        <f t="shared" si="72"/>
        <v>#VALUE!</v>
      </c>
      <c r="R1590" s="19" t="e">
        <f t="shared" si="73"/>
        <v>#VALUE!</v>
      </c>
      <c r="S1590" s="19" t="e">
        <f t="shared" si="74"/>
        <v>#VALUE!</v>
      </c>
      <c r="T1590" s="19"/>
      <c r="U1590" s="20">
        <v>44249</v>
      </c>
      <c r="V1590" s="20"/>
      <c r="W1590" s="21">
        <v>8250</v>
      </c>
      <c r="X1590" s="20">
        <v>43831</v>
      </c>
      <c r="Y1590" s="20">
        <v>44196</v>
      </c>
    </row>
    <row r="1591" spans="1:25" ht="15.75" x14ac:dyDescent="0.25">
      <c r="A1591" s="17" t="s">
        <v>300</v>
      </c>
      <c r="B1591" s="17" t="s">
        <v>282</v>
      </c>
      <c r="C1591" s="17" t="s">
        <v>283</v>
      </c>
      <c r="D1591" s="20">
        <v>44907</v>
      </c>
      <c r="E1591" s="20">
        <v>44961</v>
      </c>
      <c r="F1591" s="21">
        <v>80000</v>
      </c>
      <c r="G1591" s="20">
        <v>44927</v>
      </c>
      <c r="H1591" s="20">
        <v>45291</v>
      </c>
      <c r="I1591" s="17">
        <f>IF((YEAR(H1591)-YEAR(G1591))=1, ((MONTH(H1591)-MONTH(G1591))+1)+12, (IF((YEAR(H1591)-YEAR(G1591))=2, ((MONTH(H1591)-MONTH(G1591))+1)+24, (IF((YEAR(H1591)-YEAR(G1591))=3, ((MONTH(H1591)-MONTH(G1591))+1)+36, (MONTH(H1591)-MONTH(G1591))+1)))))</f>
        <v>12</v>
      </c>
      <c r="J1591" s="18">
        <f>F1591/I1591</f>
        <v>6666.666666666667</v>
      </c>
      <c r="K1591" s="19"/>
      <c r="L1591" s="20">
        <v>44907</v>
      </c>
      <c r="M1591" s="20">
        <v>44961</v>
      </c>
      <c r="N1591" s="21">
        <v>80000</v>
      </c>
      <c r="O1591" s="20">
        <v>44927</v>
      </c>
      <c r="P1591" s="20">
        <v>45291</v>
      </c>
      <c r="Q1591" s="19">
        <f t="shared" si="72"/>
        <v>4</v>
      </c>
      <c r="R1591" s="19">
        <f t="shared" si="73"/>
        <v>4</v>
      </c>
      <c r="S1591" s="19">
        <f t="shared" si="74"/>
        <v>0</v>
      </c>
      <c r="T1591" s="19"/>
      <c r="U1591" s="20">
        <v>43811</v>
      </c>
      <c r="V1591" s="20">
        <v>43865</v>
      </c>
      <c r="W1591" s="21">
        <v>80000</v>
      </c>
      <c r="X1591" s="20">
        <v>43831</v>
      </c>
      <c r="Y1591" s="20">
        <v>44196</v>
      </c>
    </row>
    <row r="1592" spans="1:25" ht="15.75" x14ac:dyDescent="0.25">
      <c r="A1592" s="17" t="s">
        <v>301</v>
      </c>
      <c r="B1592" s="17" t="s">
        <v>288</v>
      </c>
      <c r="C1592" s="17" t="s">
        <v>283</v>
      </c>
      <c r="D1592" s="20">
        <v>44906</v>
      </c>
      <c r="E1592" s="20">
        <v>44943</v>
      </c>
      <c r="F1592" s="21">
        <v>44500</v>
      </c>
      <c r="G1592" s="20">
        <v>44927</v>
      </c>
      <c r="H1592" s="20">
        <v>45291</v>
      </c>
      <c r="I1592" s="17">
        <f>IF((YEAR(H1592)-YEAR(G1592))=1, ((MONTH(H1592)-MONTH(G1592))+1)+12, (IF((YEAR(H1592)-YEAR(G1592))=2, ((MONTH(H1592)-MONTH(G1592))+1)+24, (IF((YEAR(H1592)-YEAR(G1592))=3, ((MONTH(H1592)-MONTH(G1592))+1)+36, (MONTH(H1592)-MONTH(G1592))+1)))))</f>
        <v>12</v>
      </c>
      <c r="J1592" s="18">
        <f>F1592/I1592</f>
        <v>3708.3333333333335</v>
      </c>
      <c r="K1592" s="19"/>
      <c r="L1592" s="20">
        <v>44906</v>
      </c>
      <c r="M1592" s="20">
        <v>44943</v>
      </c>
      <c r="N1592" s="21">
        <v>44500</v>
      </c>
      <c r="O1592" s="20">
        <v>44927</v>
      </c>
      <c r="P1592" s="20">
        <v>45291</v>
      </c>
      <c r="Q1592" s="19">
        <f t="shared" si="72"/>
        <v>17</v>
      </c>
      <c r="R1592" s="19">
        <f t="shared" si="73"/>
        <v>17</v>
      </c>
      <c r="S1592" s="19">
        <f t="shared" si="74"/>
        <v>0</v>
      </c>
      <c r="T1592" s="19"/>
      <c r="U1592" s="20">
        <v>43810</v>
      </c>
      <c r="V1592" s="20">
        <v>43847</v>
      </c>
      <c r="W1592" s="21">
        <v>44500</v>
      </c>
      <c r="X1592" s="20">
        <v>43831</v>
      </c>
      <c r="Y1592" s="20">
        <v>44196</v>
      </c>
    </row>
    <row r="1593" spans="1:25" ht="15.75" x14ac:dyDescent="0.25">
      <c r="A1593" s="17" t="s">
        <v>340</v>
      </c>
      <c r="B1593" s="17" t="s">
        <v>288</v>
      </c>
      <c r="C1593" s="17" t="s">
        <v>283</v>
      </c>
      <c r="D1593" s="20">
        <v>44591</v>
      </c>
      <c r="E1593" s="20">
        <v>44620</v>
      </c>
      <c r="F1593" s="21">
        <v>99000</v>
      </c>
      <c r="G1593" s="20">
        <v>44927</v>
      </c>
      <c r="H1593" s="20">
        <v>45291</v>
      </c>
      <c r="I1593" s="17">
        <f>IF((YEAR(H1593)-YEAR(G1593))=1, ((MONTH(H1593)-MONTH(G1593))+1)+12, (IF((YEAR(H1593)-YEAR(G1593))=2, ((MONTH(H1593)-MONTH(G1593))+1)+24, (IF((YEAR(H1593)-YEAR(G1593))=3, ((MONTH(H1593)-MONTH(G1593))+1)+36, (MONTH(H1593)-MONTH(G1593))+1)))))</f>
        <v>12</v>
      </c>
      <c r="J1593" s="18">
        <f>F1593/I1593</f>
        <v>8250</v>
      </c>
      <c r="K1593" s="19"/>
      <c r="L1593" s="20">
        <v>44591</v>
      </c>
      <c r="M1593" s="20">
        <v>44620</v>
      </c>
      <c r="N1593" s="21">
        <v>99000</v>
      </c>
      <c r="O1593" s="20">
        <v>44927</v>
      </c>
      <c r="P1593" s="20">
        <v>45291</v>
      </c>
      <c r="Q1593" s="19">
        <f t="shared" si="72"/>
        <v>28</v>
      </c>
      <c r="R1593" s="19">
        <f t="shared" si="73"/>
        <v>28</v>
      </c>
      <c r="S1593" s="19">
        <f t="shared" si="74"/>
        <v>0</v>
      </c>
      <c r="T1593" s="19"/>
      <c r="U1593" s="20">
        <v>43495</v>
      </c>
      <c r="V1593" s="20">
        <v>43524</v>
      </c>
      <c r="W1593" s="21">
        <v>99000</v>
      </c>
      <c r="X1593" s="20">
        <v>43831</v>
      </c>
      <c r="Y1593" s="20">
        <v>44196</v>
      </c>
    </row>
    <row r="1594" spans="1:25" ht="15.75" x14ac:dyDescent="0.25">
      <c r="A1594" s="17" t="s">
        <v>340</v>
      </c>
      <c r="B1594" s="17" t="s">
        <v>296</v>
      </c>
      <c r="C1594" s="17" t="s">
        <v>283</v>
      </c>
      <c r="D1594" s="20">
        <v>44591</v>
      </c>
      <c r="E1594" s="20">
        <v>44620</v>
      </c>
      <c r="F1594" s="21">
        <v>50000</v>
      </c>
      <c r="G1594" s="20">
        <v>44927</v>
      </c>
      <c r="H1594" s="20">
        <v>45291</v>
      </c>
      <c r="I1594" s="17">
        <f>IF((YEAR(H1594)-YEAR(G1594))=1, ((MONTH(H1594)-MONTH(G1594))+1)+12, (IF((YEAR(H1594)-YEAR(G1594))=2, ((MONTH(H1594)-MONTH(G1594))+1)+24, (IF((YEAR(H1594)-YEAR(G1594))=3, ((MONTH(H1594)-MONTH(G1594))+1)+36, (MONTH(H1594)-MONTH(G1594))+1)))))</f>
        <v>12</v>
      </c>
      <c r="J1594" s="18">
        <f>F1594/I1594</f>
        <v>4166.666666666667</v>
      </c>
      <c r="K1594" s="19"/>
      <c r="L1594" s="20">
        <v>44591</v>
      </c>
      <c r="M1594" s="20">
        <v>44620</v>
      </c>
      <c r="N1594" s="21">
        <v>50000</v>
      </c>
      <c r="O1594" s="20">
        <v>44927</v>
      </c>
      <c r="P1594" s="20">
        <v>45291</v>
      </c>
      <c r="Q1594" s="19">
        <f t="shared" si="72"/>
        <v>28</v>
      </c>
      <c r="R1594" s="19">
        <f t="shared" si="73"/>
        <v>28</v>
      </c>
      <c r="S1594" s="19">
        <f t="shared" si="74"/>
        <v>0</v>
      </c>
      <c r="T1594" s="19"/>
      <c r="U1594" s="20">
        <v>43495</v>
      </c>
      <c r="V1594" s="20">
        <v>43524</v>
      </c>
      <c r="W1594" s="21">
        <v>50000</v>
      </c>
      <c r="X1594" s="20">
        <v>43831</v>
      </c>
      <c r="Y1594" s="20">
        <v>44196</v>
      </c>
    </row>
    <row r="1595" spans="1:25" ht="15.75" x14ac:dyDescent="0.25">
      <c r="A1595" s="17" t="s">
        <v>345</v>
      </c>
      <c r="B1595" s="17" t="s">
        <v>296</v>
      </c>
      <c r="C1595" s="17" t="s">
        <v>283</v>
      </c>
      <c r="D1595" s="20">
        <v>44927</v>
      </c>
      <c r="E1595" s="20">
        <v>44947</v>
      </c>
      <c r="F1595" s="21">
        <v>27600</v>
      </c>
      <c r="G1595" s="20">
        <v>44927</v>
      </c>
      <c r="H1595" s="20">
        <v>45291</v>
      </c>
      <c r="I1595" s="17">
        <f>IF((YEAR(H1595)-YEAR(G1595))=1, ((MONTH(H1595)-MONTH(G1595))+1)+12, (IF((YEAR(H1595)-YEAR(G1595))=2, ((MONTH(H1595)-MONTH(G1595))+1)+24, (IF((YEAR(H1595)-YEAR(G1595))=3, ((MONTH(H1595)-MONTH(G1595))+1)+36, (MONTH(H1595)-MONTH(G1595))+1)))))</f>
        <v>12</v>
      </c>
      <c r="J1595" s="18">
        <f>F1595/I1595</f>
        <v>2300</v>
      </c>
      <c r="K1595" s="19"/>
      <c r="L1595" s="20">
        <v>44927</v>
      </c>
      <c r="M1595" s="20">
        <v>44947</v>
      </c>
      <c r="N1595" s="21">
        <v>27600</v>
      </c>
      <c r="O1595" s="20">
        <v>44927</v>
      </c>
      <c r="P1595" s="20">
        <v>45291</v>
      </c>
      <c r="Q1595" s="19">
        <f t="shared" si="72"/>
        <v>21</v>
      </c>
      <c r="R1595" s="19">
        <f t="shared" si="73"/>
        <v>21</v>
      </c>
      <c r="S1595" s="19">
        <f t="shared" si="74"/>
        <v>0</v>
      </c>
      <c r="T1595" s="19"/>
      <c r="U1595" s="20">
        <v>43831</v>
      </c>
      <c r="V1595" s="20">
        <v>43851</v>
      </c>
      <c r="W1595" s="21">
        <v>27600</v>
      </c>
      <c r="X1595" s="20">
        <v>43831</v>
      </c>
      <c r="Y1595" s="20">
        <v>44196</v>
      </c>
    </row>
    <row r="1596" spans="1:25" ht="15.75" x14ac:dyDescent="0.25">
      <c r="A1596" s="17" t="s">
        <v>383</v>
      </c>
      <c r="B1596" s="17" t="s">
        <v>285</v>
      </c>
      <c r="C1596" s="17" t="s">
        <v>283</v>
      </c>
      <c r="D1596" s="20">
        <v>44926</v>
      </c>
      <c r="E1596" s="20">
        <v>44971</v>
      </c>
      <c r="F1596" s="21">
        <v>12000</v>
      </c>
      <c r="G1596" s="20">
        <v>44927</v>
      </c>
      <c r="H1596" s="20">
        <v>45291</v>
      </c>
      <c r="I1596" s="17">
        <f>IF((YEAR(H1596)-YEAR(G1596))=1, ((MONTH(H1596)-MONTH(G1596))+1)+12, (IF((YEAR(H1596)-YEAR(G1596))=2, ((MONTH(H1596)-MONTH(G1596))+1)+24, (IF((YEAR(H1596)-YEAR(G1596))=3, ((MONTH(H1596)-MONTH(G1596))+1)+36, (MONTH(H1596)-MONTH(G1596))+1)))))</f>
        <v>12</v>
      </c>
      <c r="J1596" s="18">
        <f>F1596/I1596</f>
        <v>1000</v>
      </c>
      <c r="K1596" s="19"/>
      <c r="L1596" s="20">
        <v>44926</v>
      </c>
      <c r="M1596" s="20">
        <v>44971</v>
      </c>
      <c r="N1596" s="21">
        <v>12000</v>
      </c>
      <c r="O1596" s="20">
        <v>44927</v>
      </c>
      <c r="P1596" s="20">
        <v>45291</v>
      </c>
      <c r="Q1596" s="19">
        <f t="shared" si="72"/>
        <v>14</v>
      </c>
      <c r="R1596" s="19">
        <f t="shared" si="73"/>
        <v>14</v>
      </c>
      <c r="S1596" s="19">
        <f t="shared" si="74"/>
        <v>0</v>
      </c>
      <c r="T1596" s="19"/>
      <c r="U1596" s="20">
        <v>43830</v>
      </c>
      <c r="V1596" s="20">
        <v>43875</v>
      </c>
      <c r="W1596" s="21">
        <v>12000</v>
      </c>
      <c r="X1596" s="20">
        <v>43831</v>
      </c>
      <c r="Y1596" s="20">
        <v>44196</v>
      </c>
    </row>
    <row r="1597" spans="1:25" ht="15.75" x14ac:dyDescent="0.25">
      <c r="A1597" s="17" t="s">
        <v>451</v>
      </c>
      <c r="B1597" s="17" t="s">
        <v>282</v>
      </c>
      <c r="C1597" s="17" t="s">
        <v>283</v>
      </c>
      <c r="D1597" s="20">
        <v>45016</v>
      </c>
      <c r="E1597" s="20">
        <v>45288</v>
      </c>
      <c r="F1597" s="21">
        <v>13200</v>
      </c>
      <c r="G1597" s="20">
        <v>44927</v>
      </c>
      <c r="H1597" s="20">
        <v>45291</v>
      </c>
      <c r="I1597" s="17">
        <f>IF((YEAR(H1597)-YEAR(G1597))=1, ((MONTH(H1597)-MONTH(G1597))+1)+12, (IF((YEAR(H1597)-YEAR(G1597))=2, ((MONTH(H1597)-MONTH(G1597))+1)+24, (IF((YEAR(H1597)-YEAR(G1597))=3, ((MONTH(H1597)-MONTH(G1597))+1)+36, (MONTH(H1597)-MONTH(G1597))+1)))))</f>
        <v>12</v>
      </c>
      <c r="J1597" s="18">
        <f>F1597/I1597</f>
        <v>1100</v>
      </c>
      <c r="K1597" s="19"/>
      <c r="L1597" s="20">
        <v>45016</v>
      </c>
      <c r="M1597" s="20">
        <v>45288</v>
      </c>
      <c r="N1597" s="21">
        <v>13200</v>
      </c>
      <c r="O1597" s="20">
        <v>44927</v>
      </c>
      <c r="P1597" s="20">
        <v>45291</v>
      </c>
      <c r="Q1597" s="19">
        <f t="shared" si="72"/>
        <v>28</v>
      </c>
      <c r="R1597" s="19">
        <f t="shared" si="73"/>
        <v>28</v>
      </c>
      <c r="S1597" s="19">
        <f t="shared" si="74"/>
        <v>0</v>
      </c>
      <c r="T1597" s="19"/>
      <c r="U1597" s="20">
        <v>43921</v>
      </c>
      <c r="V1597" s="20">
        <v>44193</v>
      </c>
      <c r="W1597" s="21">
        <v>13200</v>
      </c>
      <c r="X1597" s="20">
        <v>43831</v>
      </c>
      <c r="Y1597" s="20">
        <v>44196</v>
      </c>
    </row>
    <row r="1598" spans="1:25" ht="15.75" x14ac:dyDescent="0.25">
      <c r="A1598" s="17" t="s">
        <v>465</v>
      </c>
      <c r="B1598" s="17" t="s">
        <v>288</v>
      </c>
      <c r="C1598" s="17" t="s">
        <v>283</v>
      </c>
      <c r="D1598" s="20">
        <v>44904</v>
      </c>
      <c r="E1598" s="20">
        <v>44943</v>
      </c>
      <c r="F1598" s="21">
        <v>225000</v>
      </c>
      <c r="G1598" s="20">
        <v>44927</v>
      </c>
      <c r="H1598" s="20">
        <v>45291</v>
      </c>
      <c r="I1598" s="17">
        <f>IF((YEAR(H1598)-YEAR(G1598))=1, ((MONTH(H1598)-MONTH(G1598))+1)+12, (IF((YEAR(H1598)-YEAR(G1598))=2, ((MONTH(H1598)-MONTH(G1598))+1)+24, (IF((YEAR(H1598)-YEAR(G1598))=3, ((MONTH(H1598)-MONTH(G1598))+1)+36, (MONTH(H1598)-MONTH(G1598))+1)))))</f>
        <v>12</v>
      </c>
      <c r="J1598" s="18">
        <f>F1598/I1598</f>
        <v>18750</v>
      </c>
      <c r="K1598" s="19"/>
      <c r="L1598" s="20">
        <v>44904</v>
      </c>
      <c r="M1598" s="20">
        <v>44943</v>
      </c>
      <c r="N1598" s="21">
        <v>225000</v>
      </c>
      <c r="O1598" s="20">
        <v>44927</v>
      </c>
      <c r="P1598" s="20">
        <v>45291</v>
      </c>
      <c r="Q1598" s="19">
        <f t="shared" si="72"/>
        <v>17</v>
      </c>
      <c r="R1598" s="19">
        <f t="shared" si="73"/>
        <v>17</v>
      </c>
      <c r="S1598" s="19">
        <f t="shared" si="74"/>
        <v>0</v>
      </c>
      <c r="T1598" s="19"/>
      <c r="U1598" s="20">
        <v>43808</v>
      </c>
      <c r="V1598" s="20">
        <v>43847</v>
      </c>
      <c r="W1598" s="21">
        <v>225000</v>
      </c>
      <c r="X1598" s="20">
        <v>43831</v>
      </c>
      <c r="Y1598" s="20">
        <v>44196</v>
      </c>
    </row>
    <row r="1599" spans="1:25" ht="15.75" x14ac:dyDescent="0.25">
      <c r="A1599" s="23" t="s">
        <v>469</v>
      </c>
      <c r="B1599" s="23" t="s">
        <v>292</v>
      </c>
      <c r="C1599" s="17" t="s">
        <v>283</v>
      </c>
      <c r="D1599" s="20">
        <v>44871</v>
      </c>
      <c r="E1599" s="20">
        <v>44908</v>
      </c>
      <c r="F1599" s="21">
        <v>14400</v>
      </c>
      <c r="G1599" s="20">
        <v>44927</v>
      </c>
      <c r="H1599" s="20">
        <v>45291</v>
      </c>
      <c r="I1599" s="17">
        <f>IF((YEAR(H1599)-YEAR(G1599))=1, ((MONTH(H1599)-MONTH(G1599))+1)+12, (IF((YEAR(H1599)-YEAR(G1599))=2, ((MONTH(H1599)-MONTH(G1599))+1)+24, (IF((YEAR(H1599)-YEAR(G1599))=3, ((MONTH(H1599)-MONTH(G1599))+1)+36, (MONTH(H1599)-MONTH(G1599))+1)))))</f>
        <v>12</v>
      </c>
      <c r="J1599" s="18">
        <f>F1599/I1599</f>
        <v>1200</v>
      </c>
      <c r="K1599" s="19"/>
      <c r="L1599" s="20">
        <v>44871</v>
      </c>
      <c r="M1599" s="20">
        <v>44908</v>
      </c>
      <c r="N1599" s="21">
        <v>14400</v>
      </c>
      <c r="O1599" s="20">
        <v>44927</v>
      </c>
      <c r="P1599" s="20">
        <v>45291</v>
      </c>
      <c r="Q1599" s="19">
        <f t="shared" si="72"/>
        <v>13</v>
      </c>
      <c r="R1599" s="19">
        <f t="shared" si="73"/>
        <v>13</v>
      </c>
      <c r="S1599" s="19">
        <f t="shared" si="74"/>
        <v>0</v>
      </c>
      <c r="T1599" s="19"/>
      <c r="U1599" s="20">
        <v>43775</v>
      </c>
      <c r="V1599" s="20">
        <v>43812</v>
      </c>
      <c r="W1599" s="21">
        <v>14400</v>
      </c>
      <c r="X1599" s="20">
        <v>43831</v>
      </c>
      <c r="Y1599" s="20">
        <v>44196</v>
      </c>
    </row>
    <row r="1600" spans="1:25" ht="15.75" x14ac:dyDescent="0.25">
      <c r="A1600" s="17" t="s">
        <v>473</v>
      </c>
      <c r="B1600" s="17" t="s">
        <v>285</v>
      </c>
      <c r="C1600" s="17" t="s">
        <v>283</v>
      </c>
      <c r="D1600" s="20">
        <v>45008</v>
      </c>
      <c r="E1600" s="20">
        <v>45116</v>
      </c>
      <c r="F1600" s="21">
        <v>87115</v>
      </c>
      <c r="G1600" s="20">
        <v>44927</v>
      </c>
      <c r="H1600" s="20">
        <v>45291</v>
      </c>
      <c r="I1600" s="17">
        <f>IF((YEAR(H1600)-YEAR(G1600))=1, ((MONTH(H1600)-MONTH(G1600))+1)+12, (IF((YEAR(H1600)-YEAR(G1600))=2, ((MONTH(H1600)-MONTH(G1600))+1)+24, (IF((YEAR(H1600)-YEAR(G1600))=3, ((MONTH(H1600)-MONTH(G1600))+1)+36, (MONTH(H1600)-MONTH(G1600))+1)))))</f>
        <v>12</v>
      </c>
      <c r="J1600" s="18">
        <f>F1600/I1600</f>
        <v>7259.583333333333</v>
      </c>
      <c r="K1600" s="19"/>
      <c r="L1600" s="20">
        <v>45008</v>
      </c>
      <c r="M1600" s="20">
        <v>45116</v>
      </c>
      <c r="N1600" s="21">
        <v>87115</v>
      </c>
      <c r="O1600" s="20">
        <v>44927</v>
      </c>
      <c r="P1600" s="20">
        <v>45291</v>
      </c>
      <c r="Q1600" s="19">
        <f t="shared" si="72"/>
        <v>9</v>
      </c>
      <c r="R1600" s="19">
        <f t="shared" si="73"/>
        <v>9</v>
      </c>
      <c r="S1600" s="19">
        <f t="shared" si="74"/>
        <v>0</v>
      </c>
      <c r="T1600" s="19"/>
      <c r="U1600" s="20">
        <v>43913</v>
      </c>
      <c r="V1600" s="20">
        <v>44021</v>
      </c>
      <c r="W1600" s="21">
        <v>87115</v>
      </c>
      <c r="X1600" s="20">
        <v>43831</v>
      </c>
      <c r="Y1600" s="20">
        <v>44196</v>
      </c>
    </row>
    <row r="1601" spans="1:25" ht="15.75" x14ac:dyDescent="0.25">
      <c r="A1601" s="17" t="s">
        <v>488</v>
      </c>
      <c r="B1601" s="17" t="s">
        <v>285</v>
      </c>
      <c r="C1601" s="17" t="s">
        <v>283</v>
      </c>
      <c r="D1601" s="20">
        <v>44927</v>
      </c>
      <c r="E1601" s="20">
        <v>44935</v>
      </c>
      <c r="F1601" s="21">
        <v>5100</v>
      </c>
      <c r="G1601" s="20">
        <v>44927</v>
      </c>
      <c r="H1601" s="20">
        <v>45291</v>
      </c>
      <c r="I1601" s="17">
        <f>IF((YEAR(H1601)-YEAR(G1601))=1, ((MONTH(H1601)-MONTH(G1601))+1)+12, (IF((YEAR(H1601)-YEAR(G1601))=2, ((MONTH(H1601)-MONTH(G1601))+1)+24, (IF((YEAR(H1601)-YEAR(G1601))=3, ((MONTH(H1601)-MONTH(G1601))+1)+36, (MONTH(H1601)-MONTH(G1601))+1)))))</f>
        <v>12</v>
      </c>
      <c r="J1601" s="18">
        <f>F1601/I1601</f>
        <v>425</v>
      </c>
      <c r="K1601" s="19"/>
      <c r="L1601" s="20">
        <v>44927</v>
      </c>
      <c r="M1601" s="20">
        <v>44935</v>
      </c>
      <c r="N1601" s="21">
        <v>5100</v>
      </c>
      <c r="O1601" s="20">
        <v>44927</v>
      </c>
      <c r="P1601" s="20">
        <v>45291</v>
      </c>
      <c r="Q1601" s="19">
        <f t="shared" si="72"/>
        <v>9</v>
      </c>
      <c r="R1601" s="19">
        <f t="shared" si="73"/>
        <v>9</v>
      </c>
      <c r="S1601" s="19">
        <f t="shared" si="74"/>
        <v>0</v>
      </c>
      <c r="T1601" s="19"/>
      <c r="U1601" s="20">
        <v>43831</v>
      </c>
      <c r="V1601" s="20">
        <v>43839</v>
      </c>
      <c r="W1601" s="21">
        <v>5100</v>
      </c>
      <c r="X1601" s="20">
        <v>43831</v>
      </c>
      <c r="Y1601" s="20">
        <v>44196</v>
      </c>
    </row>
    <row r="1602" spans="1:25" ht="15.75" x14ac:dyDescent="0.25">
      <c r="A1602" s="17" t="s">
        <v>491</v>
      </c>
      <c r="B1602" s="17" t="s">
        <v>296</v>
      </c>
      <c r="C1602" s="17" t="s">
        <v>283</v>
      </c>
      <c r="D1602" s="20">
        <v>44927</v>
      </c>
      <c r="E1602" s="20">
        <v>44987</v>
      </c>
      <c r="F1602" s="21">
        <v>30000</v>
      </c>
      <c r="G1602" s="20">
        <v>44927</v>
      </c>
      <c r="H1602" s="20">
        <v>45291</v>
      </c>
      <c r="I1602" s="17">
        <f>IF((YEAR(H1602)-YEAR(G1602))=1, ((MONTH(H1602)-MONTH(G1602))+1)+12, (IF((YEAR(H1602)-YEAR(G1602))=2, ((MONTH(H1602)-MONTH(G1602))+1)+24, (IF((YEAR(H1602)-YEAR(G1602))=3, ((MONTH(H1602)-MONTH(G1602))+1)+36, (MONTH(H1602)-MONTH(G1602))+1)))))</f>
        <v>12</v>
      </c>
      <c r="J1602" s="18">
        <f>F1602/I1602</f>
        <v>2500</v>
      </c>
      <c r="K1602" s="19"/>
      <c r="L1602" s="20">
        <v>44927</v>
      </c>
      <c r="M1602" s="20">
        <v>44987</v>
      </c>
      <c r="N1602" s="21">
        <v>30000</v>
      </c>
      <c r="O1602" s="20">
        <v>44927</v>
      </c>
      <c r="P1602" s="20">
        <v>45291</v>
      </c>
      <c r="Q1602" s="19">
        <f t="shared" si="72"/>
        <v>2</v>
      </c>
      <c r="R1602" s="19">
        <f t="shared" si="73"/>
        <v>2</v>
      </c>
      <c r="S1602" s="19">
        <f t="shared" si="74"/>
        <v>0</v>
      </c>
      <c r="T1602" s="19"/>
      <c r="U1602" s="20">
        <v>43831</v>
      </c>
      <c r="V1602" s="20">
        <v>43892</v>
      </c>
      <c r="W1602" s="21">
        <v>30000</v>
      </c>
      <c r="X1602" s="20">
        <v>43831</v>
      </c>
      <c r="Y1602" s="20">
        <v>44196</v>
      </c>
    </row>
    <row r="1603" spans="1:25" ht="15.75" x14ac:dyDescent="0.25">
      <c r="A1603" s="17" t="s">
        <v>530</v>
      </c>
      <c r="B1603" s="17" t="s">
        <v>285</v>
      </c>
      <c r="C1603" s="17" t="s">
        <v>283</v>
      </c>
      <c r="D1603" s="20">
        <v>44621</v>
      </c>
      <c r="E1603" s="20">
        <v>44687</v>
      </c>
      <c r="F1603" s="21">
        <v>5416.67</v>
      </c>
      <c r="G1603" s="20">
        <v>44927</v>
      </c>
      <c r="H1603" s="20">
        <v>45291</v>
      </c>
      <c r="I1603" s="17">
        <f>IF((YEAR(H1603)-YEAR(G1603))=1, ((MONTH(H1603)-MONTH(G1603))+1)+12, (IF((YEAR(H1603)-YEAR(G1603))=2, ((MONTH(H1603)-MONTH(G1603))+1)+24, (IF((YEAR(H1603)-YEAR(G1603))=3, ((MONTH(H1603)-MONTH(G1603))+1)+36, (MONTH(H1603)-MONTH(G1603))+1)))))</f>
        <v>12</v>
      </c>
      <c r="J1603" s="18">
        <f>F1603/I1603</f>
        <v>451.38916666666665</v>
      </c>
      <c r="K1603" s="19"/>
      <c r="L1603" s="20">
        <v>44621</v>
      </c>
      <c r="M1603" s="20">
        <v>44687</v>
      </c>
      <c r="N1603" s="21">
        <v>5416.67</v>
      </c>
      <c r="O1603" s="20">
        <v>44927</v>
      </c>
      <c r="P1603" s="20">
        <v>45291</v>
      </c>
      <c r="Q1603" s="19">
        <f t="shared" si="72"/>
        <v>6</v>
      </c>
      <c r="R1603" s="19">
        <f t="shared" si="73"/>
        <v>6</v>
      </c>
      <c r="S1603" s="19">
        <f t="shared" si="74"/>
        <v>0</v>
      </c>
      <c r="T1603" s="19"/>
      <c r="U1603" s="20">
        <v>43525</v>
      </c>
      <c r="V1603" s="20">
        <v>43591</v>
      </c>
      <c r="W1603" s="21">
        <v>5416.67</v>
      </c>
      <c r="X1603" s="20">
        <v>43831</v>
      </c>
      <c r="Y1603" s="20">
        <v>44196</v>
      </c>
    </row>
    <row r="1604" spans="1:25" ht="15.75" x14ac:dyDescent="0.25">
      <c r="A1604" s="17" t="s">
        <v>542</v>
      </c>
      <c r="B1604" s="17" t="s">
        <v>282</v>
      </c>
      <c r="C1604" s="17" t="s">
        <v>283</v>
      </c>
      <c r="D1604" s="20">
        <v>45063</v>
      </c>
      <c r="E1604" s="20">
        <v>45085</v>
      </c>
      <c r="F1604" s="21">
        <v>237500</v>
      </c>
      <c r="G1604" s="20">
        <v>44927</v>
      </c>
      <c r="H1604" s="20">
        <v>45291</v>
      </c>
      <c r="I1604" s="17">
        <f>IF((YEAR(H1604)-YEAR(G1604))=1, ((MONTH(H1604)-MONTH(G1604))+1)+12, (IF((YEAR(H1604)-YEAR(G1604))=2, ((MONTH(H1604)-MONTH(G1604))+1)+24, (IF((YEAR(H1604)-YEAR(G1604))=3, ((MONTH(H1604)-MONTH(G1604))+1)+36, (MONTH(H1604)-MONTH(G1604))+1)))))</f>
        <v>12</v>
      </c>
      <c r="J1604" s="18">
        <f>F1604/I1604</f>
        <v>19791.666666666668</v>
      </c>
      <c r="K1604" s="19"/>
      <c r="L1604" s="20">
        <v>45063</v>
      </c>
      <c r="M1604" s="20">
        <v>45085</v>
      </c>
      <c r="N1604" s="21">
        <v>237500</v>
      </c>
      <c r="O1604" s="20">
        <v>44927</v>
      </c>
      <c r="P1604" s="20">
        <v>45291</v>
      </c>
      <c r="Q1604" s="19">
        <f t="shared" ref="Q1604:Q1667" si="75">DAY(E1604)</f>
        <v>8</v>
      </c>
      <c r="R1604" s="19">
        <f t="shared" ref="R1604:R1667" si="76">DAY(M1604)</f>
        <v>8</v>
      </c>
      <c r="S1604" s="19">
        <f t="shared" ref="S1604:S1667" si="77">Q1604-R1604</f>
        <v>0</v>
      </c>
      <c r="T1604" s="19"/>
      <c r="U1604" s="20">
        <v>43968</v>
      </c>
      <c r="V1604" s="20">
        <v>43990</v>
      </c>
      <c r="W1604" s="21">
        <v>237500</v>
      </c>
      <c r="X1604" s="20">
        <v>43831</v>
      </c>
      <c r="Y1604" s="20">
        <v>44196</v>
      </c>
    </row>
    <row r="1605" spans="1:25" ht="15.75" x14ac:dyDescent="0.25">
      <c r="A1605" s="17" t="s">
        <v>325</v>
      </c>
      <c r="B1605" s="17" t="s">
        <v>282</v>
      </c>
      <c r="C1605" s="17" t="s">
        <v>283</v>
      </c>
      <c r="D1605" s="20">
        <v>45108</v>
      </c>
      <c r="E1605" s="20">
        <v>45130</v>
      </c>
      <c r="F1605" s="21">
        <v>9000</v>
      </c>
      <c r="G1605" s="20">
        <v>45108</v>
      </c>
      <c r="H1605" s="20">
        <v>45291</v>
      </c>
      <c r="I1605" s="17">
        <f>IF((YEAR(H1605)-YEAR(G1605))=1, ((MONTH(H1605)-MONTH(G1605))+1)+12, (IF((YEAR(H1605)-YEAR(G1605))=2, ((MONTH(H1605)-MONTH(G1605))+1)+24, (IF((YEAR(H1605)-YEAR(G1605))=3, ((MONTH(H1605)-MONTH(G1605))+1)+36, (MONTH(H1605)-MONTH(G1605))+1)))))</f>
        <v>6</v>
      </c>
      <c r="J1605" s="18">
        <f>F1605/I1605</f>
        <v>1500</v>
      </c>
      <c r="K1605" s="19"/>
      <c r="L1605" s="20">
        <v>45108</v>
      </c>
      <c r="M1605" s="20">
        <v>45130</v>
      </c>
      <c r="N1605" s="21">
        <v>9000</v>
      </c>
      <c r="O1605" s="20">
        <v>45108</v>
      </c>
      <c r="P1605" s="20">
        <v>45291</v>
      </c>
      <c r="Q1605" s="19">
        <f t="shared" si="75"/>
        <v>23</v>
      </c>
      <c r="R1605" s="19">
        <f t="shared" si="76"/>
        <v>23</v>
      </c>
      <c r="S1605" s="19">
        <f t="shared" si="77"/>
        <v>0</v>
      </c>
      <c r="T1605" s="19"/>
      <c r="U1605" s="20">
        <v>44013</v>
      </c>
      <c r="V1605" s="20">
        <v>44035</v>
      </c>
      <c r="W1605" s="21">
        <v>9000</v>
      </c>
      <c r="X1605" s="20">
        <v>44013</v>
      </c>
      <c r="Y1605" s="20">
        <v>44196</v>
      </c>
    </row>
    <row r="1606" spans="1:25" ht="15.75" x14ac:dyDescent="0.25">
      <c r="A1606" s="17" t="s">
        <v>543</v>
      </c>
      <c r="B1606" s="17" t="s">
        <v>296</v>
      </c>
      <c r="C1606" s="17" t="s">
        <v>283</v>
      </c>
      <c r="D1606" s="20">
        <v>45171</v>
      </c>
      <c r="E1606" s="20">
        <v>45198</v>
      </c>
      <c r="F1606" s="21">
        <v>31000</v>
      </c>
      <c r="G1606" s="20">
        <v>45108</v>
      </c>
      <c r="H1606" s="20">
        <v>45291</v>
      </c>
      <c r="I1606" s="17">
        <f>IF((YEAR(H1606)-YEAR(G1606))=1, ((MONTH(H1606)-MONTH(G1606))+1)+12, (IF((YEAR(H1606)-YEAR(G1606))=2, ((MONTH(H1606)-MONTH(G1606))+1)+24, (IF((YEAR(H1606)-YEAR(G1606))=3, ((MONTH(H1606)-MONTH(G1606))+1)+36, (MONTH(H1606)-MONTH(G1606))+1)))))</f>
        <v>6</v>
      </c>
      <c r="J1606" s="18">
        <f>F1606/I1606</f>
        <v>5166.666666666667</v>
      </c>
      <c r="K1606" s="19"/>
      <c r="L1606" s="20">
        <v>45171</v>
      </c>
      <c r="M1606" s="20">
        <v>45198</v>
      </c>
      <c r="N1606" s="21">
        <v>31000</v>
      </c>
      <c r="O1606" s="20">
        <v>45108</v>
      </c>
      <c r="P1606" s="20">
        <v>45291</v>
      </c>
      <c r="Q1606" s="19">
        <f t="shared" si="75"/>
        <v>29</v>
      </c>
      <c r="R1606" s="19">
        <f t="shared" si="76"/>
        <v>29</v>
      </c>
      <c r="S1606" s="19">
        <f t="shared" si="77"/>
        <v>0</v>
      </c>
      <c r="T1606" s="19"/>
      <c r="U1606" s="20">
        <v>44076</v>
      </c>
      <c r="V1606" s="20">
        <v>44103</v>
      </c>
      <c r="W1606" s="21">
        <v>31000</v>
      </c>
      <c r="X1606" s="20">
        <v>44013</v>
      </c>
      <c r="Y1606" s="20">
        <v>44196</v>
      </c>
    </row>
    <row r="1607" spans="1:25" ht="15.75" x14ac:dyDescent="0.25">
      <c r="A1607" s="17" t="s">
        <v>491</v>
      </c>
      <c r="B1607" s="17" t="s">
        <v>288</v>
      </c>
      <c r="C1607" s="17" t="s">
        <v>283</v>
      </c>
      <c r="D1607" s="20">
        <v>44927</v>
      </c>
      <c r="E1607" s="20">
        <v>44987</v>
      </c>
      <c r="F1607" s="21">
        <v>37500</v>
      </c>
      <c r="G1607" s="20">
        <v>45139</v>
      </c>
      <c r="H1607" s="20">
        <v>45291</v>
      </c>
      <c r="I1607" s="17">
        <f>IF((YEAR(H1607)-YEAR(G1607))=1, ((MONTH(H1607)-MONTH(G1607))+1)+12, (IF((YEAR(H1607)-YEAR(G1607))=2, ((MONTH(H1607)-MONTH(G1607))+1)+24, (IF((YEAR(H1607)-YEAR(G1607))=3, ((MONTH(H1607)-MONTH(G1607))+1)+36, (MONTH(H1607)-MONTH(G1607))+1)))))</f>
        <v>5</v>
      </c>
      <c r="J1607" s="18">
        <f>F1607/I1607</f>
        <v>7500</v>
      </c>
      <c r="K1607" s="19"/>
      <c r="L1607" s="20">
        <v>44927</v>
      </c>
      <c r="M1607" s="20">
        <v>44987</v>
      </c>
      <c r="N1607" s="21">
        <v>37500</v>
      </c>
      <c r="O1607" s="20">
        <v>45139</v>
      </c>
      <c r="P1607" s="20">
        <v>45291</v>
      </c>
      <c r="Q1607" s="19">
        <f t="shared" si="75"/>
        <v>2</v>
      </c>
      <c r="R1607" s="19">
        <f t="shared" si="76"/>
        <v>2</v>
      </c>
      <c r="S1607" s="19">
        <f t="shared" si="77"/>
        <v>0</v>
      </c>
      <c r="T1607" s="19"/>
      <c r="U1607" s="20">
        <v>43831</v>
      </c>
      <c r="V1607" s="20">
        <v>43892</v>
      </c>
      <c r="W1607" s="21">
        <v>37500</v>
      </c>
      <c r="X1607" s="20">
        <v>44044</v>
      </c>
      <c r="Y1607" s="20">
        <v>44196</v>
      </c>
    </row>
    <row r="1608" spans="1:25" ht="15.75" x14ac:dyDescent="0.25">
      <c r="A1608" s="17" t="s">
        <v>537</v>
      </c>
      <c r="B1608" s="17" t="s">
        <v>288</v>
      </c>
      <c r="C1608" s="17" t="s">
        <v>283</v>
      </c>
      <c r="D1608" s="20">
        <v>45200</v>
      </c>
      <c r="E1608" s="20">
        <v>45283</v>
      </c>
      <c r="F1608" s="21">
        <v>39000</v>
      </c>
      <c r="G1608" s="20">
        <v>45170</v>
      </c>
      <c r="H1608" s="20">
        <v>45291</v>
      </c>
      <c r="I1608" s="17">
        <f>IF((YEAR(H1608)-YEAR(G1608))=1, ((MONTH(H1608)-MONTH(G1608))+1)+12, (IF((YEAR(H1608)-YEAR(G1608))=2, ((MONTH(H1608)-MONTH(G1608))+1)+24, (IF((YEAR(H1608)-YEAR(G1608))=3, ((MONTH(H1608)-MONTH(G1608))+1)+36, (MONTH(H1608)-MONTH(G1608))+1)))))</f>
        <v>4</v>
      </c>
      <c r="J1608" s="18">
        <f>F1608/I1608</f>
        <v>9750</v>
      </c>
      <c r="K1608" s="19"/>
      <c r="L1608" s="20">
        <v>45200</v>
      </c>
      <c r="M1608" s="20">
        <v>45283</v>
      </c>
      <c r="N1608" s="21">
        <v>39000</v>
      </c>
      <c r="O1608" s="20">
        <v>45170</v>
      </c>
      <c r="P1608" s="20">
        <v>45291</v>
      </c>
      <c r="Q1608" s="19">
        <f t="shared" si="75"/>
        <v>23</v>
      </c>
      <c r="R1608" s="19">
        <f t="shared" si="76"/>
        <v>23</v>
      </c>
      <c r="S1608" s="19">
        <f t="shared" si="77"/>
        <v>0</v>
      </c>
      <c r="T1608" s="19"/>
      <c r="U1608" s="20">
        <v>44105</v>
      </c>
      <c r="V1608" s="20">
        <v>44188</v>
      </c>
      <c r="W1608" s="21">
        <v>39000</v>
      </c>
      <c r="X1608" s="20">
        <v>44075</v>
      </c>
      <c r="Y1608" s="20">
        <v>44196</v>
      </c>
    </row>
    <row r="1609" spans="1:25" ht="15.75" x14ac:dyDescent="0.25">
      <c r="A1609" s="17" t="s">
        <v>537</v>
      </c>
      <c r="B1609" s="17" t="s">
        <v>282</v>
      </c>
      <c r="C1609" s="17" t="s">
        <v>283</v>
      </c>
      <c r="D1609" s="20">
        <v>45291</v>
      </c>
      <c r="E1609" s="20" t="s">
        <v>579</v>
      </c>
      <c r="F1609" s="21">
        <v>39000</v>
      </c>
      <c r="G1609" s="20">
        <v>45170</v>
      </c>
      <c r="H1609" s="20">
        <v>45291</v>
      </c>
      <c r="I1609" s="17">
        <f>IF((YEAR(H1609)-YEAR(G1609))=1, ((MONTH(H1609)-MONTH(G1609))+1)+12, (IF((YEAR(H1609)-YEAR(G1609))=2, ((MONTH(H1609)-MONTH(G1609))+1)+24, (IF((YEAR(H1609)-YEAR(G1609))=3, ((MONTH(H1609)-MONTH(G1609))+1)+36, (MONTH(H1609)-MONTH(G1609))+1)))))</f>
        <v>4</v>
      </c>
      <c r="J1609" s="18">
        <f>F1609/I1609</f>
        <v>9750</v>
      </c>
      <c r="K1609" s="19"/>
      <c r="L1609" s="20">
        <v>45291</v>
      </c>
      <c r="M1609" s="20" t="s">
        <v>579</v>
      </c>
      <c r="N1609" s="21">
        <v>39000</v>
      </c>
      <c r="O1609" s="20">
        <v>45170</v>
      </c>
      <c r="P1609" s="20">
        <v>45291</v>
      </c>
      <c r="Q1609" s="19" t="e">
        <f t="shared" si="75"/>
        <v>#VALUE!</v>
      </c>
      <c r="R1609" s="19" t="e">
        <f t="shared" si="76"/>
        <v>#VALUE!</v>
      </c>
      <c r="S1609" s="19" t="e">
        <f t="shared" si="77"/>
        <v>#VALUE!</v>
      </c>
      <c r="T1609" s="19"/>
      <c r="U1609" s="20">
        <v>44196</v>
      </c>
      <c r="V1609" s="20"/>
      <c r="W1609" s="21">
        <v>39000</v>
      </c>
      <c r="X1609" s="20">
        <v>44075</v>
      </c>
      <c r="Y1609" s="20">
        <v>44196</v>
      </c>
    </row>
    <row r="1610" spans="1:25" ht="15.75" x14ac:dyDescent="0.25">
      <c r="A1610" s="17" t="s">
        <v>289</v>
      </c>
      <c r="B1610" s="17" t="s">
        <v>288</v>
      </c>
      <c r="C1610" s="17" t="s">
        <v>283</v>
      </c>
      <c r="D1610" s="20">
        <v>45200</v>
      </c>
      <c r="E1610" s="20">
        <v>45242</v>
      </c>
      <c r="F1610" s="21">
        <v>7500</v>
      </c>
      <c r="G1610" s="20">
        <v>45200</v>
      </c>
      <c r="H1610" s="20">
        <v>45291</v>
      </c>
      <c r="I1610" s="17">
        <f>IF((YEAR(H1610)-YEAR(G1610))=1, ((MONTH(H1610)-MONTH(G1610))+1)+12, (IF((YEAR(H1610)-YEAR(G1610))=2, ((MONTH(H1610)-MONTH(G1610))+1)+24, (IF((YEAR(H1610)-YEAR(G1610))=3, ((MONTH(H1610)-MONTH(G1610))+1)+36, (MONTH(H1610)-MONTH(G1610))+1)))))</f>
        <v>3</v>
      </c>
      <c r="J1610" s="18">
        <f>F1610/I1610</f>
        <v>2500</v>
      </c>
      <c r="K1610" s="19"/>
      <c r="L1610" s="20">
        <v>45200</v>
      </c>
      <c r="M1610" s="20">
        <v>45242</v>
      </c>
      <c r="N1610" s="21">
        <v>7500</v>
      </c>
      <c r="O1610" s="20">
        <v>45200</v>
      </c>
      <c r="P1610" s="20">
        <v>45291</v>
      </c>
      <c r="Q1610" s="19">
        <f t="shared" si="75"/>
        <v>12</v>
      </c>
      <c r="R1610" s="19">
        <f t="shared" si="76"/>
        <v>12</v>
      </c>
      <c r="S1610" s="19">
        <f t="shared" si="77"/>
        <v>0</v>
      </c>
      <c r="T1610" s="19"/>
      <c r="U1610" s="20">
        <v>44105</v>
      </c>
      <c r="V1610" s="20">
        <v>44147</v>
      </c>
      <c r="W1610" s="21">
        <v>7500</v>
      </c>
      <c r="X1610" s="20">
        <v>44105</v>
      </c>
      <c r="Y1610" s="20">
        <v>44196</v>
      </c>
    </row>
    <row r="1611" spans="1:25" ht="15.75" x14ac:dyDescent="0.25">
      <c r="A1611" s="17" t="s">
        <v>346</v>
      </c>
      <c r="B1611" s="17" t="s">
        <v>292</v>
      </c>
      <c r="C1611" s="17" t="s">
        <v>283</v>
      </c>
      <c r="D1611" s="20">
        <v>45200</v>
      </c>
      <c r="E1611" s="20">
        <v>45271</v>
      </c>
      <c r="F1611" s="21">
        <v>10237.5</v>
      </c>
      <c r="G1611" s="20">
        <v>45200</v>
      </c>
      <c r="H1611" s="20">
        <v>45291</v>
      </c>
      <c r="I1611" s="17">
        <f>IF((YEAR(H1611)-YEAR(G1611))=1, ((MONTH(H1611)-MONTH(G1611))+1)+12, (IF((YEAR(H1611)-YEAR(G1611))=2, ((MONTH(H1611)-MONTH(G1611))+1)+24, (IF((YEAR(H1611)-YEAR(G1611))=3, ((MONTH(H1611)-MONTH(G1611))+1)+36, (MONTH(H1611)-MONTH(G1611))+1)))))</f>
        <v>3</v>
      </c>
      <c r="J1611" s="18">
        <f>F1611/I1611</f>
        <v>3412.5</v>
      </c>
      <c r="K1611" s="19"/>
      <c r="L1611" s="20">
        <v>45200</v>
      </c>
      <c r="M1611" s="20">
        <v>45271</v>
      </c>
      <c r="N1611" s="21">
        <v>10237.5</v>
      </c>
      <c r="O1611" s="20">
        <v>45200</v>
      </c>
      <c r="P1611" s="20">
        <v>45291</v>
      </c>
      <c r="Q1611" s="19">
        <f t="shared" si="75"/>
        <v>11</v>
      </c>
      <c r="R1611" s="19">
        <f t="shared" si="76"/>
        <v>11</v>
      </c>
      <c r="S1611" s="19">
        <f t="shared" si="77"/>
        <v>0</v>
      </c>
      <c r="T1611" s="19"/>
      <c r="U1611" s="20">
        <v>44105</v>
      </c>
      <c r="V1611" s="20">
        <v>44176</v>
      </c>
      <c r="W1611" s="21">
        <v>10237.5</v>
      </c>
      <c r="X1611" s="20">
        <v>44105</v>
      </c>
      <c r="Y1611" s="20">
        <v>44196</v>
      </c>
    </row>
    <row r="1612" spans="1:25" ht="15.75" x14ac:dyDescent="0.25">
      <c r="A1612" s="17" t="s">
        <v>376</v>
      </c>
      <c r="B1612" s="17" t="s">
        <v>292</v>
      </c>
      <c r="C1612" s="17" t="s">
        <v>283</v>
      </c>
      <c r="D1612" s="20">
        <v>45200</v>
      </c>
      <c r="E1612" s="20">
        <v>45227</v>
      </c>
      <c r="F1612" s="21">
        <v>6750</v>
      </c>
      <c r="G1612" s="20">
        <v>45200</v>
      </c>
      <c r="H1612" s="20">
        <v>45291</v>
      </c>
      <c r="I1612" s="17">
        <f>IF((YEAR(H1612)-YEAR(G1612))=1, ((MONTH(H1612)-MONTH(G1612))+1)+12, (IF((YEAR(H1612)-YEAR(G1612))=2, ((MONTH(H1612)-MONTH(G1612))+1)+24, (IF((YEAR(H1612)-YEAR(G1612))=3, ((MONTH(H1612)-MONTH(G1612))+1)+36, (MONTH(H1612)-MONTH(G1612))+1)))))</f>
        <v>3</v>
      </c>
      <c r="J1612" s="18">
        <f>F1612/I1612</f>
        <v>2250</v>
      </c>
      <c r="K1612" s="19"/>
      <c r="L1612" s="20">
        <v>45200</v>
      </c>
      <c r="M1612" s="20">
        <v>45227</v>
      </c>
      <c r="N1612" s="21">
        <v>6750</v>
      </c>
      <c r="O1612" s="20">
        <v>45200</v>
      </c>
      <c r="P1612" s="20">
        <v>45291</v>
      </c>
      <c r="Q1612" s="19">
        <f t="shared" si="75"/>
        <v>28</v>
      </c>
      <c r="R1612" s="19">
        <f t="shared" si="76"/>
        <v>28</v>
      </c>
      <c r="S1612" s="19">
        <f t="shared" si="77"/>
        <v>0</v>
      </c>
      <c r="T1612" s="19"/>
      <c r="U1612" s="20">
        <v>44105</v>
      </c>
      <c r="V1612" s="20">
        <v>44132</v>
      </c>
      <c r="W1612" s="21">
        <v>6750</v>
      </c>
      <c r="X1612" s="20">
        <v>44105</v>
      </c>
      <c r="Y1612" s="20">
        <v>44196</v>
      </c>
    </row>
    <row r="1613" spans="1:25" ht="15.75" x14ac:dyDescent="0.25">
      <c r="A1613" s="17" t="s">
        <v>376</v>
      </c>
      <c r="B1613" s="17" t="s">
        <v>282</v>
      </c>
      <c r="C1613" s="17" t="s">
        <v>283</v>
      </c>
      <c r="D1613" s="20">
        <v>45200</v>
      </c>
      <c r="E1613" s="20">
        <v>45227</v>
      </c>
      <c r="F1613" s="21">
        <v>2375</v>
      </c>
      <c r="G1613" s="20">
        <v>45200</v>
      </c>
      <c r="H1613" s="20">
        <v>45291</v>
      </c>
      <c r="I1613" s="17">
        <f>IF((YEAR(H1613)-YEAR(G1613))=1, ((MONTH(H1613)-MONTH(G1613))+1)+12, (IF((YEAR(H1613)-YEAR(G1613))=2, ((MONTH(H1613)-MONTH(G1613))+1)+24, (IF((YEAR(H1613)-YEAR(G1613))=3, ((MONTH(H1613)-MONTH(G1613))+1)+36, (MONTH(H1613)-MONTH(G1613))+1)))))</f>
        <v>3</v>
      </c>
      <c r="J1613" s="18">
        <f>F1613/I1613</f>
        <v>791.66666666666663</v>
      </c>
      <c r="K1613" s="19"/>
      <c r="L1613" s="20">
        <v>45200</v>
      </c>
      <c r="M1613" s="20">
        <v>45227</v>
      </c>
      <c r="N1613" s="21">
        <v>2375</v>
      </c>
      <c r="O1613" s="20">
        <v>45200</v>
      </c>
      <c r="P1613" s="20">
        <v>45291</v>
      </c>
      <c r="Q1613" s="19">
        <f t="shared" si="75"/>
        <v>28</v>
      </c>
      <c r="R1613" s="19">
        <f t="shared" si="76"/>
        <v>28</v>
      </c>
      <c r="S1613" s="19">
        <f t="shared" si="77"/>
        <v>0</v>
      </c>
      <c r="T1613" s="19"/>
      <c r="U1613" s="20">
        <v>44105</v>
      </c>
      <c r="V1613" s="20">
        <v>44132</v>
      </c>
      <c r="W1613" s="21">
        <v>2375</v>
      </c>
      <c r="X1613" s="20">
        <v>44105</v>
      </c>
      <c r="Y1613" s="20">
        <v>44196</v>
      </c>
    </row>
    <row r="1614" spans="1:25" ht="15.75" x14ac:dyDescent="0.25">
      <c r="A1614" s="17" t="s">
        <v>377</v>
      </c>
      <c r="B1614" s="17" t="s">
        <v>296</v>
      </c>
      <c r="C1614" s="17" t="s">
        <v>283</v>
      </c>
      <c r="D1614" s="20">
        <v>45215</v>
      </c>
      <c r="E1614" s="20" t="s">
        <v>579</v>
      </c>
      <c r="F1614" s="21">
        <v>13193.71</v>
      </c>
      <c r="G1614" s="20">
        <v>45200</v>
      </c>
      <c r="H1614" s="20">
        <v>45291</v>
      </c>
      <c r="I1614" s="17">
        <f>IF((YEAR(H1614)-YEAR(G1614))=1, ((MONTH(H1614)-MONTH(G1614))+1)+12, (IF((YEAR(H1614)-YEAR(G1614))=2, ((MONTH(H1614)-MONTH(G1614))+1)+24, (IF((YEAR(H1614)-YEAR(G1614))=3, ((MONTH(H1614)-MONTH(G1614))+1)+36, (MONTH(H1614)-MONTH(G1614))+1)))))</f>
        <v>3</v>
      </c>
      <c r="J1614" s="18">
        <f>F1614/I1614</f>
        <v>4397.9033333333327</v>
      </c>
      <c r="K1614" s="19"/>
      <c r="L1614" s="20">
        <v>45215</v>
      </c>
      <c r="M1614" s="20" t="s">
        <v>579</v>
      </c>
      <c r="N1614" s="21">
        <v>13193.71</v>
      </c>
      <c r="O1614" s="20">
        <v>45200</v>
      </c>
      <c r="P1614" s="20">
        <v>45291</v>
      </c>
      <c r="Q1614" s="19" t="e">
        <f t="shared" si="75"/>
        <v>#VALUE!</v>
      </c>
      <c r="R1614" s="19" t="e">
        <f t="shared" si="76"/>
        <v>#VALUE!</v>
      </c>
      <c r="S1614" s="19" t="e">
        <f t="shared" si="77"/>
        <v>#VALUE!</v>
      </c>
      <c r="T1614" s="19"/>
      <c r="U1614" s="20">
        <v>44120</v>
      </c>
      <c r="V1614" s="20"/>
      <c r="W1614" s="21">
        <v>13193.71</v>
      </c>
      <c r="X1614" s="20">
        <v>44105</v>
      </c>
      <c r="Y1614" s="20">
        <v>44196</v>
      </c>
    </row>
    <row r="1615" spans="1:25" ht="15.75" x14ac:dyDescent="0.25">
      <c r="A1615" s="23" t="s">
        <v>468</v>
      </c>
      <c r="B1615" s="23" t="s">
        <v>296</v>
      </c>
      <c r="C1615" s="17" t="s">
        <v>283</v>
      </c>
      <c r="D1615" s="20">
        <v>45200</v>
      </c>
      <c r="E1615" s="20">
        <v>45261</v>
      </c>
      <c r="F1615" s="21">
        <v>3750</v>
      </c>
      <c r="G1615" s="20">
        <v>45200</v>
      </c>
      <c r="H1615" s="20">
        <v>45291</v>
      </c>
      <c r="I1615" s="17">
        <f>IF((YEAR(H1615)-YEAR(G1615))=1, ((MONTH(H1615)-MONTH(G1615))+1)+12, (IF((YEAR(H1615)-YEAR(G1615))=2, ((MONTH(H1615)-MONTH(G1615))+1)+24, (IF((YEAR(H1615)-YEAR(G1615))=3, ((MONTH(H1615)-MONTH(G1615))+1)+36, (MONTH(H1615)-MONTH(G1615))+1)))))</f>
        <v>3</v>
      </c>
      <c r="J1615" s="18">
        <f>F1615/I1615</f>
        <v>1250</v>
      </c>
      <c r="K1615" s="19"/>
      <c r="L1615" s="20">
        <v>45200</v>
      </c>
      <c r="M1615" s="20">
        <v>45261</v>
      </c>
      <c r="N1615" s="21">
        <v>3750</v>
      </c>
      <c r="O1615" s="20">
        <v>45200</v>
      </c>
      <c r="P1615" s="20">
        <v>45291</v>
      </c>
      <c r="Q1615" s="19">
        <f t="shared" si="75"/>
        <v>1</v>
      </c>
      <c r="R1615" s="19">
        <f t="shared" si="76"/>
        <v>1</v>
      </c>
      <c r="S1615" s="19">
        <f t="shared" si="77"/>
        <v>0</v>
      </c>
      <c r="T1615" s="19"/>
      <c r="U1615" s="20">
        <v>44105</v>
      </c>
      <c r="V1615" s="20">
        <v>44166</v>
      </c>
      <c r="W1615" s="21">
        <v>3750</v>
      </c>
      <c r="X1615" s="20">
        <v>44105</v>
      </c>
      <c r="Y1615" s="20">
        <v>44196</v>
      </c>
    </row>
    <row r="1616" spans="1:25" ht="15.75" x14ac:dyDescent="0.25">
      <c r="A1616" s="17" t="s">
        <v>478</v>
      </c>
      <c r="B1616" s="17" t="s">
        <v>285</v>
      </c>
      <c r="C1616" s="17" t="s">
        <v>283</v>
      </c>
      <c r="D1616" s="20">
        <v>45200</v>
      </c>
      <c r="E1616" s="20">
        <v>45281</v>
      </c>
      <c r="F1616" s="21">
        <v>2700</v>
      </c>
      <c r="G1616" s="20">
        <v>45200</v>
      </c>
      <c r="H1616" s="20">
        <v>45291</v>
      </c>
      <c r="I1616" s="17">
        <f>IF((YEAR(H1616)-YEAR(G1616))=1, ((MONTH(H1616)-MONTH(G1616))+1)+12, (IF((YEAR(H1616)-YEAR(G1616))=2, ((MONTH(H1616)-MONTH(G1616))+1)+24, (IF((YEAR(H1616)-YEAR(G1616))=3, ((MONTH(H1616)-MONTH(G1616))+1)+36, (MONTH(H1616)-MONTH(G1616))+1)))))</f>
        <v>3</v>
      </c>
      <c r="J1616" s="18">
        <f>F1616/I1616</f>
        <v>900</v>
      </c>
      <c r="K1616" s="19"/>
      <c r="L1616" s="20">
        <v>45200</v>
      </c>
      <c r="M1616" s="20">
        <v>45281</v>
      </c>
      <c r="N1616" s="21">
        <v>2700</v>
      </c>
      <c r="O1616" s="20">
        <v>45200</v>
      </c>
      <c r="P1616" s="20">
        <v>45291</v>
      </c>
      <c r="Q1616" s="19">
        <f t="shared" si="75"/>
        <v>21</v>
      </c>
      <c r="R1616" s="19">
        <f t="shared" si="76"/>
        <v>21</v>
      </c>
      <c r="S1616" s="19">
        <f t="shared" si="77"/>
        <v>0</v>
      </c>
      <c r="T1616" s="19"/>
      <c r="U1616" s="20">
        <v>44105</v>
      </c>
      <c r="V1616" s="20">
        <v>44186</v>
      </c>
      <c r="W1616" s="21">
        <v>2700</v>
      </c>
      <c r="X1616" s="20">
        <v>44105</v>
      </c>
      <c r="Y1616" s="20">
        <v>44196</v>
      </c>
    </row>
    <row r="1617" spans="1:25" ht="15.75" x14ac:dyDescent="0.25">
      <c r="A1617" s="17" t="s">
        <v>487</v>
      </c>
      <c r="B1617" s="17" t="s">
        <v>282</v>
      </c>
      <c r="C1617" s="17" t="s">
        <v>283</v>
      </c>
      <c r="D1617" s="20">
        <v>45200</v>
      </c>
      <c r="E1617" s="20">
        <v>45283</v>
      </c>
      <c r="F1617" s="21">
        <v>1500</v>
      </c>
      <c r="G1617" s="20">
        <v>45200</v>
      </c>
      <c r="H1617" s="20">
        <v>45291</v>
      </c>
      <c r="I1617" s="17">
        <f>IF((YEAR(H1617)-YEAR(G1617))=1, ((MONTH(H1617)-MONTH(G1617))+1)+12, (IF((YEAR(H1617)-YEAR(G1617))=2, ((MONTH(H1617)-MONTH(G1617))+1)+24, (IF((YEAR(H1617)-YEAR(G1617))=3, ((MONTH(H1617)-MONTH(G1617))+1)+36, (MONTH(H1617)-MONTH(G1617))+1)))))</f>
        <v>3</v>
      </c>
      <c r="J1617" s="18">
        <f>F1617/I1617</f>
        <v>500</v>
      </c>
      <c r="K1617" s="19"/>
      <c r="L1617" s="20">
        <v>45200</v>
      </c>
      <c r="M1617" s="20">
        <v>45283</v>
      </c>
      <c r="N1617" s="21">
        <v>1500</v>
      </c>
      <c r="O1617" s="20">
        <v>45200</v>
      </c>
      <c r="P1617" s="20">
        <v>45291</v>
      </c>
      <c r="Q1617" s="19">
        <f t="shared" si="75"/>
        <v>23</v>
      </c>
      <c r="R1617" s="19">
        <f t="shared" si="76"/>
        <v>23</v>
      </c>
      <c r="S1617" s="19">
        <f t="shared" si="77"/>
        <v>0</v>
      </c>
      <c r="T1617" s="19"/>
      <c r="U1617" s="20">
        <v>44105</v>
      </c>
      <c r="V1617" s="20">
        <v>44188</v>
      </c>
      <c r="W1617" s="21">
        <v>1500</v>
      </c>
      <c r="X1617" s="20">
        <v>44105</v>
      </c>
      <c r="Y1617" s="20">
        <v>44196</v>
      </c>
    </row>
    <row r="1618" spans="1:25" ht="15.75" x14ac:dyDescent="0.25">
      <c r="A1618" s="17" t="s">
        <v>502</v>
      </c>
      <c r="B1618" s="17" t="s">
        <v>282</v>
      </c>
      <c r="C1618" s="17" t="s">
        <v>283</v>
      </c>
      <c r="D1618" s="20">
        <v>45200</v>
      </c>
      <c r="E1618" s="20">
        <v>45242</v>
      </c>
      <c r="F1618" s="21">
        <v>5953.03</v>
      </c>
      <c r="G1618" s="20">
        <v>45200</v>
      </c>
      <c r="H1618" s="20">
        <v>45291</v>
      </c>
      <c r="I1618" s="17">
        <f>IF((YEAR(H1618)-YEAR(G1618))=1, ((MONTH(H1618)-MONTH(G1618))+1)+12, (IF((YEAR(H1618)-YEAR(G1618))=2, ((MONTH(H1618)-MONTH(G1618))+1)+24, (IF((YEAR(H1618)-YEAR(G1618))=3, ((MONTH(H1618)-MONTH(G1618))+1)+36, (MONTH(H1618)-MONTH(G1618))+1)))))</f>
        <v>3</v>
      </c>
      <c r="J1618" s="18">
        <f>F1618/I1618</f>
        <v>1984.3433333333332</v>
      </c>
      <c r="K1618" s="19"/>
      <c r="L1618" s="20">
        <v>45200</v>
      </c>
      <c r="M1618" s="20">
        <v>45242</v>
      </c>
      <c r="N1618" s="21">
        <v>5953.03</v>
      </c>
      <c r="O1618" s="20">
        <v>45200</v>
      </c>
      <c r="P1618" s="20">
        <v>45291</v>
      </c>
      <c r="Q1618" s="19">
        <f t="shared" si="75"/>
        <v>12</v>
      </c>
      <c r="R1618" s="19">
        <f t="shared" si="76"/>
        <v>12</v>
      </c>
      <c r="S1618" s="19">
        <f t="shared" si="77"/>
        <v>0</v>
      </c>
      <c r="T1618" s="19"/>
      <c r="U1618" s="20">
        <v>44105</v>
      </c>
      <c r="V1618" s="20">
        <v>44147</v>
      </c>
      <c r="W1618" s="21">
        <v>5953.03</v>
      </c>
      <c r="X1618" s="20">
        <v>44105</v>
      </c>
      <c r="Y1618" s="20">
        <v>44196</v>
      </c>
    </row>
    <row r="1619" spans="1:25" ht="15.75" x14ac:dyDescent="0.25">
      <c r="A1619" s="17" t="s">
        <v>287</v>
      </c>
      <c r="B1619" s="17" t="s">
        <v>285</v>
      </c>
      <c r="C1619" s="17" t="s">
        <v>283</v>
      </c>
      <c r="D1619" s="20">
        <v>45261</v>
      </c>
      <c r="E1619" s="20">
        <v>45303</v>
      </c>
      <c r="F1619" s="21">
        <v>1000</v>
      </c>
      <c r="G1619" s="20">
        <v>45261</v>
      </c>
      <c r="H1619" s="20">
        <v>45291</v>
      </c>
      <c r="I1619" s="17">
        <f>IF((YEAR(H1619)-YEAR(G1619))=1, ((MONTH(H1619)-MONTH(G1619))+1)+12, (IF((YEAR(H1619)-YEAR(G1619))=2, ((MONTH(H1619)-MONTH(G1619))+1)+24, (IF((YEAR(H1619)-YEAR(G1619))=3, ((MONTH(H1619)-MONTH(G1619))+1)+36, (MONTH(H1619)-MONTH(G1619))+1)))))</f>
        <v>1</v>
      </c>
      <c r="J1619" s="18">
        <f>F1619/I1619</f>
        <v>1000</v>
      </c>
      <c r="K1619" s="19"/>
      <c r="L1619" s="20">
        <v>45261</v>
      </c>
      <c r="M1619" s="20">
        <v>45303</v>
      </c>
      <c r="N1619" s="21">
        <v>1000</v>
      </c>
      <c r="O1619" s="20">
        <v>45261</v>
      </c>
      <c r="P1619" s="20">
        <v>45291</v>
      </c>
      <c r="Q1619" s="19">
        <f t="shared" si="75"/>
        <v>12</v>
      </c>
      <c r="R1619" s="19">
        <f t="shared" si="76"/>
        <v>12</v>
      </c>
      <c r="S1619" s="19">
        <f t="shared" si="77"/>
        <v>0</v>
      </c>
      <c r="T1619" s="19"/>
      <c r="U1619" s="20">
        <v>44166</v>
      </c>
      <c r="V1619" s="20">
        <v>44208</v>
      </c>
      <c r="W1619" s="21">
        <v>1000</v>
      </c>
      <c r="X1619" s="20">
        <v>44166</v>
      </c>
      <c r="Y1619" s="20">
        <v>44196</v>
      </c>
    </row>
    <row r="1620" spans="1:25" ht="15.75" x14ac:dyDescent="0.25">
      <c r="A1620" s="17" t="s">
        <v>309</v>
      </c>
      <c r="B1620" s="17" t="s">
        <v>282</v>
      </c>
      <c r="C1620" s="17" t="s">
        <v>283</v>
      </c>
      <c r="D1620" s="20">
        <v>45291</v>
      </c>
      <c r="E1620" s="20">
        <v>45291</v>
      </c>
      <c r="F1620" s="21">
        <v>130000</v>
      </c>
      <c r="G1620" s="20">
        <v>45261</v>
      </c>
      <c r="H1620" s="20">
        <v>45291</v>
      </c>
      <c r="I1620" s="17">
        <f>IF((YEAR(H1620)-YEAR(G1620))=1, ((MONTH(H1620)-MONTH(G1620))+1)+12, (IF((YEAR(H1620)-YEAR(G1620))=2, ((MONTH(H1620)-MONTH(G1620))+1)+24, (IF((YEAR(H1620)-YEAR(G1620))=3, ((MONTH(H1620)-MONTH(G1620))+1)+36, (MONTH(H1620)-MONTH(G1620))+1)))))</f>
        <v>1</v>
      </c>
      <c r="J1620" s="18">
        <f>F1620/I1620</f>
        <v>130000</v>
      </c>
      <c r="K1620" s="19"/>
      <c r="L1620" s="20">
        <v>45291</v>
      </c>
      <c r="M1620" s="20">
        <v>45291</v>
      </c>
      <c r="N1620" s="21">
        <v>130000</v>
      </c>
      <c r="O1620" s="20">
        <v>45261</v>
      </c>
      <c r="P1620" s="20">
        <v>45291</v>
      </c>
      <c r="Q1620" s="19">
        <f t="shared" si="75"/>
        <v>31</v>
      </c>
      <c r="R1620" s="19">
        <f t="shared" si="76"/>
        <v>31</v>
      </c>
      <c r="S1620" s="19">
        <f t="shared" si="77"/>
        <v>0</v>
      </c>
      <c r="T1620" s="19"/>
      <c r="U1620" s="20">
        <v>44196</v>
      </c>
      <c r="V1620" s="20">
        <v>44196</v>
      </c>
      <c r="W1620" s="21">
        <v>130000</v>
      </c>
      <c r="X1620" s="20">
        <v>44166</v>
      </c>
      <c r="Y1620" s="20">
        <v>44196</v>
      </c>
    </row>
    <row r="1621" spans="1:25" ht="15.75" x14ac:dyDescent="0.25">
      <c r="A1621" s="17" t="s">
        <v>373</v>
      </c>
      <c r="B1621" s="17" t="s">
        <v>285</v>
      </c>
      <c r="C1621" s="17" t="s">
        <v>283</v>
      </c>
      <c r="D1621" s="20">
        <v>45291</v>
      </c>
      <c r="E1621" s="20" t="s">
        <v>579</v>
      </c>
      <c r="F1621" s="21">
        <v>2080</v>
      </c>
      <c r="G1621" s="20">
        <v>45261</v>
      </c>
      <c r="H1621" s="20">
        <v>45291</v>
      </c>
      <c r="I1621" s="17">
        <f>IF((YEAR(H1621)-YEAR(G1621))=1, ((MONTH(H1621)-MONTH(G1621))+1)+12, (IF((YEAR(H1621)-YEAR(G1621))=2, ((MONTH(H1621)-MONTH(G1621))+1)+24, (IF((YEAR(H1621)-YEAR(G1621))=3, ((MONTH(H1621)-MONTH(G1621))+1)+36, (MONTH(H1621)-MONTH(G1621))+1)))))</f>
        <v>1</v>
      </c>
      <c r="J1621" s="18">
        <f>F1621/I1621</f>
        <v>2080</v>
      </c>
      <c r="K1621" s="19"/>
      <c r="L1621" s="20">
        <v>45291</v>
      </c>
      <c r="M1621" s="20" t="s">
        <v>579</v>
      </c>
      <c r="N1621" s="21">
        <v>2080</v>
      </c>
      <c r="O1621" s="20">
        <v>45261</v>
      </c>
      <c r="P1621" s="20">
        <v>45291</v>
      </c>
      <c r="Q1621" s="19" t="e">
        <f t="shared" si="75"/>
        <v>#VALUE!</v>
      </c>
      <c r="R1621" s="19" t="e">
        <f t="shared" si="76"/>
        <v>#VALUE!</v>
      </c>
      <c r="S1621" s="19" t="e">
        <f t="shared" si="77"/>
        <v>#VALUE!</v>
      </c>
      <c r="T1621" s="19"/>
      <c r="U1621" s="20">
        <v>44196</v>
      </c>
      <c r="V1621" s="20"/>
      <c r="W1621" s="21">
        <v>2080</v>
      </c>
      <c r="X1621" s="20">
        <v>44166</v>
      </c>
      <c r="Y1621" s="20">
        <v>44196</v>
      </c>
    </row>
    <row r="1622" spans="1:25" ht="15.75" x14ac:dyDescent="0.25">
      <c r="A1622" s="17" t="s">
        <v>401</v>
      </c>
      <c r="B1622" s="17" t="s">
        <v>285</v>
      </c>
      <c r="C1622" s="17" t="s">
        <v>283</v>
      </c>
      <c r="D1622" s="20">
        <v>45261</v>
      </c>
      <c r="E1622" s="20">
        <v>45276</v>
      </c>
      <c r="F1622" s="21">
        <v>2000</v>
      </c>
      <c r="G1622" s="20">
        <v>45261</v>
      </c>
      <c r="H1622" s="20">
        <v>45291</v>
      </c>
      <c r="I1622" s="17">
        <f>IF((YEAR(H1622)-YEAR(G1622))=1, ((MONTH(H1622)-MONTH(G1622))+1)+12, (IF((YEAR(H1622)-YEAR(G1622))=2, ((MONTH(H1622)-MONTH(G1622))+1)+24, (IF((YEAR(H1622)-YEAR(G1622))=3, ((MONTH(H1622)-MONTH(G1622))+1)+36, (MONTH(H1622)-MONTH(G1622))+1)))))</f>
        <v>1</v>
      </c>
      <c r="J1622" s="18">
        <f>F1622/I1622</f>
        <v>2000</v>
      </c>
      <c r="K1622" s="19"/>
      <c r="L1622" s="20">
        <v>45261</v>
      </c>
      <c r="M1622" s="20">
        <v>45276</v>
      </c>
      <c r="N1622" s="21">
        <v>2000</v>
      </c>
      <c r="O1622" s="20">
        <v>45261</v>
      </c>
      <c r="P1622" s="20">
        <v>45291</v>
      </c>
      <c r="Q1622" s="19">
        <f t="shared" si="75"/>
        <v>16</v>
      </c>
      <c r="R1622" s="19">
        <f t="shared" si="76"/>
        <v>16</v>
      </c>
      <c r="S1622" s="19">
        <f t="shared" si="77"/>
        <v>0</v>
      </c>
      <c r="T1622" s="19"/>
      <c r="U1622" s="20">
        <v>44166</v>
      </c>
      <c r="V1622" s="20">
        <v>44181</v>
      </c>
      <c r="W1622" s="21">
        <v>2000</v>
      </c>
      <c r="X1622" s="20">
        <v>44166</v>
      </c>
      <c r="Y1622" s="20">
        <v>44196</v>
      </c>
    </row>
    <row r="1623" spans="1:25" ht="15.75" x14ac:dyDescent="0.25">
      <c r="A1623" s="17" t="s">
        <v>426</v>
      </c>
      <c r="B1623" s="17" t="s">
        <v>282</v>
      </c>
      <c r="C1623" s="17" t="s">
        <v>283</v>
      </c>
      <c r="D1623" s="20">
        <v>45261</v>
      </c>
      <c r="E1623" s="20">
        <v>45295</v>
      </c>
      <c r="F1623" s="21">
        <v>700</v>
      </c>
      <c r="G1623" s="20">
        <v>45261</v>
      </c>
      <c r="H1623" s="20">
        <v>45291</v>
      </c>
      <c r="I1623" s="17">
        <f>IF((YEAR(H1623)-YEAR(G1623))=1, ((MONTH(H1623)-MONTH(G1623))+1)+12, (IF((YEAR(H1623)-YEAR(G1623))=2, ((MONTH(H1623)-MONTH(G1623))+1)+24, (IF((YEAR(H1623)-YEAR(G1623))=3, ((MONTH(H1623)-MONTH(G1623))+1)+36, (MONTH(H1623)-MONTH(G1623))+1)))))</f>
        <v>1</v>
      </c>
      <c r="J1623" s="18">
        <f>F1623/I1623</f>
        <v>700</v>
      </c>
      <c r="K1623" s="19"/>
      <c r="L1623" s="20">
        <v>45261</v>
      </c>
      <c r="M1623" s="20">
        <v>45295</v>
      </c>
      <c r="N1623" s="21">
        <v>700</v>
      </c>
      <c r="O1623" s="20">
        <v>45261</v>
      </c>
      <c r="P1623" s="20">
        <v>45291</v>
      </c>
      <c r="Q1623" s="19">
        <f t="shared" si="75"/>
        <v>4</v>
      </c>
      <c r="R1623" s="19">
        <f t="shared" si="76"/>
        <v>4</v>
      </c>
      <c r="S1623" s="19">
        <f t="shared" si="77"/>
        <v>0</v>
      </c>
      <c r="T1623" s="19"/>
      <c r="U1623" s="20">
        <v>44166</v>
      </c>
      <c r="V1623" s="20">
        <v>44200</v>
      </c>
      <c r="W1623" s="21">
        <v>700</v>
      </c>
      <c r="X1623" s="20">
        <v>44166</v>
      </c>
      <c r="Y1623" s="20">
        <v>44196</v>
      </c>
    </row>
    <row r="1624" spans="1:25" ht="15.75" x14ac:dyDescent="0.25">
      <c r="A1624" s="17" t="s">
        <v>463</v>
      </c>
      <c r="B1624" s="17" t="s">
        <v>285</v>
      </c>
      <c r="C1624" s="17" t="s">
        <v>283</v>
      </c>
      <c r="D1624" s="20">
        <v>45261</v>
      </c>
      <c r="E1624" s="20">
        <v>45268</v>
      </c>
      <c r="F1624" s="21">
        <v>900</v>
      </c>
      <c r="G1624" s="20">
        <v>45261</v>
      </c>
      <c r="H1624" s="20">
        <v>45291</v>
      </c>
      <c r="I1624" s="17">
        <f>IF((YEAR(H1624)-YEAR(G1624))=1, ((MONTH(H1624)-MONTH(G1624))+1)+12, (IF((YEAR(H1624)-YEAR(G1624))=2, ((MONTH(H1624)-MONTH(G1624))+1)+24, (IF((YEAR(H1624)-YEAR(G1624))=3, ((MONTH(H1624)-MONTH(G1624))+1)+36, (MONTH(H1624)-MONTH(G1624))+1)))))</f>
        <v>1</v>
      </c>
      <c r="J1624" s="18">
        <f>F1624/I1624</f>
        <v>900</v>
      </c>
      <c r="K1624" s="19"/>
      <c r="L1624" s="20">
        <v>45261</v>
      </c>
      <c r="M1624" s="20">
        <v>45268</v>
      </c>
      <c r="N1624" s="21">
        <v>900</v>
      </c>
      <c r="O1624" s="20">
        <v>45261</v>
      </c>
      <c r="P1624" s="20">
        <v>45291</v>
      </c>
      <c r="Q1624" s="19">
        <f t="shared" si="75"/>
        <v>8</v>
      </c>
      <c r="R1624" s="19">
        <f t="shared" si="76"/>
        <v>8</v>
      </c>
      <c r="S1624" s="19">
        <f t="shared" si="77"/>
        <v>0</v>
      </c>
      <c r="T1624" s="19"/>
      <c r="U1624" s="20">
        <v>44166</v>
      </c>
      <c r="V1624" s="20">
        <v>44173</v>
      </c>
      <c r="W1624" s="21">
        <v>900</v>
      </c>
      <c r="X1624" s="20">
        <v>44166</v>
      </c>
      <c r="Y1624" s="20">
        <v>44196</v>
      </c>
    </row>
    <row r="1625" spans="1:25" ht="15.75" x14ac:dyDescent="0.25">
      <c r="A1625" s="17" t="s">
        <v>485</v>
      </c>
      <c r="B1625" s="17" t="s">
        <v>282</v>
      </c>
      <c r="C1625" s="17" t="s">
        <v>283</v>
      </c>
      <c r="D1625" s="20">
        <v>45271</v>
      </c>
      <c r="E1625" s="20" t="s">
        <v>579</v>
      </c>
      <c r="F1625" s="21">
        <v>600</v>
      </c>
      <c r="G1625" s="20">
        <v>45261</v>
      </c>
      <c r="H1625" s="20">
        <v>45291</v>
      </c>
      <c r="I1625" s="17">
        <f>IF((YEAR(H1625)-YEAR(G1625))=1, ((MONTH(H1625)-MONTH(G1625))+1)+12, (IF((YEAR(H1625)-YEAR(G1625))=2, ((MONTH(H1625)-MONTH(G1625))+1)+24, (IF((YEAR(H1625)-YEAR(G1625))=3, ((MONTH(H1625)-MONTH(G1625))+1)+36, (MONTH(H1625)-MONTH(G1625))+1)))))</f>
        <v>1</v>
      </c>
      <c r="J1625" s="18">
        <f>F1625/I1625</f>
        <v>600</v>
      </c>
      <c r="K1625" s="19"/>
      <c r="L1625" s="20">
        <v>45271</v>
      </c>
      <c r="M1625" s="20" t="s">
        <v>579</v>
      </c>
      <c r="N1625" s="21">
        <v>600</v>
      </c>
      <c r="O1625" s="20">
        <v>45261</v>
      </c>
      <c r="P1625" s="20">
        <v>45291</v>
      </c>
      <c r="Q1625" s="19" t="e">
        <f t="shared" si="75"/>
        <v>#VALUE!</v>
      </c>
      <c r="R1625" s="19" t="e">
        <f t="shared" si="76"/>
        <v>#VALUE!</v>
      </c>
      <c r="S1625" s="19" t="e">
        <f t="shared" si="77"/>
        <v>#VALUE!</v>
      </c>
      <c r="T1625" s="19"/>
      <c r="U1625" s="20">
        <v>44176</v>
      </c>
      <c r="V1625" s="20"/>
      <c r="W1625" s="21">
        <v>600</v>
      </c>
      <c r="X1625" s="20">
        <v>44166</v>
      </c>
      <c r="Y1625" s="20">
        <v>44196</v>
      </c>
    </row>
    <row r="1626" spans="1:25" ht="15.75" x14ac:dyDescent="0.25">
      <c r="A1626" s="17" t="s">
        <v>507</v>
      </c>
      <c r="B1626" s="17" t="s">
        <v>285</v>
      </c>
      <c r="C1626" s="17" t="s">
        <v>283</v>
      </c>
      <c r="D1626" s="20">
        <v>45261</v>
      </c>
      <c r="E1626" s="20">
        <v>45299</v>
      </c>
      <c r="F1626" s="21">
        <v>1750</v>
      </c>
      <c r="G1626" s="20">
        <v>45261</v>
      </c>
      <c r="H1626" s="20">
        <v>45291</v>
      </c>
      <c r="I1626" s="17">
        <f>IF((YEAR(H1626)-YEAR(G1626))=1, ((MONTH(H1626)-MONTH(G1626))+1)+12, (IF((YEAR(H1626)-YEAR(G1626))=2, ((MONTH(H1626)-MONTH(G1626))+1)+24, (IF((YEAR(H1626)-YEAR(G1626))=3, ((MONTH(H1626)-MONTH(G1626))+1)+36, (MONTH(H1626)-MONTH(G1626))+1)))))</f>
        <v>1</v>
      </c>
      <c r="J1626" s="18">
        <f>F1626/I1626</f>
        <v>1750</v>
      </c>
      <c r="K1626" s="19"/>
      <c r="L1626" s="20">
        <v>45261</v>
      </c>
      <c r="M1626" s="20">
        <v>45299</v>
      </c>
      <c r="N1626" s="21">
        <v>1750</v>
      </c>
      <c r="O1626" s="20">
        <v>45261</v>
      </c>
      <c r="P1626" s="20">
        <v>45291</v>
      </c>
      <c r="Q1626" s="19">
        <f t="shared" si="75"/>
        <v>8</v>
      </c>
      <c r="R1626" s="19">
        <f t="shared" si="76"/>
        <v>8</v>
      </c>
      <c r="S1626" s="19">
        <f t="shared" si="77"/>
        <v>0</v>
      </c>
      <c r="T1626" s="19"/>
      <c r="U1626" s="20">
        <v>44166</v>
      </c>
      <c r="V1626" s="20">
        <v>44204</v>
      </c>
      <c r="W1626" s="21">
        <v>1750</v>
      </c>
      <c r="X1626" s="20">
        <v>44166</v>
      </c>
      <c r="Y1626" s="20">
        <v>44196</v>
      </c>
    </row>
    <row r="1627" spans="1:25" ht="15.75" x14ac:dyDescent="0.25">
      <c r="A1627" s="17" t="s">
        <v>527</v>
      </c>
      <c r="B1627" s="17" t="s">
        <v>288</v>
      </c>
      <c r="C1627" s="17" t="s">
        <v>283</v>
      </c>
      <c r="D1627" s="20">
        <v>45261</v>
      </c>
      <c r="E1627" s="20">
        <v>45268</v>
      </c>
      <c r="F1627" s="21">
        <v>2500</v>
      </c>
      <c r="G1627" s="20">
        <v>45261</v>
      </c>
      <c r="H1627" s="20">
        <v>45291</v>
      </c>
      <c r="I1627" s="17">
        <f>IF((YEAR(H1627)-YEAR(G1627))=1, ((MONTH(H1627)-MONTH(G1627))+1)+12, (IF((YEAR(H1627)-YEAR(G1627))=2, ((MONTH(H1627)-MONTH(G1627))+1)+24, (IF((YEAR(H1627)-YEAR(G1627))=3, ((MONTH(H1627)-MONTH(G1627))+1)+36, (MONTH(H1627)-MONTH(G1627))+1)))))</f>
        <v>1</v>
      </c>
      <c r="J1627" s="18">
        <f>F1627/I1627</f>
        <v>2500</v>
      </c>
      <c r="K1627" s="19"/>
      <c r="L1627" s="20">
        <v>45261</v>
      </c>
      <c r="M1627" s="20">
        <v>45268</v>
      </c>
      <c r="N1627" s="21">
        <v>2500</v>
      </c>
      <c r="O1627" s="20">
        <v>45261</v>
      </c>
      <c r="P1627" s="20">
        <v>45291</v>
      </c>
      <c r="Q1627" s="19">
        <f t="shared" si="75"/>
        <v>8</v>
      </c>
      <c r="R1627" s="19">
        <f t="shared" si="76"/>
        <v>8</v>
      </c>
      <c r="S1627" s="19">
        <f t="shared" si="77"/>
        <v>0</v>
      </c>
      <c r="T1627" s="19"/>
      <c r="U1627" s="20">
        <v>44166</v>
      </c>
      <c r="V1627" s="20">
        <v>44173</v>
      </c>
      <c r="W1627" s="21">
        <v>2500</v>
      </c>
      <c r="X1627" s="20">
        <v>44166</v>
      </c>
      <c r="Y1627" s="20">
        <v>44196</v>
      </c>
    </row>
    <row r="1628" spans="1:25" ht="15.75" x14ac:dyDescent="0.25">
      <c r="A1628" s="17" t="s">
        <v>548</v>
      </c>
      <c r="B1628" s="17" t="s">
        <v>282</v>
      </c>
      <c r="C1628" s="17" t="s">
        <v>283</v>
      </c>
      <c r="D1628" s="20">
        <v>45291</v>
      </c>
      <c r="E1628" s="20">
        <v>45291</v>
      </c>
      <c r="F1628" s="21">
        <v>75000</v>
      </c>
      <c r="G1628" s="20">
        <v>45261</v>
      </c>
      <c r="H1628" s="20">
        <v>45291</v>
      </c>
      <c r="I1628" s="17">
        <f>IF((YEAR(H1628)-YEAR(G1628))=1, ((MONTH(H1628)-MONTH(G1628))+1)+12, (IF((YEAR(H1628)-YEAR(G1628))=2, ((MONTH(H1628)-MONTH(G1628))+1)+24, (IF((YEAR(H1628)-YEAR(G1628))=3, ((MONTH(H1628)-MONTH(G1628))+1)+36, (MONTH(H1628)-MONTH(G1628))+1)))))</f>
        <v>1</v>
      </c>
      <c r="J1628" s="18">
        <f>F1628/I1628</f>
        <v>75000</v>
      </c>
      <c r="K1628" s="19"/>
      <c r="L1628" s="20">
        <v>45291</v>
      </c>
      <c r="M1628" s="20">
        <v>45291</v>
      </c>
      <c r="N1628" s="21">
        <v>75000</v>
      </c>
      <c r="O1628" s="20">
        <v>45261</v>
      </c>
      <c r="P1628" s="20">
        <v>45291</v>
      </c>
      <c r="Q1628" s="19">
        <f t="shared" si="75"/>
        <v>31</v>
      </c>
      <c r="R1628" s="19">
        <f t="shared" si="76"/>
        <v>31</v>
      </c>
      <c r="S1628" s="19">
        <f t="shared" si="77"/>
        <v>0</v>
      </c>
      <c r="T1628" s="19"/>
      <c r="U1628" s="20">
        <v>44196</v>
      </c>
      <c r="V1628" s="20">
        <v>44196</v>
      </c>
      <c r="W1628" s="21">
        <v>75000</v>
      </c>
      <c r="X1628" s="20">
        <v>44166</v>
      </c>
      <c r="Y1628" s="20">
        <v>44196</v>
      </c>
    </row>
    <row r="1629" spans="1:25" ht="15.75" x14ac:dyDescent="0.25">
      <c r="A1629" s="17" t="s">
        <v>298</v>
      </c>
      <c r="B1629" s="17" t="s">
        <v>292</v>
      </c>
      <c r="C1629" s="17" t="s">
        <v>283</v>
      </c>
      <c r="D1629" s="20">
        <v>44666</v>
      </c>
      <c r="E1629" s="20">
        <v>44690</v>
      </c>
      <c r="F1629" s="21">
        <v>7139.46</v>
      </c>
      <c r="G1629" s="20">
        <v>44958</v>
      </c>
      <c r="H1629" s="20">
        <v>45322</v>
      </c>
      <c r="I1629" s="17">
        <f>IF((YEAR(H1629)-YEAR(G1629))=1, ((MONTH(H1629)-MONTH(G1629))+1)+12, (IF((YEAR(H1629)-YEAR(G1629))=2, ((MONTH(H1629)-MONTH(G1629))+1)+24, (IF((YEAR(H1629)-YEAR(G1629))=3, ((MONTH(H1629)-MONTH(G1629))+1)+36, (MONTH(H1629)-MONTH(G1629))+1)))))</f>
        <v>12</v>
      </c>
      <c r="J1629" s="18">
        <f>F1629/I1629</f>
        <v>594.95500000000004</v>
      </c>
      <c r="K1629" s="19"/>
      <c r="L1629" s="20">
        <v>44666</v>
      </c>
      <c r="M1629" s="20">
        <v>44690</v>
      </c>
      <c r="N1629" s="21">
        <v>7139.46</v>
      </c>
      <c r="O1629" s="20">
        <v>44958</v>
      </c>
      <c r="P1629" s="20">
        <v>45322</v>
      </c>
      <c r="Q1629" s="19">
        <f t="shared" si="75"/>
        <v>9</v>
      </c>
      <c r="R1629" s="19">
        <f t="shared" si="76"/>
        <v>9</v>
      </c>
      <c r="S1629" s="19">
        <f t="shared" si="77"/>
        <v>0</v>
      </c>
      <c r="T1629" s="19"/>
      <c r="U1629" s="20">
        <v>43570</v>
      </c>
      <c r="V1629" s="20">
        <v>43594</v>
      </c>
      <c r="W1629" s="21">
        <v>7139.46</v>
      </c>
      <c r="X1629" s="20">
        <v>43862</v>
      </c>
      <c r="Y1629" s="20">
        <v>44227</v>
      </c>
    </row>
    <row r="1630" spans="1:25" ht="15.75" x14ac:dyDescent="0.25">
      <c r="A1630" s="17" t="s">
        <v>298</v>
      </c>
      <c r="B1630" s="17" t="s">
        <v>282</v>
      </c>
      <c r="C1630" s="17" t="s">
        <v>283</v>
      </c>
      <c r="D1630" s="20">
        <v>44688</v>
      </c>
      <c r="E1630" s="20">
        <v>44754</v>
      </c>
      <c r="F1630" s="21">
        <v>2545.0700000000002</v>
      </c>
      <c r="G1630" s="20">
        <v>44958</v>
      </c>
      <c r="H1630" s="20">
        <v>45322</v>
      </c>
      <c r="I1630" s="17">
        <f>IF((YEAR(H1630)-YEAR(G1630))=1, ((MONTH(H1630)-MONTH(G1630))+1)+12, (IF((YEAR(H1630)-YEAR(G1630))=2, ((MONTH(H1630)-MONTH(G1630))+1)+24, (IF((YEAR(H1630)-YEAR(G1630))=3, ((MONTH(H1630)-MONTH(G1630))+1)+36, (MONTH(H1630)-MONTH(G1630))+1)))))</f>
        <v>12</v>
      </c>
      <c r="J1630" s="18">
        <f>F1630/I1630</f>
        <v>212.08916666666667</v>
      </c>
      <c r="K1630" s="19"/>
      <c r="L1630" s="20">
        <v>44688</v>
      </c>
      <c r="M1630" s="20">
        <v>44754</v>
      </c>
      <c r="N1630" s="21">
        <v>2545.0700000000002</v>
      </c>
      <c r="O1630" s="20">
        <v>44958</v>
      </c>
      <c r="P1630" s="20">
        <v>45322</v>
      </c>
      <c r="Q1630" s="19">
        <f t="shared" si="75"/>
        <v>12</v>
      </c>
      <c r="R1630" s="19">
        <f t="shared" si="76"/>
        <v>12</v>
      </c>
      <c r="S1630" s="19">
        <f t="shared" si="77"/>
        <v>0</v>
      </c>
      <c r="T1630" s="19"/>
      <c r="U1630" s="20">
        <v>43592</v>
      </c>
      <c r="V1630" s="20">
        <v>43658</v>
      </c>
      <c r="W1630" s="21">
        <v>2545.0700000000002</v>
      </c>
      <c r="X1630" s="20">
        <v>43862</v>
      </c>
      <c r="Y1630" s="20">
        <v>44227</v>
      </c>
    </row>
    <row r="1631" spans="1:25" ht="15.75" x14ac:dyDescent="0.25">
      <c r="A1631" s="17" t="s">
        <v>322</v>
      </c>
      <c r="B1631" s="17" t="s">
        <v>288</v>
      </c>
      <c r="C1631" s="17" t="s">
        <v>283</v>
      </c>
      <c r="D1631" s="20">
        <v>44972</v>
      </c>
      <c r="E1631" s="20">
        <v>45011</v>
      </c>
      <c r="F1631" s="21">
        <v>20000</v>
      </c>
      <c r="G1631" s="20">
        <v>44958</v>
      </c>
      <c r="H1631" s="20">
        <v>45322</v>
      </c>
      <c r="I1631" s="17">
        <f>IF((YEAR(H1631)-YEAR(G1631))=1, ((MONTH(H1631)-MONTH(G1631))+1)+12, (IF((YEAR(H1631)-YEAR(G1631))=2, ((MONTH(H1631)-MONTH(G1631))+1)+24, (IF((YEAR(H1631)-YEAR(G1631))=3, ((MONTH(H1631)-MONTH(G1631))+1)+36, (MONTH(H1631)-MONTH(G1631))+1)))))</f>
        <v>12</v>
      </c>
      <c r="J1631" s="18">
        <f>F1631/I1631</f>
        <v>1666.6666666666667</v>
      </c>
      <c r="K1631" s="19"/>
      <c r="L1631" s="20">
        <v>44972</v>
      </c>
      <c r="M1631" s="20">
        <v>45011</v>
      </c>
      <c r="N1631" s="21">
        <v>20000</v>
      </c>
      <c r="O1631" s="20">
        <v>44958</v>
      </c>
      <c r="P1631" s="20">
        <v>45322</v>
      </c>
      <c r="Q1631" s="19">
        <f t="shared" si="75"/>
        <v>26</v>
      </c>
      <c r="R1631" s="19">
        <f t="shared" si="76"/>
        <v>26</v>
      </c>
      <c r="S1631" s="19">
        <f t="shared" si="77"/>
        <v>0</v>
      </c>
      <c r="T1631" s="19"/>
      <c r="U1631" s="20">
        <v>43876</v>
      </c>
      <c r="V1631" s="20">
        <v>43916</v>
      </c>
      <c r="W1631" s="21">
        <v>20000</v>
      </c>
      <c r="X1631" s="20">
        <v>43862</v>
      </c>
      <c r="Y1631" s="20">
        <v>44227</v>
      </c>
    </row>
    <row r="1632" spans="1:25" ht="15.75" x14ac:dyDescent="0.25">
      <c r="A1632" s="17" t="s">
        <v>524</v>
      </c>
      <c r="B1632" s="17" t="s">
        <v>292</v>
      </c>
      <c r="C1632" s="17" t="s">
        <v>283</v>
      </c>
      <c r="D1632" s="20">
        <v>45017</v>
      </c>
      <c r="E1632" s="20">
        <v>45332</v>
      </c>
      <c r="F1632" s="21">
        <v>8928.5</v>
      </c>
      <c r="G1632" s="20">
        <v>44958</v>
      </c>
      <c r="H1632" s="20">
        <v>45322</v>
      </c>
      <c r="I1632" s="17">
        <f>IF((YEAR(H1632)-YEAR(G1632))=1, ((MONTH(H1632)-MONTH(G1632))+1)+12, (IF((YEAR(H1632)-YEAR(G1632))=2, ((MONTH(H1632)-MONTH(G1632))+1)+24, (IF((YEAR(H1632)-YEAR(G1632))=3, ((MONTH(H1632)-MONTH(G1632))+1)+36, (MONTH(H1632)-MONTH(G1632))+1)))))</f>
        <v>12</v>
      </c>
      <c r="J1632" s="18">
        <f>F1632/I1632</f>
        <v>744.04166666666663</v>
      </c>
      <c r="K1632" s="19"/>
      <c r="L1632" s="20">
        <v>45017</v>
      </c>
      <c r="M1632" s="20">
        <v>45332</v>
      </c>
      <c r="N1632" s="21">
        <v>8928.5</v>
      </c>
      <c r="O1632" s="20">
        <v>44958</v>
      </c>
      <c r="P1632" s="20">
        <v>45322</v>
      </c>
      <c r="Q1632" s="19">
        <f t="shared" si="75"/>
        <v>10</v>
      </c>
      <c r="R1632" s="19">
        <f t="shared" si="76"/>
        <v>10</v>
      </c>
      <c r="S1632" s="19">
        <f t="shared" si="77"/>
        <v>0</v>
      </c>
      <c r="T1632" s="19"/>
      <c r="U1632" s="20">
        <v>43922</v>
      </c>
      <c r="V1632" s="20">
        <v>44237</v>
      </c>
      <c r="W1632" s="21">
        <v>8928.5</v>
      </c>
      <c r="X1632" s="20">
        <v>43862</v>
      </c>
      <c r="Y1632" s="20">
        <v>44227</v>
      </c>
    </row>
    <row r="1633" spans="1:25" ht="15.75" x14ac:dyDescent="0.25">
      <c r="A1633" s="17" t="s">
        <v>550</v>
      </c>
      <c r="B1633" s="17" t="s">
        <v>288</v>
      </c>
      <c r="C1633" s="17" t="s">
        <v>283</v>
      </c>
      <c r="D1633" s="20">
        <v>45322</v>
      </c>
      <c r="E1633" s="20" t="s">
        <v>579</v>
      </c>
      <c r="F1633" s="21">
        <v>3750</v>
      </c>
      <c r="G1633" s="20">
        <v>44958</v>
      </c>
      <c r="H1633" s="20">
        <v>45322</v>
      </c>
      <c r="I1633" s="17">
        <f>IF((YEAR(H1633)-YEAR(G1633))=1, ((MONTH(H1633)-MONTH(G1633))+1)+12, (IF((YEAR(H1633)-YEAR(G1633))=2, ((MONTH(H1633)-MONTH(G1633))+1)+24, (MONTH(H1633)-MONTH(G1633))+1)))</f>
        <v>12</v>
      </c>
      <c r="J1633" s="18">
        <f>F1633/I1633</f>
        <v>312.5</v>
      </c>
      <c r="K1633" s="19"/>
      <c r="L1633" s="20">
        <v>45322</v>
      </c>
      <c r="M1633" s="20" t="s">
        <v>579</v>
      </c>
      <c r="N1633" s="21">
        <v>3750</v>
      </c>
      <c r="O1633" s="20">
        <v>44958</v>
      </c>
      <c r="P1633" s="20">
        <v>45322</v>
      </c>
      <c r="Q1633" s="19" t="e">
        <f t="shared" si="75"/>
        <v>#VALUE!</v>
      </c>
      <c r="R1633" s="19" t="e">
        <f t="shared" si="76"/>
        <v>#VALUE!</v>
      </c>
      <c r="S1633" s="19" t="e">
        <f t="shared" si="77"/>
        <v>#VALUE!</v>
      </c>
      <c r="T1633" s="19"/>
      <c r="U1633" s="20">
        <v>44227</v>
      </c>
      <c r="V1633" s="20"/>
      <c r="W1633" s="21">
        <v>3750</v>
      </c>
      <c r="X1633" s="20">
        <v>43862</v>
      </c>
      <c r="Y1633" s="20">
        <v>44227</v>
      </c>
    </row>
    <row r="1634" spans="1:25" ht="15.75" x14ac:dyDescent="0.25">
      <c r="A1634" s="17" t="s">
        <v>550</v>
      </c>
      <c r="B1634" s="17" t="s">
        <v>296</v>
      </c>
      <c r="C1634" s="17" t="s">
        <v>283</v>
      </c>
      <c r="D1634" s="20">
        <v>44958</v>
      </c>
      <c r="E1634" s="20">
        <v>44985</v>
      </c>
      <c r="F1634" s="21">
        <v>20000</v>
      </c>
      <c r="G1634" s="20">
        <v>44958</v>
      </c>
      <c r="H1634" s="20">
        <v>45322</v>
      </c>
      <c r="I1634" s="17">
        <f>IF((YEAR(H1634)-YEAR(G1634))=1, ((MONTH(H1634)-MONTH(G1634))+1)+12, (IF((YEAR(H1634)-YEAR(G1634))=2, ((MONTH(H1634)-MONTH(G1634))+1)+24, (IF((YEAR(H1634)-YEAR(G1634))=3, ((MONTH(H1634)-MONTH(G1634))+1)+36, (MONTH(H1634)-MONTH(G1634))+1)))))</f>
        <v>12</v>
      </c>
      <c r="J1634" s="18">
        <f>F1634/I1634</f>
        <v>1666.6666666666667</v>
      </c>
      <c r="K1634" s="19"/>
      <c r="L1634" s="20">
        <v>44958</v>
      </c>
      <c r="M1634" s="20">
        <v>44985</v>
      </c>
      <c r="N1634" s="21">
        <v>20000</v>
      </c>
      <c r="O1634" s="20">
        <v>44958</v>
      </c>
      <c r="P1634" s="20">
        <v>45322</v>
      </c>
      <c r="Q1634" s="19">
        <f t="shared" si="75"/>
        <v>28</v>
      </c>
      <c r="R1634" s="19">
        <f t="shared" si="76"/>
        <v>28</v>
      </c>
      <c r="S1634" s="19">
        <f t="shared" si="77"/>
        <v>0</v>
      </c>
      <c r="T1634" s="19"/>
      <c r="U1634" s="20">
        <v>43862</v>
      </c>
      <c r="V1634" s="20">
        <v>43889</v>
      </c>
      <c r="W1634" s="21">
        <v>20000</v>
      </c>
      <c r="X1634" s="20">
        <v>43862</v>
      </c>
      <c r="Y1634" s="20">
        <v>44227</v>
      </c>
    </row>
    <row r="1635" spans="1:25" ht="15.75" x14ac:dyDescent="0.25">
      <c r="A1635" s="17" t="s">
        <v>361</v>
      </c>
      <c r="B1635" s="17" t="s">
        <v>285</v>
      </c>
      <c r="C1635" s="17" t="s">
        <v>283</v>
      </c>
      <c r="D1635" s="20">
        <v>45139</v>
      </c>
      <c r="E1635" s="20">
        <v>45222</v>
      </c>
      <c r="F1635" s="21">
        <v>23000</v>
      </c>
      <c r="G1635" s="20">
        <v>45139</v>
      </c>
      <c r="H1635" s="20">
        <v>45322</v>
      </c>
      <c r="I1635" s="17">
        <f>IF((YEAR(H1635)-YEAR(G1635))=1, ((MONTH(H1635)-MONTH(G1635))+1)+12, (IF((YEAR(H1635)-YEAR(G1635))=2, ((MONTH(H1635)-MONTH(G1635))+1)+24, (IF((YEAR(H1635)-YEAR(G1635))=3, ((MONTH(H1635)-MONTH(G1635))+1)+36, (MONTH(H1635)-MONTH(G1635))+1)))))</f>
        <v>6</v>
      </c>
      <c r="J1635" s="18">
        <f>F1635/I1635</f>
        <v>3833.3333333333335</v>
      </c>
      <c r="K1635" s="19"/>
      <c r="L1635" s="20">
        <v>45139</v>
      </c>
      <c r="M1635" s="20">
        <v>45222</v>
      </c>
      <c r="N1635" s="21">
        <v>23000</v>
      </c>
      <c r="O1635" s="20">
        <v>45139</v>
      </c>
      <c r="P1635" s="20">
        <v>45322</v>
      </c>
      <c r="Q1635" s="19">
        <f t="shared" si="75"/>
        <v>23</v>
      </c>
      <c r="R1635" s="19">
        <f t="shared" si="76"/>
        <v>23</v>
      </c>
      <c r="S1635" s="19">
        <f t="shared" si="77"/>
        <v>0</v>
      </c>
      <c r="T1635" s="19"/>
      <c r="U1635" s="20">
        <v>44044</v>
      </c>
      <c r="V1635" s="20">
        <v>44127</v>
      </c>
      <c r="W1635" s="21">
        <v>23000</v>
      </c>
      <c r="X1635" s="20">
        <v>44044</v>
      </c>
      <c r="Y1635" s="20">
        <v>44227</v>
      </c>
    </row>
    <row r="1636" spans="1:25" ht="15.75" x14ac:dyDescent="0.25">
      <c r="A1636" s="17" t="s">
        <v>496</v>
      </c>
      <c r="B1636" s="17" t="s">
        <v>288</v>
      </c>
      <c r="C1636" s="17" t="s">
        <v>283</v>
      </c>
      <c r="D1636" s="20">
        <v>45047</v>
      </c>
      <c r="E1636" s="20">
        <v>45089</v>
      </c>
      <c r="F1636" s="21">
        <v>1451.25</v>
      </c>
      <c r="G1636" s="20">
        <v>45200</v>
      </c>
      <c r="H1636" s="20">
        <v>45322</v>
      </c>
      <c r="I1636" s="17">
        <f>IF((YEAR(H1636)-YEAR(G1636))=1, ((MONTH(H1636)-MONTH(G1636))+1)+12, (IF((YEAR(H1636)-YEAR(G1636))=2, ((MONTH(H1636)-MONTH(G1636))+1)+24, (IF((YEAR(H1636)-YEAR(G1636))=3, ((MONTH(H1636)-MONTH(G1636))+1)+36, (MONTH(H1636)-MONTH(G1636))+1)))))</f>
        <v>4</v>
      </c>
      <c r="J1636" s="18">
        <f>F1636/I1636</f>
        <v>362.8125</v>
      </c>
      <c r="K1636" s="19"/>
      <c r="L1636" s="20">
        <v>45047</v>
      </c>
      <c r="M1636" s="20">
        <v>45089</v>
      </c>
      <c r="N1636" s="21">
        <v>1451.25</v>
      </c>
      <c r="O1636" s="20">
        <v>45200</v>
      </c>
      <c r="P1636" s="20">
        <v>45322</v>
      </c>
      <c r="Q1636" s="19">
        <f t="shared" si="75"/>
        <v>12</v>
      </c>
      <c r="R1636" s="19">
        <f t="shared" si="76"/>
        <v>12</v>
      </c>
      <c r="S1636" s="19">
        <f t="shared" si="77"/>
        <v>0</v>
      </c>
      <c r="T1636" s="19"/>
      <c r="U1636" s="20">
        <v>43952</v>
      </c>
      <c r="V1636" s="20">
        <v>43994</v>
      </c>
      <c r="W1636" s="21">
        <v>1451.25</v>
      </c>
      <c r="X1636" s="20">
        <v>44105</v>
      </c>
      <c r="Y1636" s="20">
        <v>44227</v>
      </c>
    </row>
    <row r="1637" spans="1:25" ht="15.75" x14ac:dyDescent="0.25">
      <c r="A1637" s="17" t="s">
        <v>324</v>
      </c>
      <c r="B1637" s="17" t="s">
        <v>296</v>
      </c>
      <c r="C1637" s="17" t="s">
        <v>283</v>
      </c>
      <c r="D1637" s="20">
        <v>45231</v>
      </c>
      <c r="E1637" s="20">
        <v>45274</v>
      </c>
      <c r="F1637" s="21">
        <v>5825.25</v>
      </c>
      <c r="G1637" s="20">
        <v>45231</v>
      </c>
      <c r="H1637" s="20">
        <v>45322</v>
      </c>
      <c r="I1637" s="17">
        <f>IF((YEAR(H1637)-YEAR(G1637))=1, ((MONTH(H1637)-MONTH(G1637))+1)+12, (IF((YEAR(H1637)-YEAR(G1637))=2, ((MONTH(H1637)-MONTH(G1637))+1)+24, (IF((YEAR(H1637)-YEAR(G1637))=3, ((MONTH(H1637)-MONTH(G1637))+1)+36, (MONTH(H1637)-MONTH(G1637))+1)))))</f>
        <v>3</v>
      </c>
      <c r="J1637" s="18">
        <f>F1637/I1637</f>
        <v>1941.75</v>
      </c>
      <c r="K1637" s="19"/>
      <c r="L1637" s="20">
        <v>45231</v>
      </c>
      <c r="M1637" s="20">
        <v>45274</v>
      </c>
      <c r="N1637" s="21">
        <v>5825.25</v>
      </c>
      <c r="O1637" s="20">
        <v>45231</v>
      </c>
      <c r="P1637" s="20">
        <v>45322</v>
      </c>
      <c r="Q1637" s="19">
        <f t="shared" si="75"/>
        <v>14</v>
      </c>
      <c r="R1637" s="19">
        <f t="shared" si="76"/>
        <v>14</v>
      </c>
      <c r="S1637" s="19">
        <f t="shared" si="77"/>
        <v>0</v>
      </c>
      <c r="T1637" s="19"/>
      <c r="U1637" s="20">
        <v>44136</v>
      </c>
      <c r="V1637" s="20">
        <v>44179</v>
      </c>
      <c r="W1637" s="21">
        <v>5825.25</v>
      </c>
      <c r="X1637" s="20">
        <v>44136</v>
      </c>
      <c r="Y1637" s="20">
        <v>44227</v>
      </c>
    </row>
    <row r="1638" spans="1:25" ht="15.75" x14ac:dyDescent="0.25">
      <c r="A1638" s="17" t="s">
        <v>392</v>
      </c>
      <c r="B1638" s="17" t="s">
        <v>285</v>
      </c>
      <c r="C1638" s="17" t="s">
        <v>283</v>
      </c>
      <c r="D1638" s="20">
        <v>45231</v>
      </c>
      <c r="E1638" s="20">
        <v>45267</v>
      </c>
      <c r="F1638" s="21">
        <v>10192.049999999999</v>
      </c>
      <c r="G1638" s="20">
        <v>45231</v>
      </c>
      <c r="H1638" s="20">
        <v>45322</v>
      </c>
      <c r="I1638" s="17">
        <f>IF((YEAR(H1638)-YEAR(G1638))=1, ((MONTH(H1638)-MONTH(G1638))+1)+12, (IF((YEAR(H1638)-YEAR(G1638))=2, ((MONTH(H1638)-MONTH(G1638))+1)+24, (IF((YEAR(H1638)-YEAR(G1638))=3, ((MONTH(H1638)-MONTH(G1638))+1)+36, (MONTH(H1638)-MONTH(G1638))+1)))))</f>
        <v>3</v>
      </c>
      <c r="J1638" s="18">
        <f>F1638/I1638</f>
        <v>3397.35</v>
      </c>
      <c r="K1638" s="19"/>
      <c r="L1638" s="20">
        <v>45231</v>
      </c>
      <c r="M1638" s="20">
        <v>45267</v>
      </c>
      <c r="N1638" s="21">
        <v>10192.049999999999</v>
      </c>
      <c r="O1638" s="20">
        <v>45231</v>
      </c>
      <c r="P1638" s="20">
        <v>45322</v>
      </c>
      <c r="Q1638" s="19">
        <f t="shared" si="75"/>
        <v>7</v>
      </c>
      <c r="R1638" s="19">
        <f t="shared" si="76"/>
        <v>7</v>
      </c>
      <c r="S1638" s="19">
        <f t="shared" si="77"/>
        <v>0</v>
      </c>
      <c r="T1638" s="19"/>
      <c r="U1638" s="20">
        <v>44136</v>
      </c>
      <c r="V1638" s="20">
        <v>44172</v>
      </c>
      <c r="W1638" s="21">
        <v>10192.049999999999</v>
      </c>
      <c r="X1638" s="20">
        <v>44136</v>
      </c>
      <c r="Y1638" s="20">
        <v>44227</v>
      </c>
    </row>
    <row r="1639" spans="1:25" ht="15.75" x14ac:dyDescent="0.25">
      <c r="A1639" s="17" t="s">
        <v>495</v>
      </c>
      <c r="B1639" s="17" t="s">
        <v>296</v>
      </c>
      <c r="C1639" s="17" t="s">
        <v>283</v>
      </c>
      <c r="D1639" s="20">
        <v>45187</v>
      </c>
      <c r="E1639" s="20">
        <v>45234</v>
      </c>
      <c r="F1639" s="21">
        <v>7500</v>
      </c>
      <c r="G1639" s="20">
        <v>45231</v>
      </c>
      <c r="H1639" s="20">
        <v>45322</v>
      </c>
      <c r="I1639" s="17">
        <f>IF((YEAR(H1639)-YEAR(G1639))=1, ((MONTH(H1639)-MONTH(G1639))+1)+12, (IF((YEAR(H1639)-YEAR(G1639))=2, ((MONTH(H1639)-MONTH(G1639))+1)+24, (IF((YEAR(H1639)-YEAR(G1639))=3, ((MONTH(H1639)-MONTH(G1639))+1)+36, (MONTH(H1639)-MONTH(G1639))+1)))))</f>
        <v>3</v>
      </c>
      <c r="J1639" s="18">
        <f>F1639/I1639</f>
        <v>2500</v>
      </c>
      <c r="K1639" s="19"/>
      <c r="L1639" s="20">
        <v>45187</v>
      </c>
      <c r="M1639" s="20">
        <v>45234</v>
      </c>
      <c r="N1639" s="21">
        <v>7500</v>
      </c>
      <c r="O1639" s="20">
        <v>45231</v>
      </c>
      <c r="P1639" s="20">
        <v>45322</v>
      </c>
      <c r="Q1639" s="19">
        <f t="shared" si="75"/>
        <v>4</v>
      </c>
      <c r="R1639" s="19">
        <f t="shared" si="76"/>
        <v>4</v>
      </c>
      <c r="S1639" s="19">
        <f t="shared" si="77"/>
        <v>0</v>
      </c>
      <c r="T1639" s="19"/>
      <c r="U1639" s="20">
        <v>44092</v>
      </c>
      <c r="V1639" s="20">
        <v>44139</v>
      </c>
      <c r="W1639" s="21">
        <v>7500</v>
      </c>
      <c r="X1639" s="20">
        <v>44136</v>
      </c>
      <c r="Y1639" s="20">
        <v>44227</v>
      </c>
    </row>
    <row r="1640" spans="1:25" ht="15.75" x14ac:dyDescent="0.25">
      <c r="A1640" s="17" t="s">
        <v>499</v>
      </c>
      <c r="B1640" s="17" t="s">
        <v>288</v>
      </c>
      <c r="C1640" s="17" t="s">
        <v>283</v>
      </c>
      <c r="D1640" s="20">
        <v>45233</v>
      </c>
      <c r="E1640" s="20">
        <v>45241</v>
      </c>
      <c r="F1640" s="21">
        <v>7500</v>
      </c>
      <c r="G1640" s="20">
        <v>45231</v>
      </c>
      <c r="H1640" s="20">
        <v>45322</v>
      </c>
      <c r="I1640" s="17">
        <f>IF((YEAR(H1640)-YEAR(G1640))=1, ((MONTH(H1640)-MONTH(G1640))+1)+12, (IF((YEAR(H1640)-YEAR(G1640))=2, ((MONTH(H1640)-MONTH(G1640))+1)+24, (IF((YEAR(H1640)-YEAR(G1640))=3, ((MONTH(H1640)-MONTH(G1640))+1)+36, (MONTH(H1640)-MONTH(G1640))+1)))))</f>
        <v>3</v>
      </c>
      <c r="J1640" s="18">
        <f>F1640/I1640</f>
        <v>2500</v>
      </c>
      <c r="K1640" s="19"/>
      <c r="L1640" s="20">
        <v>45233</v>
      </c>
      <c r="M1640" s="20">
        <v>45241</v>
      </c>
      <c r="N1640" s="21">
        <v>7500</v>
      </c>
      <c r="O1640" s="20">
        <v>45231</v>
      </c>
      <c r="P1640" s="20">
        <v>45322</v>
      </c>
      <c r="Q1640" s="19">
        <f t="shared" si="75"/>
        <v>11</v>
      </c>
      <c r="R1640" s="19">
        <f t="shared" si="76"/>
        <v>11</v>
      </c>
      <c r="S1640" s="19">
        <f t="shared" si="77"/>
        <v>0</v>
      </c>
      <c r="T1640" s="19"/>
      <c r="U1640" s="20">
        <v>44138</v>
      </c>
      <c r="V1640" s="20">
        <v>44146</v>
      </c>
      <c r="W1640" s="21">
        <v>7500</v>
      </c>
      <c r="X1640" s="20">
        <v>44136</v>
      </c>
      <c r="Y1640" s="20">
        <v>44227</v>
      </c>
    </row>
    <row r="1641" spans="1:25" ht="15.75" x14ac:dyDescent="0.25">
      <c r="A1641" s="17" t="s">
        <v>557</v>
      </c>
      <c r="B1641" s="17" t="s">
        <v>288</v>
      </c>
      <c r="C1641" s="17" t="s">
        <v>283</v>
      </c>
      <c r="D1641" s="20">
        <v>45260</v>
      </c>
      <c r="E1641" s="20">
        <v>45353</v>
      </c>
      <c r="F1641" s="21">
        <v>54000</v>
      </c>
      <c r="G1641" s="20">
        <v>45260</v>
      </c>
      <c r="H1641" s="20">
        <v>45322</v>
      </c>
      <c r="I1641" s="17">
        <f>IF((YEAR(H1641)-YEAR(G1641))=1, ((MONTH(H1641)-MONTH(G1641))+1)+12, (IF((YEAR(H1641)-YEAR(G1641))=2, ((MONTH(H1641)-MONTH(G1641))+1)+24, (IF((YEAR(H1641)-YEAR(G1641))=3, ((MONTH(H1641)-MONTH(G1641))+1)+36, (MONTH(H1641)-MONTH(G1641))+1)))))</f>
        <v>3</v>
      </c>
      <c r="J1641" s="18">
        <f>F1641/I1641</f>
        <v>18000</v>
      </c>
      <c r="K1641" s="19"/>
      <c r="L1641" s="20">
        <v>45260</v>
      </c>
      <c r="M1641" s="20">
        <v>45353</v>
      </c>
      <c r="N1641" s="21">
        <v>54000</v>
      </c>
      <c r="O1641" s="20">
        <v>45260</v>
      </c>
      <c r="P1641" s="20">
        <v>45322</v>
      </c>
      <c r="Q1641" s="19">
        <f t="shared" si="75"/>
        <v>2</v>
      </c>
      <c r="R1641" s="19">
        <f t="shared" si="76"/>
        <v>2</v>
      </c>
      <c r="S1641" s="19">
        <f t="shared" si="77"/>
        <v>0</v>
      </c>
      <c r="T1641" s="19"/>
      <c r="U1641" s="20">
        <v>44165</v>
      </c>
      <c r="V1641" s="20">
        <v>44257</v>
      </c>
      <c r="W1641" s="21">
        <v>54000</v>
      </c>
      <c r="X1641" s="20">
        <v>44165</v>
      </c>
      <c r="Y1641" s="20">
        <v>44227</v>
      </c>
    </row>
    <row r="1642" spans="1:25" ht="15.75" x14ac:dyDescent="0.25">
      <c r="A1642" s="17" t="s">
        <v>373</v>
      </c>
      <c r="B1642" s="17" t="s">
        <v>285</v>
      </c>
      <c r="C1642" s="17" t="s">
        <v>283</v>
      </c>
      <c r="D1642" s="20">
        <v>45322</v>
      </c>
      <c r="E1642" s="20" t="s">
        <v>579</v>
      </c>
      <c r="F1642" s="21">
        <v>2120</v>
      </c>
      <c r="G1642" s="20">
        <v>45292</v>
      </c>
      <c r="H1642" s="20">
        <v>45322</v>
      </c>
      <c r="I1642" s="17">
        <f>IF((YEAR(H1642)-YEAR(G1642))=1, ((MONTH(H1642)-MONTH(G1642))+1)+12, (IF((YEAR(H1642)-YEAR(G1642))=2, ((MONTH(H1642)-MONTH(G1642))+1)+24, (IF((YEAR(H1642)-YEAR(G1642))=3, ((MONTH(H1642)-MONTH(G1642))+1)+36, (MONTH(H1642)-MONTH(G1642))+1)))))</f>
        <v>1</v>
      </c>
      <c r="J1642" s="18">
        <f>F1642/I1642</f>
        <v>2120</v>
      </c>
      <c r="K1642" s="19"/>
      <c r="L1642" s="20">
        <v>45322</v>
      </c>
      <c r="M1642" s="20" t="s">
        <v>579</v>
      </c>
      <c r="N1642" s="21">
        <v>2120</v>
      </c>
      <c r="O1642" s="20">
        <v>45292</v>
      </c>
      <c r="P1642" s="20">
        <v>45322</v>
      </c>
      <c r="Q1642" s="19" t="e">
        <f t="shared" si="75"/>
        <v>#VALUE!</v>
      </c>
      <c r="R1642" s="19" t="e">
        <f t="shared" si="76"/>
        <v>#VALUE!</v>
      </c>
      <c r="S1642" s="19" t="e">
        <f t="shared" si="77"/>
        <v>#VALUE!</v>
      </c>
      <c r="T1642" s="19"/>
      <c r="U1642" s="20">
        <v>44227</v>
      </c>
      <c r="V1642" s="20"/>
      <c r="W1642" s="21">
        <v>2120</v>
      </c>
      <c r="X1642" s="20">
        <v>44197</v>
      </c>
      <c r="Y1642" s="20">
        <v>44227</v>
      </c>
    </row>
    <row r="1643" spans="1:25" ht="15.75" x14ac:dyDescent="0.25">
      <c r="A1643" s="17" t="s">
        <v>426</v>
      </c>
      <c r="B1643" s="17" t="s">
        <v>282</v>
      </c>
      <c r="C1643" s="17" t="s">
        <v>283</v>
      </c>
      <c r="D1643" s="20">
        <v>45292</v>
      </c>
      <c r="E1643" s="20">
        <v>45319</v>
      </c>
      <c r="F1643" s="21">
        <v>700</v>
      </c>
      <c r="G1643" s="20">
        <v>45292</v>
      </c>
      <c r="H1643" s="20">
        <v>45322</v>
      </c>
      <c r="I1643" s="17">
        <f>IF((YEAR(H1643)-YEAR(G1643))=1, ((MONTH(H1643)-MONTH(G1643))+1)+12, (IF((YEAR(H1643)-YEAR(G1643))=2, ((MONTH(H1643)-MONTH(G1643))+1)+24, (IF((YEAR(H1643)-YEAR(G1643))=3, ((MONTH(H1643)-MONTH(G1643))+1)+36, (MONTH(H1643)-MONTH(G1643))+1)))))</f>
        <v>1</v>
      </c>
      <c r="J1643" s="18">
        <f>F1643/I1643</f>
        <v>700</v>
      </c>
      <c r="K1643" s="19"/>
      <c r="L1643" s="20">
        <v>45292</v>
      </c>
      <c r="M1643" s="20">
        <v>45319</v>
      </c>
      <c r="N1643" s="21">
        <v>700</v>
      </c>
      <c r="O1643" s="20">
        <v>45292</v>
      </c>
      <c r="P1643" s="20">
        <v>45322</v>
      </c>
      <c r="Q1643" s="19">
        <f t="shared" si="75"/>
        <v>28</v>
      </c>
      <c r="R1643" s="19">
        <f t="shared" si="76"/>
        <v>28</v>
      </c>
      <c r="S1643" s="19">
        <f t="shared" si="77"/>
        <v>0</v>
      </c>
      <c r="T1643" s="19"/>
      <c r="U1643" s="20">
        <v>44197</v>
      </c>
      <c r="V1643" s="20">
        <v>44224</v>
      </c>
      <c r="W1643" s="21">
        <v>700</v>
      </c>
      <c r="X1643" s="20">
        <v>44197</v>
      </c>
      <c r="Y1643" s="20">
        <v>44227</v>
      </c>
    </row>
    <row r="1644" spans="1:25" ht="15.75" x14ac:dyDescent="0.25">
      <c r="A1644" s="17" t="s">
        <v>463</v>
      </c>
      <c r="B1644" s="17" t="s">
        <v>285</v>
      </c>
      <c r="C1644" s="17" t="s">
        <v>283</v>
      </c>
      <c r="D1644" s="20">
        <v>45292</v>
      </c>
      <c r="E1644" s="20">
        <v>45296</v>
      </c>
      <c r="F1644" s="21">
        <v>900</v>
      </c>
      <c r="G1644" s="20">
        <v>45292</v>
      </c>
      <c r="H1644" s="20">
        <v>45322</v>
      </c>
      <c r="I1644" s="17">
        <f>IF((YEAR(H1644)-YEAR(G1644))=1, ((MONTH(H1644)-MONTH(G1644))+1)+12, (IF((YEAR(H1644)-YEAR(G1644))=2, ((MONTH(H1644)-MONTH(G1644))+1)+24, (IF((YEAR(H1644)-YEAR(G1644))=3, ((MONTH(H1644)-MONTH(G1644))+1)+36, (MONTH(H1644)-MONTH(G1644))+1)))))</f>
        <v>1</v>
      </c>
      <c r="J1644" s="18">
        <f>F1644/I1644</f>
        <v>900</v>
      </c>
      <c r="K1644" s="19"/>
      <c r="L1644" s="20">
        <v>45292</v>
      </c>
      <c r="M1644" s="20">
        <v>45296</v>
      </c>
      <c r="N1644" s="21">
        <v>900</v>
      </c>
      <c r="O1644" s="20">
        <v>45292</v>
      </c>
      <c r="P1644" s="20">
        <v>45322</v>
      </c>
      <c r="Q1644" s="19">
        <f t="shared" si="75"/>
        <v>5</v>
      </c>
      <c r="R1644" s="19">
        <f t="shared" si="76"/>
        <v>5</v>
      </c>
      <c r="S1644" s="19">
        <f t="shared" si="77"/>
        <v>0</v>
      </c>
      <c r="T1644" s="19"/>
      <c r="U1644" s="20">
        <v>44197</v>
      </c>
      <c r="V1644" s="20">
        <v>44201</v>
      </c>
      <c r="W1644" s="21">
        <v>900</v>
      </c>
      <c r="X1644" s="20">
        <v>44197</v>
      </c>
      <c r="Y1644" s="20">
        <v>44227</v>
      </c>
    </row>
    <row r="1645" spans="1:25" ht="15.75" x14ac:dyDescent="0.25">
      <c r="A1645" s="17" t="s">
        <v>485</v>
      </c>
      <c r="B1645" s="17" t="s">
        <v>282</v>
      </c>
      <c r="C1645" s="17" t="s">
        <v>283</v>
      </c>
      <c r="D1645" s="20">
        <v>45292</v>
      </c>
      <c r="E1645" s="20">
        <v>45310</v>
      </c>
      <c r="F1645" s="21">
        <v>600</v>
      </c>
      <c r="G1645" s="20">
        <v>45292</v>
      </c>
      <c r="H1645" s="20">
        <v>45322</v>
      </c>
      <c r="I1645" s="17">
        <f>IF((YEAR(H1645)-YEAR(G1645))=1, ((MONTH(H1645)-MONTH(G1645))+1)+12, (IF((YEAR(H1645)-YEAR(G1645))=2, ((MONTH(H1645)-MONTH(G1645))+1)+24, (IF((YEAR(H1645)-YEAR(G1645))=3, ((MONTH(H1645)-MONTH(G1645))+1)+36, (MONTH(H1645)-MONTH(G1645))+1)))))</f>
        <v>1</v>
      </c>
      <c r="J1645" s="18">
        <f>F1645/I1645</f>
        <v>600</v>
      </c>
      <c r="K1645" s="19"/>
      <c r="L1645" s="20">
        <v>45292</v>
      </c>
      <c r="M1645" s="20">
        <v>45310</v>
      </c>
      <c r="N1645" s="21">
        <v>600</v>
      </c>
      <c r="O1645" s="20">
        <v>45292</v>
      </c>
      <c r="P1645" s="20">
        <v>45322</v>
      </c>
      <c r="Q1645" s="19">
        <f t="shared" si="75"/>
        <v>19</v>
      </c>
      <c r="R1645" s="19">
        <f t="shared" si="76"/>
        <v>19</v>
      </c>
      <c r="S1645" s="19">
        <f t="shared" si="77"/>
        <v>0</v>
      </c>
      <c r="T1645" s="19"/>
      <c r="U1645" s="20">
        <v>44197</v>
      </c>
      <c r="V1645" s="20">
        <v>44215</v>
      </c>
      <c r="W1645" s="21">
        <v>600</v>
      </c>
      <c r="X1645" s="20">
        <v>44197</v>
      </c>
      <c r="Y1645" s="20">
        <v>44227</v>
      </c>
    </row>
    <row r="1646" spans="1:25" ht="15.75" x14ac:dyDescent="0.25">
      <c r="A1646" s="17" t="s">
        <v>507</v>
      </c>
      <c r="B1646" s="17" t="s">
        <v>285</v>
      </c>
      <c r="C1646" s="17" t="s">
        <v>283</v>
      </c>
      <c r="D1646" s="20">
        <v>45292</v>
      </c>
      <c r="E1646" s="20">
        <v>45323</v>
      </c>
      <c r="F1646" s="21">
        <v>1750</v>
      </c>
      <c r="G1646" s="20">
        <v>45292</v>
      </c>
      <c r="H1646" s="20">
        <v>45322</v>
      </c>
      <c r="I1646" s="17">
        <f>IF((YEAR(H1646)-YEAR(G1646))=1, ((MONTH(H1646)-MONTH(G1646))+1)+12, (IF((YEAR(H1646)-YEAR(G1646))=2, ((MONTH(H1646)-MONTH(G1646))+1)+24, (IF((YEAR(H1646)-YEAR(G1646))=3, ((MONTH(H1646)-MONTH(G1646))+1)+36, (MONTH(H1646)-MONTH(G1646))+1)))))</f>
        <v>1</v>
      </c>
      <c r="J1646" s="18">
        <f>F1646/I1646</f>
        <v>1750</v>
      </c>
      <c r="K1646" s="19"/>
      <c r="L1646" s="20">
        <v>45292</v>
      </c>
      <c r="M1646" s="20">
        <v>45323</v>
      </c>
      <c r="N1646" s="21">
        <v>1750</v>
      </c>
      <c r="O1646" s="20">
        <v>45292</v>
      </c>
      <c r="P1646" s="20">
        <v>45322</v>
      </c>
      <c r="Q1646" s="19">
        <f t="shared" si="75"/>
        <v>1</v>
      </c>
      <c r="R1646" s="19">
        <f t="shared" si="76"/>
        <v>1</v>
      </c>
      <c r="S1646" s="19">
        <f t="shared" si="77"/>
        <v>0</v>
      </c>
      <c r="T1646" s="19"/>
      <c r="U1646" s="20">
        <v>44197</v>
      </c>
      <c r="V1646" s="20">
        <v>44228</v>
      </c>
      <c r="W1646" s="21">
        <v>1750</v>
      </c>
      <c r="X1646" s="20">
        <v>44197</v>
      </c>
      <c r="Y1646" s="20">
        <v>44227</v>
      </c>
    </row>
    <row r="1647" spans="1:25" ht="15.75" x14ac:dyDescent="0.25">
      <c r="A1647" s="17" t="s">
        <v>527</v>
      </c>
      <c r="B1647" s="17" t="s">
        <v>288</v>
      </c>
      <c r="C1647" s="17" t="s">
        <v>283</v>
      </c>
      <c r="D1647" s="20">
        <v>45292</v>
      </c>
      <c r="E1647" s="20">
        <v>45330</v>
      </c>
      <c r="F1647" s="21">
        <v>2500</v>
      </c>
      <c r="G1647" s="20">
        <v>45292</v>
      </c>
      <c r="H1647" s="20">
        <v>45322</v>
      </c>
      <c r="I1647" s="17">
        <f>IF((YEAR(H1647)-YEAR(G1647))=1, ((MONTH(H1647)-MONTH(G1647))+1)+12, (IF((YEAR(H1647)-YEAR(G1647))=2, ((MONTH(H1647)-MONTH(G1647))+1)+24, (IF((YEAR(H1647)-YEAR(G1647))=3, ((MONTH(H1647)-MONTH(G1647))+1)+36, (MONTH(H1647)-MONTH(G1647))+1)))))</f>
        <v>1</v>
      </c>
      <c r="J1647" s="18">
        <f>F1647/I1647</f>
        <v>2500</v>
      </c>
      <c r="K1647" s="19"/>
      <c r="L1647" s="20">
        <v>45292</v>
      </c>
      <c r="M1647" s="20">
        <v>45330</v>
      </c>
      <c r="N1647" s="21">
        <v>2500</v>
      </c>
      <c r="O1647" s="20">
        <v>45292</v>
      </c>
      <c r="P1647" s="20">
        <v>45322</v>
      </c>
      <c r="Q1647" s="19">
        <f t="shared" si="75"/>
        <v>8</v>
      </c>
      <c r="R1647" s="19">
        <f t="shared" si="76"/>
        <v>8</v>
      </c>
      <c r="S1647" s="19">
        <f t="shared" si="77"/>
        <v>0</v>
      </c>
      <c r="T1647" s="19"/>
      <c r="U1647" s="20">
        <v>44197</v>
      </c>
      <c r="V1647" s="20">
        <v>44235</v>
      </c>
      <c r="W1647" s="21">
        <v>2500</v>
      </c>
      <c r="X1647" s="20">
        <v>44197</v>
      </c>
      <c r="Y1647" s="20">
        <v>44227</v>
      </c>
    </row>
    <row r="1648" spans="1:25" ht="15.75" x14ac:dyDescent="0.25">
      <c r="A1648" s="17" t="s">
        <v>551</v>
      </c>
      <c r="B1648" s="17" t="s">
        <v>285</v>
      </c>
      <c r="C1648" s="17" t="s">
        <v>283</v>
      </c>
      <c r="D1648" s="20">
        <v>45322</v>
      </c>
      <c r="E1648" s="20" t="s">
        <v>579</v>
      </c>
      <c r="F1648" s="21">
        <v>1721.4</v>
      </c>
      <c r="G1648" s="20">
        <v>45292</v>
      </c>
      <c r="H1648" s="20">
        <v>45322</v>
      </c>
      <c r="I1648" s="17">
        <f>IF((YEAR(H1648)-YEAR(G1648))=1, ((MONTH(H1648)-MONTH(G1648))+1)+12, (IF((YEAR(H1648)-YEAR(G1648))=2, ((MONTH(H1648)-MONTH(G1648))+1)+24, (IF((YEAR(H1648)-YEAR(G1648))=3, ((MONTH(H1648)-MONTH(G1648))+1)+36, (MONTH(H1648)-MONTH(G1648))+1)))))</f>
        <v>1</v>
      </c>
      <c r="J1648" s="18">
        <f>F1648/I1648</f>
        <v>1721.4</v>
      </c>
      <c r="K1648" s="19"/>
      <c r="L1648" s="20">
        <v>45322</v>
      </c>
      <c r="M1648" s="20" t="s">
        <v>579</v>
      </c>
      <c r="N1648" s="21">
        <v>1721.4</v>
      </c>
      <c r="O1648" s="20">
        <v>45292</v>
      </c>
      <c r="P1648" s="20">
        <v>45322</v>
      </c>
      <c r="Q1648" s="19" t="e">
        <f t="shared" si="75"/>
        <v>#VALUE!</v>
      </c>
      <c r="R1648" s="19" t="e">
        <f t="shared" si="76"/>
        <v>#VALUE!</v>
      </c>
      <c r="S1648" s="19" t="e">
        <f t="shared" si="77"/>
        <v>#VALUE!</v>
      </c>
      <c r="T1648" s="19"/>
      <c r="U1648" s="20">
        <v>44227</v>
      </c>
      <c r="V1648" s="20"/>
      <c r="W1648" s="21">
        <v>1721.4</v>
      </c>
      <c r="X1648" s="20">
        <v>44197</v>
      </c>
      <c r="Y1648" s="20">
        <v>44227</v>
      </c>
    </row>
    <row r="1649" spans="1:25" ht="15.75" x14ac:dyDescent="0.25">
      <c r="A1649" s="17" t="s">
        <v>305</v>
      </c>
      <c r="B1649" s="17" t="s">
        <v>285</v>
      </c>
      <c r="C1649" s="17" t="s">
        <v>283</v>
      </c>
      <c r="D1649" s="20">
        <v>44978</v>
      </c>
      <c r="E1649" s="20">
        <v>44996</v>
      </c>
      <c r="F1649" s="21">
        <v>4500</v>
      </c>
      <c r="G1649" s="20">
        <v>44958</v>
      </c>
      <c r="H1649" s="20">
        <v>45351</v>
      </c>
      <c r="I1649" s="17">
        <f>IF((YEAR(H1649)-YEAR(G1649))=1, ((MONTH(H1649)-MONTH(G1649))+1)+12, (IF((YEAR(H1649)-YEAR(G1649))=2, ((MONTH(H1649)-MONTH(G1649))+1)+24, (IF((YEAR(H1649)-YEAR(G1649))=3, ((MONTH(H1649)-MONTH(G1649))+1)+36, (MONTH(H1649)-MONTH(G1649))+1)))))</f>
        <v>13</v>
      </c>
      <c r="J1649" s="18">
        <f>F1649/I1649</f>
        <v>346.15384615384613</v>
      </c>
      <c r="K1649" s="19"/>
      <c r="L1649" s="20">
        <v>44978</v>
      </c>
      <c r="M1649" s="20">
        <v>44996</v>
      </c>
      <c r="N1649" s="21">
        <v>4500</v>
      </c>
      <c r="O1649" s="20">
        <v>44958</v>
      </c>
      <c r="P1649" s="20">
        <v>45351</v>
      </c>
      <c r="Q1649" s="19">
        <f t="shared" si="75"/>
        <v>11</v>
      </c>
      <c r="R1649" s="19">
        <f t="shared" si="76"/>
        <v>11</v>
      </c>
      <c r="S1649" s="19">
        <f t="shared" si="77"/>
        <v>0</v>
      </c>
      <c r="T1649" s="19"/>
      <c r="U1649" s="20">
        <v>43882</v>
      </c>
      <c r="V1649" s="20">
        <v>43901</v>
      </c>
      <c r="W1649" s="21">
        <v>4500</v>
      </c>
      <c r="X1649" s="20">
        <v>43862</v>
      </c>
      <c r="Y1649" s="20">
        <v>44255</v>
      </c>
    </row>
    <row r="1650" spans="1:25" ht="15.75" x14ac:dyDescent="0.25">
      <c r="A1650" s="17" t="s">
        <v>357</v>
      </c>
      <c r="B1650" s="17" t="s">
        <v>288</v>
      </c>
      <c r="C1650" s="17" t="s">
        <v>283</v>
      </c>
      <c r="D1650" s="20">
        <v>44986</v>
      </c>
      <c r="E1650" s="20">
        <v>44990</v>
      </c>
      <c r="F1650" s="21">
        <v>17500</v>
      </c>
      <c r="G1650" s="20">
        <v>44986</v>
      </c>
      <c r="H1650" s="20">
        <v>45351</v>
      </c>
      <c r="I1650" s="17">
        <f>IF((YEAR(H1650)-YEAR(G1650))=1, ((MONTH(H1650)-MONTH(G1650))+1)+12, (IF((YEAR(H1650)-YEAR(G1650))=2, ((MONTH(H1650)-MONTH(G1650))+1)+24, (IF((YEAR(H1650)-YEAR(G1650))=3, ((MONTH(H1650)-MONTH(G1650))+1)+36, (MONTH(H1650)-MONTH(G1650))+1)))))</f>
        <v>12</v>
      </c>
      <c r="J1650" s="18">
        <f>F1650/I1650</f>
        <v>1458.3333333333333</v>
      </c>
      <c r="K1650" s="19"/>
      <c r="L1650" s="20">
        <v>44986</v>
      </c>
      <c r="M1650" s="20">
        <v>44990</v>
      </c>
      <c r="N1650" s="21">
        <v>17500</v>
      </c>
      <c r="O1650" s="20">
        <v>44986</v>
      </c>
      <c r="P1650" s="20">
        <v>45351</v>
      </c>
      <c r="Q1650" s="19">
        <f t="shared" si="75"/>
        <v>5</v>
      </c>
      <c r="R1650" s="19">
        <f t="shared" si="76"/>
        <v>5</v>
      </c>
      <c r="S1650" s="19">
        <f t="shared" si="77"/>
        <v>0</v>
      </c>
      <c r="T1650" s="19"/>
      <c r="U1650" s="20">
        <v>43891</v>
      </c>
      <c r="V1650" s="20">
        <v>43895</v>
      </c>
      <c r="W1650" s="21">
        <v>17500</v>
      </c>
      <c r="X1650" s="20">
        <v>43891</v>
      </c>
      <c r="Y1650" s="20">
        <v>44255</v>
      </c>
    </row>
    <row r="1651" spans="1:25" ht="15.75" x14ac:dyDescent="0.25">
      <c r="A1651" s="17" t="s">
        <v>357</v>
      </c>
      <c r="B1651" s="17" t="s">
        <v>296</v>
      </c>
      <c r="C1651" s="17" t="s">
        <v>283</v>
      </c>
      <c r="D1651" s="20">
        <v>44986</v>
      </c>
      <c r="E1651" s="20">
        <v>44998</v>
      </c>
      <c r="F1651" s="21">
        <v>54000</v>
      </c>
      <c r="G1651" s="20">
        <v>44986</v>
      </c>
      <c r="H1651" s="20">
        <v>45351</v>
      </c>
      <c r="I1651" s="17">
        <f>IF((YEAR(H1651)-YEAR(G1651))=1, ((MONTH(H1651)-MONTH(G1651))+1)+12, (IF((YEAR(H1651)-YEAR(G1651))=2, ((MONTH(H1651)-MONTH(G1651))+1)+24, (IF((YEAR(H1651)-YEAR(G1651))=3, ((MONTH(H1651)-MONTH(G1651))+1)+36, (MONTH(H1651)-MONTH(G1651))+1)))))</f>
        <v>12</v>
      </c>
      <c r="J1651" s="18">
        <f>F1651/I1651</f>
        <v>4500</v>
      </c>
      <c r="K1651" s="19"/>
      <c r="L1651" s="20">
        <v>44986</v>
      </c>
      <c r="M1651" s="20">
        <v>44998</v>
      </c>
      <c r="N1651" s="21">
        <v>54000</v>
      </c>
      <c r="O1651" s="20">
        <v>44986</v>
      </c>
      <c r="P1651" s="20">
        <v>45351</v>
      </c>
      <c r="Q1651" s="19">
        <f t="shared" si="75"/>
        <v>13</v>
      </c>
      <c r="R1651" s="19">
        <f t="shared" si="76"/>
        <v>13</v>
      </c>
      <c r="S1651" s="19">
        <f t="shared" si="77"/>
        <v>0</v>
      </c>
      <c r="T1651" s="19"/>
      <c r="U1651" s="20">
        <v>43891</v>
      </c>
      <c r="V1651" s="20">
        <v>43903</v>
      </c>
      <c r="W1651" s="21">
        <v>54000</v>
      </c>
      <c r="X1651" s="20">
        <v>43891</v>
      </c>
      <c r="Y1651" s="20">
        <v>44255</v>
      </c>
    </row>
    <row r="1652" spans="1:25" ht="15.75" x14ac:dyDescent="0.25">
      <c r="A1652" s="17" t="s">
        <v>412</v>
      </c>
      <c r="B1652" s="17" t="s">
        <v>282</v>
      </c>
      <c r="C1652" s="17" t="s">
        <v>283</v>
      </c>
      <c r="D1652" s="20">
        <v>44986</v>
      </c>
      <c r="E1652" s="20">
        <v>45030</v>
      </c>
      <c r="F1652" s="21">
        <v>39000</v>
      </c>
      <c r="G1652" s="20">
        <v>44986</v>
      </c>
      <c r="H1652" s="20">
        <v>45351</v>
      </c>
      <c r="I1652" s="17">
        <f>IF((YEAR(H1652)-YEAR(G1652))=1, ((MONTH(H1652)-MONTH(G1652))+1)+12, (IF((YEAR(H1652)-YEAR(G1652))=2, ((MONTH(H1652)-MONTH(G1652))+1)+24, (IF((YEAR(H1652)-YEAR(G1652))=3, ((MONTH(H1652)-MONTH(G1652))+1)+36, (MONTH(H1652)-MONTH(G1652))+1)))))</f>
        <v>12</v>
      </c>
      <c r="J1652" s="18">
        <f>F1652/I1652</f>
        <v>3250</v>
      </c>
      <c r="K1652" s="19"/>
      <c r="L1652" s="20">
        <v>44986</v>
      </c>
      <c r="M1652" s="20">
        <v>45030</v>
      </c>
      <c r="N1652" s="21">
        <v>39000</v>
      </c>
      <c r="O1652" s="20">
        <v>44986</v>
      </c>
      <c r="P1652" s="20">
        <v>45351</v>
      </c>
      <c r="Q1652" s="19">
        <f t="shared" si="75"/>
        <v>14</v>
      </c>
      <c r="R1652" s="19">
        <f t="shared" si="76"/>
        <v>14</v>
      </c>
      <c r="S1652" s="19">
        <f t="shared" si="77"/>
        <v>0</v>
      </c>
      <c r="T1652" s="19"/>
      <c r="U1652" s="20">
        <v>43891</v>
      </c>
      <c r="V1652" s="20">
        <v>43935</v>
      </c>
      <c r="W1652" s="21">
        <v>39000</v>
      </c>
      <c r="X1652" s="20">
        <v>43891</v>
      </c>
      <c r="Y1652" s="20">
        <v>44255</v>
      </c>
    </row>
    <row r="1653" spans="1:25" ht="15.75" x14ac:dyDescent="0.25">
      <c r="A1653" s="17" t="s">
        <v>480</v>
      </c>
      <c r="B1653" s="17" t="s">
        <v>282</v>
      </c>
      <c r="C1653" s="17" t="s">
        <v>283</v>
      </c>
      <c r="D1653" s="20">
        <v>44986</v>
      </c>
      <c r="E1653" s="20">
        <v>45015</v>
      </c>
      <c r="F1653" s="21">
        <v>5250</v>
      </c>
      <c r="G1653" s="20">
        <v>44986</v>
      </c>
      <c r="H1653" s="20">
        <v>45351</v>
      </c>
      <c r="I1653" s="17">
        <f>IF((YEAR(H1653)-YEAR(G1653))=1, ((MONTH(H1653)-MONTH(G1653))+1)+12, (IF((YEAR(H1653)-YEAR(G1653))=2, ((MONTH(H1653)-MONTH(G1653))+1)+24, (IF((YEAR(H1653)-YEAR(G1653))=3, ((MONTH(H1653)-MONTH(G1653))+1)+36, (MONTH(H1653)-MONTH(G1653))+1)))))</f>
        <v>12</v>
      </c>
      <c r="J1653" s="18">
        <f>F1653/I1653</f>
        <v>437.5</v>
      </c>
      <c r="K1653" s="19"/>
      <c r="L1653" s="20">
        <v>44986</v>
      </c>
      <c r="M1653" s="20">
        <v>45015</v>
      </c>
      <c r="N1653" s="21">
        <v>5250</v>
      </c>
      <c r="O1653" s="20">
        <v>44986</v>
      </c>
      <c r="P1653" s="20">
        <v>45351</v>
      </c>
      <c r="Q1653" s="19">
        <f t="shared" si="75"/>
        <v>30</v>
      </c>
      <c r="R1653" s="19">
        <f t="shared" si="76"/>
        <v>30</v>
      </c>
      <c r="S1653" s="19">
        <f t="shared" si="77"/>
        <v>0</v>
      </c>
      <c r="T1653" s="19"/>
      <c r="U1653" s="20">
        <v>43891</v>
      </c>
      <c r="V1653" s="20">
        <v>43920</v>
      </c>
      <c r="W1653" s="21">
        <v>5250</v>
      </c>
      <c r="X1653" s="20">
        <v>43891</v>
      </c>
      <c r="Y1653" s="20">
        <v>44255</v>
      </c>
    </row>
    <row r="1654" spans="1:25" ht="15.75" x14ac:dyDescent="0.25">
      <c r="A1654" s="17" t="s">
        <v>485</v>
      </c>
      <c r="B1654" s="17" t="s">
        <v>285</v>
      </c>
      <c r="C1654" s="17" t="s">
        <v>283</v>
      </c>
      <c r="D1654" s="20">
        <v>44956</v>
      </c>
      <c r="E1654" s="20">
        <v>44983</v>
      </c>
      <c r="F1654" s="21">
        <v>155925</v>
      </c>
      <c r="G1654" s="20">
        <v>44986</v>
      </c>
      <c r="H1654" s="20">
        <v>45351</v>
      </c>
      <c r="I1654" s="17">
        <f>IF((YEAR(H1654)-YEAR(G1654))=1, ((MONTH(H1654)-MONTH(G1654))+1)+12, (IF((YEAR(H1654)-YEAR(G1654))=2, ((MONTH(H1654)-MONTH(G1654))+1)+24, (IF((YEAR(H1654)-YEAR(G1654))=3, ((MONTH(H1654)-MONTH(G1654))+1)+36, (MONTH(H1654)-MONTH(G1654))+1)))))</f>
        <v>12</v>
      </c>
      <c r="J1654" s="18">
        <f>F1654/I1654</f>
        <v>12993.75</v>
      </c>
      <c r="K1654" s="19"/>
      <c r="L1654" s="20">
        <v>44956</v>
      </c>
      <c r="M1654" s="20">
        <v>44983</v>
      </c>
      <c r="N1654" s="21">
        <v>155925</v>
      </c>
      <c r="O1654" s="20">
        <v>44986</v>
      </c>
      <c r="P1654" s="20">
        <v>45351</v>
      </c>
      <c r="Q1654" s="19">
        <f t="shared" si="75"/>
        <v>26</v>
      </c>
      <c r="R1654" s="19">
        <f t="shared" si="76"/>
        <v>26</v>
      </c>
      <c r="S1654" s="19">
        <f t="shared" si="77"/>
        <v>0</v>
      </c>
      <c r="T1654" s="19"/>
      <c r="U1654" s="20">
        <v>43860</v>
      </c>
      <c r="V1654" s="20">
        <v>43887</v>
      </c>
      <c r="W1654" s="21">
        <v>155925</v>
      </c>
      <c r="X1654" s="20">
        <v>43891</v>
      </c>
      <c r="Y1654" s="20">
        <v>44255</v>
      </c>
    </row>
    <row r="1655" spans="1:25" ht="15.75" x14ac:dyDescent="0.25">
      <c r="A1655" s="17" t="s">
        <v>524</v>
      </c>
      <c r="B1655" s="17" t="s">
        <v>288</v>
      </c>
      <c r="C1655" s="17" t="s">
        <v>283</v>
      </c>
      <c r="D1655" s="20">
        <v>45261</v>
      </c>
      <c r="E1655" s="20">
        <v>45332</v>
      </c>
      <c r="F1655" s="21">
        <v>9397.7099999999991</v>
      </c>
      <c r="G1655" s="20">
        <v>44986</v>
      </c>
      <c r="H1655" s="20">
        <v>45351</v>
      </c>
      <c r="I1655" s="17">
        <f>IF((YEAR(H1655)-YEAR(G1655))=1, ((MONTH(H1655)-MONTH(G1655))+1)+12, (IF((YEAR(H1655)-YEAR(G1655))=2, ((MONTH(H1655)-MONTH(G1655))+1)+24, (IF((YEAR(H1655)-YEAR(G1655))=3, ((MONTH(H1655)-MONTH(G1655))+1)+36, (MONTH(H1655)-MONTH(G1655))+1)))))</f>
        <v>12</v>
      </c>
      <c r="J1655" s="18">
        <f>F1655/I1655</f>
        <v>783.14249999999993</v>
      </c>
      <c r="K1655" s="19"/>
      <c r="L1655" s="20">
        <v>45261</v>
      </c>
      <c r="M1655" s="20">
        <v>45332</v>
      </c>
      <c r="N1655" s="21">
        <v>9397.7099999999991</v>
      </c>
      <c r="O1655" s="20">
        <v>44986</v>
      </c>
      <c r="P1655" s="20">
        <v>45351</v>
      </c>
      <c r="Q1655" s="19">
        <f t="shared" si="75"/>
        <v>10</v>
      </c>
      <c r="R1655" s="19">
        <f t="shared" si="76"/>
        <v>10</v>
      </c>
      <c r="S1655" s="19">
        <f t="shared" si="77"/>
        <v>0</v>
      </c>
      <c r="T1655" s="19"/>
      <c r="U1655" s="20">
        <v>44166</v>
      </c>
      <c r="V1655" s="20">
        <v>44237</v>
      </c>
      <c r="W1655" s="21">
        <v>9397.7099999999991</v>
      </c>
      <c r="X1655" s="20">
        <v>43891</v>
      </c>
      <c r="Y1655" s="20">
        <v>44255</v>
      </c>
    </row>
    <row r="1656" spans="1:25" ht="15.75" x14ac:dyDescent="0.25">
      <c r="A1656" s="17" t="s">
        <v>370</v>
      </c>
      <c r="B1656" s="17" t="s">
        <v>288</v>
      </c>
      <c r="C1656" s="17" t="s">
        <v>283</v>
      </c>
      <c r="D1656" s="20">
        <v>45261</v>
      </c>
      <c r="E1656" s="20" t="s">
        <v>579</v>
      </c>
      <c r="F1656" s="21">
        <v>14000</v>
      </c>
      <c r="G1656" s="20">
        <v>45078</v>
      </c>
      <c r="H1656" s="20">
        <v>45351</v>
      </c>
      <c r="I1656" s="17">
        <f>IF((YEAR(H1656)-YEAR(G1656))=1, ((MONTH(H1656)-MONTH(G1656))+1)+12, (IF((YEAR(H1656)-YEAR(G1656))=2, ((MONTH(H1656)-MONTH(G1656))+1)+24, (IF((YEAR(H1656)-YEAR(G1656))=3, ((MONTH(H1656)-MONTH(G1656))+1)+36, (MONTH(H1656)-MONTH(G1656))+1)))))</f>
        <v>9</v>
      </c>
      <c r="J1656" s="18">
        <f>F1656/I1656</f>
        <v>1555.5555555555557</v>
      </c>
      <c r="K1656" s="19"/>
      <c r="L1656" s="20">
        <v>45261</v>
      </c>
      <c r="M1656" s="20" t="s">
        <v>579</v>
      </c>
      <c r="N1656" s="21">
        <v>14000</v>
      </c>
      <c r="O1656" s="20">
        <v>45078</v>
      </c>
      <c r="P1656" s="20">
        <v>45351</v>
      </c>
      <c r="Q1656" s="19" t="e">
        <f t="shared" si="75"/>
        <v>#VALUE!</v>
      </c>
      <c r="R1656" s="19" t="e">
        <f t="shared" si="76"/>
        <v>#VALUE!</v>
      </c>
      <c r="S1656" s="19" t="e">
        <f t="shared" si="77"/>
        <v>#VALUE!</v>
      </c>
      <c r="T1656" s="19"/>
      <c r="U1656" s="20">
        <v>44166</v>
      </c>
      <c r="V1656" s="20"/>
      <c r="W1656" s="21">
        <v>14000</v>
      </c>
      <c r="X1656" s="20">
        <v>43983</v>
      </c>
      <c r="Y1656" s="20">
        <v>44255</v>
      </c>
    </row>
    <row r="1657" spans="1:25" ht="15.75" x14ac:dyDescent="0.25">
      <c r="A1657" s="17" t="s">
        <v>437</v>
      </c>
      <c r="B1657" s="17" t="s">
        <v>296</v>
      </c>
      <c r="C1657" s="17" t="s">
        <v>283</v>
      </c>
      <c r="D1657" s="20">
        <v>45262</v>
      </c>
      <c r="E1657" s="20">
        <v>45302</v>
      </c>
      <c r="F1657" s="21">
        <v>4500</v>
      </c>
      <c r="G1657" s="20">
        <v>45231</v>
      </c>
      <c r="H1657" s="20">
        <v>45351</v>
      </c>
      <c r="I1657" s="17">
        <f>IF((YEAR(H1657)-YEAR(G1657))=1, ((MONTH(H1657)-MONTH(G1657))+1)+12, (IF((YEAR(H1657)-YEAR(G1657))=2, ((MONTH(H1657)-MONTH(G1657))+1)+24, (IF((YEAR(H1657)-YEAR(G1657))=3, ((MONTH(H1657)-MONTH(G1657))+1)+36, (MONTH(H1657)-MONTH(G1657))+1)))))</f>
        <v>4</v>
      </c>
      <c r="J1657" s="18">
        <f>F1657/I1657</f>
        <v>1125</v>
      </c>
      <c r="K1657" s="19"/>
      <c r="L1657" s="20">
        <v>45262</v>
      </c>
      <c r="M1657" s="20">
        <v>45302</v>
      </c>
      <c r="N1657" s="21">
        <v>4500</v>
      </c>
      <c r="O1657" s="20">
        <v>45231</v>
      </c>
      <c r="P1657" s="20">
        <v>45351</v>
      </c>
      <c r="Q1657" s="19">
        <f t="shared" si="75"/>
        <v>11</v>
      </c>
      <c r="R1657" s="19">
        <f t="shared" si="76"/>
        <v>11</v>
      </c>
      <c r="S1657" s="19">
        <f t="shared" si="77"/>
        <v>0</v>
      </c>
      <c r="T1657" s="19"/>
      <c r="U1657" s="20">
        <v>44167</v>
      </c>
      <c r="V1657" s="20">
        <v>44207</v>
      </c>
      <c r="W1657" s="21">
        <v>4500</v>
      </c>
      <c r="X1657" s="20">
        <v>44136</v>
      </c>
      <c r="Y1657" s="20">
        <v>44255</v>
      </c>
    </row>
    <row r="1658" spans="1:25" ht="15.75" x14ac:dyDescent="0.25">
      <c r="A1658" s="17" t="s">
        <v>331</v>
      </c>
      <c r="B1658" s="17" t="s">
        <v>296</v>
      </c>
      <c r="C1658" s="17" t="s">
        <v>283</v>
      </c>
      <c r="D1658" s="20">
        <v>45268</v>
      </c>
      <c r="E1658" s="20">
        <v>45291</v>
      </c>
      <c r="F1658" s="21">
        <v>7500</v>
      </c>
      <c r="G1658" s="20">
        <v>45261</v>
      </c>
      <c r="H1658" s="20">
        <v>45351</v>
      </c>
      <c r="I1658" s="17">
        <f>IF((YEAR(H1658)-YEAR(G1658))=1, ((MONTH(H1658)-MONTH(G1658))+1)+12, (IF((YEAR(H1658)-YEAR(G1658))=2, ((MONTH(H1658)-MONTH(G1658))+1)+24, (IF((YEAR(H1658)-YEAR(G1658))=3, ((MONTH(H1658)-MONTH(G1658))+1)+36, (MONTH(H1658)-MONTH(G1658))+1)))))</f>
        <v>3</v>
      </c>
      <c r="J1658" s="18">
        <f>F1658/I1658</f>
        <v>2500</v>
      </c>
      <c r="K1658" s="19"/>
      <c r="L1658" s="20">
        <v>45268</v>
      </c>
      <c r="M1658" s="20">
        <v>45291</v>
      </c>
      <c r="N1658" s="21">
        <v>7500</v>
      </c>
      <c r="O1658" s="20">
        <v>45261</v>
      </c>
      <c r="P1658" s="20">
        <v>45351</v>
      </c>
      <c r="Q1658" s="19">
        <f t="shared" si="75"/>
        <v>31</v>
      </c>
      <c r="R1658" s="19">
        <f t="shared" si="76"/>
        <v>31</v>
      </c>
      <c r="S1658" s="19">
        <f t="shared" si="77"/>
        <v>0</v>
      </c>
      <c r="T1658" s="19"/>
      <c r="U1658" s="20">
        <v>44173</v>
      </c>
      <c r="V1658" s="20">
        <v>44196</v>
      </c>
      <c r="W1658" s="21">
        <v>7500</v>
      </c>
      <c r="X1658" s="20">
        <v>44166</v>
      </c>
      <c r="Y1658" s="20">
        <v>44255</v>
      </c>
    </row>
    <row r="1659" spans="1:25" ht="15.75" x14ac:dyDescent="0.25">
      <c r="A1659" s="17" t="s">
        <v>373</v>
      </c>
      <c r="B1659" s="17" t="s">
        <v>285</v>
      </c>
      <c r="C1659" s="17" t="s">
        <v>283</v>
      </c>
      <c r="D1659" s="20">
        <v>45350</v>
      </c>
      <c r="E1659" s="20" t="s">
        <v>579</v>
      </c>
      <c r="F1659" s="21">
        <v>2120</v>
      </c>
      <c r="G1659" s="20">
        <v>45323</v>
      </c>
      <c r="H1659" s="20">
        <v>45351</v>
      </c>
      <c r="I1659" s="17">
        <f>IF((YEAR(H1659)-YEAR(G1659))=1, ((MONTH(H1659)-MONTH(G1659))+1)+12, (IF((YEAR(H1659)-YEAR(G1659))=2, ((MONTH(H1659)-MONTH(G1659))+1)+24, (IF((YEAR(H1659)-YEAR(G1659))=3, ((MONTH(H1659)-MONTH(G1659))+1)+36, (MONTH(H1659)-MONTH(G1659))+1)))))</f>
        <v>1</v>
      </c>
      <c r="J1659" s="18">
        <f>F1659/I1659</f>
        <v>2120</v>
      </c>
      <c r="K1659" s="19"/>
      <c r="L1659" s="20">
        <v>45350</v>
      </c>
      <c r="M1659" s="20" t="s">
        <v>579</v>
      </c>
      <c r="N1659" s="21">
        <v>2120</v>
      </c>
      <c r="O1659" s="20">
        <v>45323</v>
      </c>
      <c r="P1659" s="20">
        <v>45351</v>
      </c>
      <c r="Q1659" s="19" t="e">
        <f t="shared" si="75"/>
        <v>#VALUE!</v>
      </c>
      <c r="R1659" s="19" t="e">
        <f t="shared" si="76"/>
        <v>#VALUE!</v>
      </c>
      <c r="S1659" s="19" t="e">
        <f t="shared" si="77"/>
        <v>#VALUE!</v>
      </c>
      <c r="T1659" s="19"/>
      <c r="U1659" s="20">
        <v>44255</v>
      </c>
      <c r="V1659" s="20"/>
      <c r="W1659" s="21">
        <v>2120</v>
      </c>
      <c r="X1659" s="20">
        <v>44228</v>
      </c>
      <c r="Y1659" s="20">
        <v>44255</v>
      </c>
    </row>
    <row r="1660" spans="1:25" ht="15.75" x14ac:dyDescent="0.25">
      <c r="A1660" s="17" t="s">
        <v>426</v>
      </c>
      <c r="B1660" s="17" t="s">
        <v>282</v>
      </c>
      <c r="C1660" s="17" t="s">
        <v>283</v>
      </c>
      <c r="D1660" s="20">
        <v>45323</v>
      </c>
      <c r="E1660" s="20">
        <v>45330</v>
      </c>
      <c r="F1660" s="21">
        <v>700</v>
      </c>
      <c r="G1660" s="20">
        <v>45323</v>
      </c>
      <c r="H1660" s="20">
        <v>45351</v>
      </c>
      <c r="I1660" s="17">
        <f>IF((YEAR(H1660)-YEAR(G1660))=1, ((MONTH(H1660)-MONTH(G1660))+1)+12, (IF((YEAR(H1660)-YEAR(G1660))=2, ((MONTH(H1660)-MONTH(G1660))+1)+24, (IF((YEAR(H1660)-YEAR(G1660))=3, ((MONTH(H1660)-MONTH(G1660))+1)+36, (MONTH(H1660)-MONTH(G1660))+1)))))</f>
        <v>1</v>
      </c>
      <c r="J1660" s="18">
        <f>F1660/I1660</f>
        <v>700</v>
      </c>
      <c r="K1660" s="19"/>
      <c r="L1660" s="20">
        <v>45323</v>
      </c>
      <c r="M1660" s="20">
        <v>45330</v>
      </c>
      <c r="N1660" s="21">
        <v>700</v>
      </c>
      <c r="O1660" s="20">
        <v>45323</v>
      </c>
      <c r="P1660" s="20">
        <v>45351</v>
      </c>
      <c r="Q1660" s="19">
        <f t="shared" si="75"/>
        <v>8</v>
      </c>
      <c r="R1660" s="19">
        <f t="shared" si="76"/>
        <v>8</v>
      </c>
      <c r="S1660" s="19">
        <f t="shared" si="77"/>
        <v>0</v>
      </c>
      <c r="T1660" s="19"/>
      <c r="U1660" s="20">
        <v>44228</v>
      </c>
      <c r="V1660" s="20">
        <v>44235</v>
      </c>
      <c r="W1660" s="21">
        <v>700</v>
      </c>
      <c r="X1660" s="20">
        <v>44228</v>
      </c>
      <c r="Y1660" s="20">
        <v>44255</v>
      </c>
    </row>
    <row r="1661" spans="1:25" ht="15.75" x14ac:dyDescent="0.25">
      <c r="A1661" s="17" t="s">
        <v>463</v>
      </c>
      <c r="B1661" s="17" t="s">
        <v>285</v>
      </c>
      <c r="C1661" s="17" t="s">
        <v>283</v>
      </c>
      <c r="D1661" s="20">
        <v>45323</v>
      </c>
      <c r="E1661" s="20">
        <v>45330</v>
      </c>
      <c r="F1661" s="21">
        <v>900</v>
      </c>
      <c r="G1661" s="20">
        <v>45323</v>
      </c>
      <c r="H1661" s="20">
        <v>45351</v>
      </c>
      <c r="I1661" s="17">
        <f>IF((YEAR(H1661)-YEAR(G1661))=1, ((MONTH(H1661)-MONTH(G1661))+1)+12, (IF((YEAR(H1661)-YEAR(G1661))=2, ((MONTH(H1661)-MONTH(G1661))+1)+24, (IF((YEAR(H1661)-YEAR(G1661))=3, ((MONTH(H1661)-MONTH(G1661))+1)+36, (MONTH(H1661)-MONTH(G1661))+1)))))</f>
        <v>1</v>
      </c>
      <c r="J1661" s="18">
        <f>F1661/I1661</f>
        <v>900</v>
      </c>
      <c r="K1661" s="19"/>
      <c r="L1661" s="20">
        <v>45323</v>
      </c>
      <c r="M1661" s="20">
        <v>45330</v>
      </c>
      <c r="N1661" s="21">
        <v>900</v>
      </c>
      <c r="O1661" s="20">
        <v>45323</v>
      </c>
      <c r="P1661" s="20">
        <v>45351</v>
      </c>
      <c r="Q1661" s="19">
        <f t="shared" si="75"/>
        <v>8</v>
      </c>
      <c r="R1661" s="19">
        <f t="shared" si="76"/>
        <v>8</v>
      </c>
      <c r="S1661" s="19">
        <f t="shared" si="77"/>
        <v>0</v>
      </c>
      <c r="T1661" s="19"/>
      <c r="U1661" s="20">
        <v>44228</v>
      </c>
      <c r="V1661" s="20">
        <v>44235</v>
      </c>
      <c r="W1661" s="21">
        <v>900</v>
      </c>
      <c r="X1661" s="20">
        <v>44228</v>
      </c>
      <c r="Y1661" s="20">
        <v>44255</v>
      </c>
    </row>
    <row r="1662" spans="1:25" ht="15.75" x14ac:dyDescent="0.25">
      <c r="A1662" s="17" t="s">
        <v>485</v>
      </c>
      <c r="B1662" s="17" t="s">
        <v>282</v>
      </c>
      <c r="C1662" s="17" t="s">
        <v>283</v>
      </c>
      <c r="D1662" s="20">
        <v>45323</v>
      </c>
      <c r="E1662" s="20" t="s">
        <v>579</v>
      </c>
      <c r="F1662" s="21">
        <v>600</v>
      </c>
      <c r="G1662" s="20">
        <v>45323</v>
      </c>
      <c r="H1662" s="20">
        <v>45351</v>
      </c>
      <c r="I1662" s="17">
        <f>IF((YEAR(H1662)-YEAR(G1662))=1, ((MONTH(H1662)-MONTH(G1662))+1)+12, (IF((YEAR(H1662)-YEAR(G1662))=2, ((MONTH(H1662)-MONTH(G1662))+1)+24, (IF((YEAR(H1662)-YEAR(G1662))=3, ((MONTH(H1662)-MONTH(G1662))+1)+36, (MONTH(H1662)-MONTH(G1662))+1)))))</f>
        <v>1</v>
      </c>
      <c r="J1662" s="18">
        <f>F1662/I1662</f>
        <v>600</v>
      </c>
      <c r="K1662" s="19"/>
      <c r="L1662" s="20">
        <v>45323</v>
      </c>
      <c r="M1662" s="20" t="s">
        <v>579</v>
      </c>
      <c r="N1662" s="21">
        <v>600</v>
      </c>
      <c r="O1662" s="20">
        <v>45323</v>
      </c>
      <c r="P1662" s="20">
        <v>45351</v>
      </c>
      <c r="Q1662" s="19" t="e">
        <f t="shared" si="75"/>
        <v>#VALUE!</v>
      </c>
      <c r="R1662" s="19" t="e">
        <f t="shared" si="76"/>
        <v>#VALUE!</v>
      </c>
      <c r="S1662" s="19" t="e">
        <f t="shared" si="77"/>
        <v>#VALUE!</v>
      </c>
      <c r="T1662" s="19"/>
      <c r="U1662" s="20">
        <v>44228</v>
      </c>
      <c r="V1662" s="20"/>
      <c r="W1662" s="21">
        <v>600</v>
      </c>
      <c r="X1662" s="20">
        <v>44228</v>
      </c>
      <c r="Y1662" s="20">
        <v>44255</v>
      </c>
    </row>
    <row r="1663" spans="1:25" ht="15.75" x14ac:dyDescent="0.25">
      <c r="A1663" s="17" t="s">
        <v>507</v>
      </c>
      <c r="B1663" s="17" t="s">
        <v>285</v>
      </c>
      <c r="C1663" s="17" t="s">
        <v>283</v>
      </c>
      <c r="D1663" s="20">
        <v>45323</v>
      </c>
      <c r="E1663" s="20">
        <v>45356</v>
      </c>
      <c r="F1663" s="21">
        <v>1750</v>
      </c>
      <c r="G1663" s="20">
        <v>45323</v>
      </c>
      <c r="H1663" s="20">
        <v>45351</v>
      </c>
      <c r="I1663" s="17">
        <f>IF((YEAR(H1663)-YEAR(G1663))=1, ((MONTH(H1663)-MONTH(G1663))+1)+12, (IF((YEAR(H1663)-YEAR(G1663))=2, ((MONTH(H1663)-MONTH(G1663))+1)+24, (IF((YEAR(H1663)-YEAR(G1663))=3, ((MONTH(H1663)-MONTH(G1663))+1)+36, (MONTH(H1663)-MONTH(G1663))+1)))))</f>
        <v>1</v>
      </c>
      <c r="J1663" s="18">
        <f>F1663/I1663</f>
        <v>1750</v>
      </c>
      <c r="K1663" s="19"/>
      <c r="L1663" s="20">
        <v>45323</v>
      </c>
      <c r="M1663" s="20">
        <v>45356</v>
      </c>
      <c r="N1663" s="21">
        <v>1750</v>
      </c>
      <c r="O1663" s="20">
        <v>45323</v>
      </c>
      <c r="P1663" s="20">
        <v>45351</v>
      </c>
      <c r="Q1663" s="19">
        <f t="shared" si="75"/>
        <v>5</v>
      </c>
      <c r="R1663" s="19">
        <f t="shared" si="76"/>
        <v>5</v>
      </c>
      <c r="S1663" s="19">
        <f t="shared" si="77"/>
        <v>0</v>
      </c>
      <c r="T1663" s="19"/>
      <c r="U1663" s="20">
        <v>44228</v>
      </c>
      <c r="V1663" s="20">
        <v>44260</v>
      </c>
      <c r="W1663" s="21">
        <v>1750</v>
      </c>
      <c r="X1663" s="20">
        <v>44228</v>
      </c>
      <c r="Y1663" s="20">
        <v>44255</v>
      </c>
    </row>
    <row r="1664" spans="1:25" ht="15.75" x14ac:dyDescent="0.25">
      <c r="A1664" s="17" t="s">
        <v>527</v>
      </c>
      <c r="B1664" s="17" t="s">
        <v>288</v>
      </c>
      <c r="C1664" s="17" t="s">
        <v>283</v>
      </c>
      <c r="D1664" s="20">
        <v>45323</v>
      </c>
      <c r="E1664" s="20">
        <v>45330</v>
      </c>
      <c r="F1664" s="21">
        <v>2500</v>
      </c>
      <c r="G1664" s="20">
        <v>45323</v>
      </c>
      <c r="H1664" s="20">
        <v>45351</v>
      </c>
      <c r="I1664" s="17">
        <f>IF((YEAR(H1664)-YEAR(G1664))=1, ((MONTH(H1664)-MONTH(G1664))+1)+12, (IF((YEAR(H1664)-YEAR(G1664))=2, ((MONTH(H1664)-MONTH(G1664))+1)+24, (IF((YEAR(H1664)-YEAR(G1664))=3, ((MONTH(H1664)-MONTH(G1664))+1)+36, (MONTH(H1664)-MONTH(G1664))+1)))))</f>
        <v>1</v>
      </c>
      <c r="J1664" s="18">
        <f>F1664/I1664</f>
        <v>2500</v>
      </c>
      <c r="K1664" s="19"/>
      <c r="L1664" s="20">
        <v>45323</v>
      </c>
      <c r="M1664" s="20">
        <v>45330</v>
      </c>
      <c r="N1664" s="21">
        <v>2500</v>
      </c>
      <c r="O1664" s="20">
        <v>45323</v>
      </c>
      <c r="P1664" s="20">
        <v>45351</v>
      </c>
      <c r="Q1664" s="19">
        <f t="shared" si="75"/>
        <v>8</v>
      </c>
      <c r="R1664" s="19">
        <f t="shared" si="76"/>
        <v>8</v>
      </c>
      <c r="S1664" s="19">
        <f t="shared" si="77"/>
        <v>0</v>
      </c>
      <c r="T1664" s="19"/>
      <c r="U1664" s="20">
        <v>44228</v>
      </c>
      <c r="V1664" s="20">
        <v>44235</v>
      </c>
      <c r="W1664" s="21">
        <v>2500</v>
      </c>
      <c r="X1664" s="20">
        <v>44228</v>
      </c>
      <c r="Y1664" s="20">
        <v>44255</v>
      </c>
    </row>
    <row r="1665" spans="1:25" ht="15.75" x14ac:dyDescent="0.25">
      <c r="A1665" s="17" t="s">
        <v>466</v>
      </c>
      <c r="B1665" s="17" t="s">
        <v>285</v>
      </c>
      <c r="C1665" s="17" t="s">
        <v>283</v>
      </c>
      <c r="D1665" s="20">
        <v>45017</v>
      </c>
      <c r="E1665" s="20">
        <v>45047</v>
      </c>
      <c r="F1665" s="21">
        <v>6062.5</v>
      </c>
      <c r="G1665" s="20">
        <v>44927</v>
      </c>
      <c r="H1665" s="20">
        <v>45382</v>
      </c>
      <c r="I1665" s="17">
        <f>IF((YEAR(H1665)-YEAR(G1665))=1, ((MONTH(H1665)-MONTH(G1665))+1)+12, (IF((YEAR(H1665)-YEAR(G1665))=2, ((MONTH(H1665)-MONTH(G1665))+1)+24, (IF((YEAR(H1665)-YEAR(G1665))=3, ((MONTH(H1665)-MONTH(G1665))+1)+36, (MONTH(H1665)-MONTH(G1665))+1)))))</f>
        <v>15</v>
      </c>
      <c r="J1665" s="18">
        <f>F1665/I1665</f>
        <v>404.16666666666669</v>
      </c>
      <c r="K1665" s="19"/>
      <c r="L1665" s="20">
        <v>45017</v>
      </c>
      <c r="M1665" s="20">
        <v>45047</v>
      </c>
      <c r="N1665" s="21">
        <v>6062.5</v>
      </c>
      <c r="O1665" s="20">
        <v>44927</v>
      </c>
      <c r="P1665" s="20">
        <v>45382</v>
      </c>
      <c r="Q1665" s="19">
        <f t="shared" si="75"/>
        <v>1</v>
      </c>
      <c r="R1665" s="19">
        <f t="shared" si="76"/>
        <v>1</v>
      </c>
      <c r="S1665" s="19">
        <f t="shared" si="77"/>
        <v>0</v>
      </c>
      <c r="T1665" s="19"/>
      <c r="U1665" s="20">
        <v>43922</v>
      </c>
      <c r="V1665" s="20">
        <v>43952</v>
      </c>
      <c r="W1665" s="21">
        <v>6062.5</v>
      </c>
      <c r="X1665" s="20">
        <v>43831</v>
      </c>
      <c r="Y1665" s="20">
        <v>44286</v>
      </c>
    </row>
    <row r="1666" spans="1:25" ht="15.75" x14ac:dyDescent="0.25">
      <c r="A1666" s="17" t="s">
        <v>568</v>
      </c>
      <c r="B1666" s="17" t="s">
        <v>285</v>
      </c>
      <c r="C1666" s="17" t="s">
        <v>283</v>
      </c>
      <c r="D1666" s="20">
        <v>45010</v>
      </c>
      <c r="E1666" s="20">
        <v>45032</v>
      </c>
      <c r="F1666" s="21">
        <v>6000</v>
      </c>
      <c r="G1666" s="20">
        <v>44986</v>
      </c>
      <c r="H1666" s="20">
        <v>45382</v>
      </c>
      <c r="I1666" s="17">
        <f>IF((YEAR(H1666)-YEAR(G1666))=1, ((MONTH(H1666)-MONTH(G1666))+1)+12, (IF((YEAR(H1666)-YEAR(G1666))=2, ((MONTH(H1666)-MONTH(G1666))+1)+24, (IF((YEAR(H1666)-YEAR(G1666))=3, ((MONTH(H1666)-MONTH(G1666))+1)+36, (MONTH(H1666)-MONTH(G1666))+1)))))</f>
        <v>13</v>
      </c>
      <c r="J1666" s="18">
        <f>F1666/I1666</f>
        <v>461.53846153846155</v>
      </c>
      <c r="K1666" s="19"/>
      <c r="L1666" s="20">
        <v>45010</v>
      </c>
      <c r="M1666" s="20">
        <v>45032</v>
      </c>
      <c r="N1666" s="21">
        <v>6000</v>
      </c>
      <c r="O1666" s="20">
        <v>44986</v>
      </c>
      <c r="P1666" s="20">
        <v>45382</v>
      </c>
      <c r="Q1666" s="19">
        <f t="shared" si="75"/>
        <v>16</v>
      </c>
      <c r="R1666" s="19">
        <f t="shared" si="76"/>
        <v>16</v>
      </c>
      <c r="S1666" s="19">
        <f t="shared" si="77"/>
        <v>0</v>
      </c>
      <c r="T1666" s="19"/>
      <c r="U1666" s="20">
        <v>43915</v>
      </c>
      <c r="V1666" s="20">
        <v>43937</v>
      </c>
      <c r="W1666" s="21">
        <v>6000</v>
      </c>
      <c r="X1666" s="20">
        <v>43891</v>
      </c>
      <c r="Y1666" s="20">
        <v>44286</v>
      </c>
    </row>
    <row r="1667" spans="1:25" ht="15.75" x14ac:dyDescent="0.25">
      <c r="A1667" s="17" t="s">
        <v>316</v>
      </c>
      <c r="B1667" s="17" t="s">
        <v>296</v>
      </c>
      <c r="C1667" s="17" t="s">
        <v>283</v>
      </c>
      <c r="D1667" s="20">
        <v>45017</v>
      </c>
      <c r="E1667" s="20">
        <v>45033</v>
      </c>
      <c r="F1667" s="21">
        <v>18000</v>
      </c>
      <c r="G1667" s="20">
        <v>45017</v>
      </c>
      <c r="H1667" s="20">
        <v>45382</v>
      </c>
      <c r="I1667" s="17">
        <f>IF((YEAR(H1667)-YEAR(G1667))=1, ((MONTH(H1667)-MONTH(G1667))+1)+12, (IF((YEAR(H1667)-YEAR(G1667))=2, ((MONTH(H1667)-MONTH(G1667))+1)+24, (IF((YEAR(H1667)-YEAR(G1667))=3, ((MONTH(H1667)-MONTH(G1667))+1)+36, (MONTH(H1667)-MONTH(G1667))+1)))))</f>
        <v>12</v>
      </c>
      <c r="J1667" s="18">
        <f>F1667/I1667</f>
        <v>1500</v>
      </c>
      <c r="K1667" s="19"/>
      <c r="L1667" s="20">
        <v>45017</v>
      </c>
      <c r="M1667" s="20">
        <v>45033</v>
      </c>
      <c r="N1667" s="21">
        <v>18000</v>
      </c>
      <c r="O1667" s="20">
        <v>45017</v>
      </c>
      <c r="P1667" s="20">
        <v>45382</v>
      </c>
      <c r="Q1667" s="19">
        <f t="shared" si="75"/>
        <v>17</v>
      </c>
      <c r="R1667" s="19">
        <f t="shared" si="76"/>
        <v>17</v>
      </c>
      <c r="S1667" s="19">
        <f t="shared" si="77"/>
        <v>0</v>
      </c>
      <c r="T1667" s="19"/>
      <c r="U1667" s="20">
        <v>43922</v>
      </c>
      <c r="V1667" s="20">
        <v>43938</v>
      </c>
      <c r="W1667" s="21">
        <v>18000</v>
      </c>
      <c r="X1667" s="20">
        <v>43922</v>
      </c>
      <c r="Y1667" s="20">
        <v>44286</v>
      </c>
    </row>
    <row r="1668" spans="1:25" ht="15.75" x14ac:dyDescent="0.25">
      <c r="A1668" s="17" t="s">
        <v>360</v>
      </c>
      <c r="B1668" s="17" t="s">
        <v>296</v>
      </c>
      <c r="C1668" s="17" t="s">
        <v>283</v>
      </c>
      <c r="D1668" s="20">
        <v>45017</v>
      </c>
      <c r="E1668" s="20">
        <v>45036</v>
      </c>
      <c r="F1668" s="21">
        <v>12000</v>
      </c>
      <c r="G1668" s="20">
        <v>45017</v>
      </c>
      <c r="H1668" s="20">
        <v>45382</v>
      </c>
      <c r="I1668" s="17">
        <f>IF((YEAR(H1668)-YEAR(G1668))=1, ((MONTH(H1668)-MONTH(G1668))+1)+12, (IF((YEAR(H1668)-YEAR(G1668))=2, ((MONTH(H1668)-MONTH(G1668))+1)+24, (IF((YEAR(H1668)-YEAR(G1668))=3, ((MONTH(H1668)-MONTH(G1668))+1)+36, (MONTH(H1668)-MONTH(G1668))+1)))))</f>
        <v>12</v>
      </c>
      <c r="J1668" s="18">
        <f>F1668/I1668</f>
        <v>1000</v>
      </c>
      <c r="K1668" s="19"/>
      <c r="L1668" s="20">
        <v>45017</v>
      </c>
      <c r="M1668" s="20">
        <v>45036</v>
      </c>
      <c r="N1668" s="21">
        <v>12000</v>
      </c>
      <c r="O1668" s="20">
        <v>45017</v>
      </c>
      <c r="P1668" s="20">
        <v>45382</v>
      </c>
      <c r="Q1668" s="19">
        <f t="shared" ref="Q1668:Q1731" si="78">DAY(E1668)</f>
        <v>20</v>
      </c>
      <c r="R1668" s="19">
        <f t="shared" ref="R1668:R1731" si="79">DAY(M1668)</f>
        <v>20</v>
      </c>
      <c r="S1668" s="19">
        <f t="shared" ref="S1668:S1731" si="80">Q1668-R1668</f>
        <v>0</v>
      </c>
      <c r="T1668" s="19"/>
      <c r="U1668" s="20">
        <v>43922</v>
      </c>
      <c r="V1668" s="20">
        <v>43941</v>
      </c>
      <c r="W1668" s="21">
        <v>12000</v>
      </c>
      <c r="X1668" s="20">
        <v>43922</v>
      </c>
      <c r="Y1668" s="20">
        <v>44286</v>
      </c>
    </row>
    <row r="1669" spans="1:25" ht="15.75" x14ac:dyDescent="0.25">
      <c r="A1669" s="23" t="s">
        <v>385</v>
      </c>
      <c r="B1669" s="23" t="s">
        <v>285</v>
      </c>
      <c r="C1669" s="17" t="s">
        <v>283</v>
      </c>
      <c r="D1669" s="20">
        <v>45139</v>
      </c>
      <c r="E1669" s="20">
        <v>45232</v>
      </c>
      <c r="F1669" s="21">
        <v>2083.63</v>
      </c>
      <c r="G1669" s="20">
        <v>45017</v>
      </c>
      <c r="H1669" s="20">
        <v>45382</v>
      </c>
      <c r="I1669" s="17">
        <f>IF((YEAR(H1669)-YEAR(G1669))=1, ((MONTH(H1669)-MONTH(G1669))+1)+12, (IF((YEAR(H1669)-YEAR(G1669))=2, ((MONTH(H1669)-MONTH(G1669))+1)+24, (IF((YEAR(H1669)-YEAR(G1669))=3, ((MONTH(H1669)-MONTH(G1669))+1)+36, (MONTH(H1669)-MONTH(G1669))+1)))))</f>
        <v>12</v>
      </c>
      <c r="J1669" s="18">
        <f>F1669/I1669</f>
        <v>173.63583333333335</v>
      </c>
      <c r="K1669" s="19"/>
      <c r="L1669" s="20">
        <v>45139</v>
      </c>
      <c r="M1669" s="20">
        <v>45232</v>
      </c>
      <c r="N1669" s="21">
        <v>2083.63</v>
      </c>
      <c r="O1669" s="20">
        <v>45017</v>
      </c>
      <c r="P1669" s="20">
        <v>45382</v>
      </c>
      <c r="Q1669" s="19">
        <f t="shared" si="78"/>
        <v>2</v>
      </c>
      <c r="R1669" s="19">
        <f t="shared" si="79"/>
        <v>2</v>
      </c>
      <c r="S1669" s="19">
        <f t="shared" si="80"/>
        <v>0</v>
      </c>
      <c r="T1669" s="19"/>
      <c r="U1669" s="20">
        <v>44044</v>
      </c>
      <c r="V1669" s="20">
        <v>44137</v>
      </c>
      <c r="W1669" s="21">
        <v>2083.63</v>
      </c>
      <c r="X1669" s="20">
        <v>43922</v>
      </c>
      <c r="Y1669" s="20">
        <v>44286</v>
      </c>
    </row>
    <row r="1670" spans="1:25" ht="15.75" x14ac:dyDescent="0.25">
      <c r="A1670" s="23" t="s">
        <v>385</v>
      </c>
      <c r="B1670" s="23" t="s">
        <v>282</v>
      </c>
      <c r="C1670" s="17" t="s">
        <v>283</v>
      </c>
      <c r="D1670" s="20">
        <v>45108</v>
      </c>
      <c r="E1670" s="20">
        <v>45163</v>
      </c>
      <c r="F1670" s="21">
        <v>1772.74</v>
      </c>
      <c r="G1670" s="20">
        <v>45017</v>
      </c>
      <c r="H1670" s="20">
        <v>45382</v>
      </c>
      <c r="I1670" s="17">
        <f>IF((YEAR(H1670)-YEAR(G1670))=1, ((MONTH(H1670)-MONTH(G1670))+1)+12, (IF((YEAR(H1670)-YEAR(G1670))=2, ((MONTH(H1670)-MONTH(G1670))+1)+24, (IF((YEAR(H1670)-YEAR(G1670))=3, ((MONTH(H1670)-MONTH(G1670))+1)+36, (MONTH(H1670)-MONTH(G1670))+1)))))</f>
        <v>12</v>
      </c>
      <c r="J1670" s="18">
        <f>F1670/I1670</f>
        <v>147.72833333333332</v>
      </c>
      <c r="K1670" s="19"/>
      <c r="L1670" s="20">
        <v>45108</v>
      </c>
      <c r="M1670" s="20">
        <v>45163</v>
      </c>
      <c r="N1670" s="21">
        <v>1772.74</v>
      </c>
      <c r="O1670" s="20">
        <v>45017</v>
      </c>
      <c r="P1670" s="20">
        <v>45382</v>
      </c>
      <c r="Q1670" s="19">
        <f t="shared" si="78"/>
        <v>25</v>
      </c>
      <c r="R1670" s="19">
        <f t="shared" si="79"/>
        <v>25</v>
      </c>
      <c r="S1670" s="19">
        <f t="shared" si="80"/>
        <v>0</v>
      </c>
      <c r="T1670" s="19"/>
      <c r="U1670" s="20">
        <v>44013</v>
      </c>
      <c r="V1670" s="20">
        <v>44068</v>
      </c>
      <c r="W1670" s="21">
        <v>1772.74</v>
      </c>
      <c r="X1670" s="20">
        <v>43922</v>
      </c>
      <c r="Y1670" s="20">
        <v>44286</v>
      </c>
    </row>
    <row r="1671" spans="1:25" ht="15.75" x14ac:dyDescent="0.25">
      <c r="A1671" s="17" t="s">
        <v>447</v>
      </c>
      <c r="B1671" s="17" t="s">
        <v>282</v>
      </c>
      <c r="C1671" s="17" t="s">
        <v>283</v>
      </c>
      <c r="D1671" s="20">
        <v>45031</v>
      </c>
      <c r="E1671" s="20">
        <v>45120</v>
      </c>
      <c r="F1671" s="21">
        <v>20000</v>
      </c>
      <c r="G1671" s="20">
        <v>45017</v>
      </c>
      <c r="H1671" s="20">
        <v>45382</v>
      </c>
      <c r="I1671" s="17">
        <f>IF((YEAR(H1671)-YEAR(G1671))=1, ((MONTH(H1671)-MONTH(G1671))+1)+12, (IF((YEAR(H1671)-YEAR(G1671))=2, ((MONTH(H1671)-MONTH(G1671))+1)+24, (IF((YEAR(H1671)-YEAR(G1671))=3, ((MONTH(H1671)-MONTH(G1671))+1)+36, (MONTH(H1671)-MONTH(G1671))+1)))))</f>
        <v>12</v>
      </c>
      <c r="J1671" s="18">
        <f>F1671/I1671</f>
        <v>1666.6666666666667</v>
      </c>
      <c r="K1671" s="19"/>
      <c r="L1671" s="20">
        <v>45031</v>
      </c>
      <c r="M1671" s="20">
        <v>45120</v>
      </c>
      <c r="N1671" s="21">
        <v>20000</v>
      </c>
      <c r="O1671" s="20">
        <v>45017</v>
      </c>
      <c r="P1671" s="20">
        <v>45382</v>
      </c>
      <c r="Q1671" s="19">
        <f t="shared" si="78"/>
        <v>13</v>
      </c>
      <c r="R1671" s="19">
        <f t="shared" si="79"/>
        <v>13</v>
      </c>
      <c r="S1671" s="19">
        <f t="shared" si="80"/>
        <v>0</v>
      </c>
      <c r="T1671" s="19"/>
      <c r="U1671" s="20">
        <v>43936</v>
      </c>
      <c r="V1671" s="20">
        <v>44025</v>
      </c>
      <c r="W1671" s="21">
        <v>20000</v>
      </c>
      <c r="X1671" s="20">
        <v>43922</v>
      </c>
      <c r="Y1671" s="20">
        <v>44286</v>
      </c>
    </row>
    <row r="1672" spans="1:25" ht="15.75" x14ac:dyDescent="0.25">
      <c r="A1672" s="17" t="s">
        <v>449</v>
      </c>
      <c r="B1672" s="17" t="s">
        <v>296</v>
      </c>
      <c r="C1672" s="17" t="s">
        <v>283</v>
      </c>
      <c r="D1672" s="20">
        <v>45031</v>
      </c>
      <c r="E1672" s="20">
        <v>45116</v>
      </c>
      <c r="F1672" s="21">
        <v>11400</v>
      </c>
      <c r="G1672" s="20">
        <v>45017</v>
      </c>
      <c r="H1672" s="20">
        <v>45382</v>
      </c>
      <c r="I1672" s="17">
        <f>IF((YEAR(H1672)-YEAR(G1672))=1, ((MONTH(H1672)-MONTH(G1672))+1)+12, (IF((YEAR(H1672)-YEAR(G1672))=2, ((MONTH(H1672)-MONTH(G1672))+1)+24, (IF((YEAR(H1672)-YEAR(G1672))=3, ((MONTH(H1672)-MONTH(G1672))+1)+36, (MONTH(H1672)-MONTH(G1672))+1)))))</f>
        <v>12</v>
      </c>
      <c r="J1672" s="18">
        <f>F1672/I1672</f>
        <v>950</v>
      </c>
      <c r="K1672" s="19"/>
      <c r="L1672" s="20">
        <v>45031</v>
      </c>
      <c r="M1672" s="20">
        <v>45116</v>
      </c>
      <c r="N1672" s="21">
        <v>11400</v>
      </c>
      <c r="O1672" s="20">
        <v>45017</v>
      </c>
      <c r="P1672" s="20">
        <v>45382</v>
      </c>
      <c r="Q1672" s="19">
        <f t="shared" si="78"/>
        <v>9</v>
      </c>
      <c r="R1672" s="19">
        <f t="shared" si="79"/>
        <v>9</v>
      </c>
      <c r="S1672" s="19">
        <f t="shared" si="80"/>
        <v>0</v>
      </c>
      <c r="T1672" s="19"/>
      <c r="U1672" s="20">
        <v>43936</v>
      </c>
      <c r="V1672" s="20">
        <v>44021</v>
      </c>
      <c r="W1672" s="21">
        <v>11400</v>
      </c>
      <c r="X1672" s="20">
        <v>43922</v>
      </c>
      <c r="Y1672" s="20">
        <v>44286</v>
      </c>
    </row>
    <row r="1673" spans="1:25" ht="15.75" x14ac:dyDescent="0.25">
      <c r="A1673" s="17" t="s">
        <v>451</v>
      </c>
      <c r="B1673" s="17" t="s">
        <v>292</v>
      </c>
      <c r="C1673" s="17" t="s">
        <v>283</v>
      </c>
      <c r="D1673" s="20">
        <v>45030</v>
      </c>
      <c r="E1673" s="20">
        <v>45291</v>
      </c>
      <c r="F1673" s="21">
        <v>30000</v>
      </c>
      <c r="G1673" s="20">
        <v>45017</v>
      </c>
      <c r="H1673" s="20">
        <v>45382</v>
      </c>
      <c r="I1673" s="17">
        <f>IF((YEAR(H1673)-YEAR(G1673))=1, ((MONTH(H1673)-MONTH(G1673))+1)+12, (IF((YEAR(H1673)-YEAR(G1673))=2, ((MONTH(H1673)-MONTH(G1673))+1)+24, (IF((YEAR(H1673)-YEAR(G1673))=3, ((MONTH(H1673)-MONTH(G1673))+1)+36, (MONTH(H1673)-MONTH(G1673))+1)))))</f>
        <v>12</v>
      </c>
      <c r="J1673" s="18">
        <f>F1673/I1673</f>
        <v>2500</v>
      </c>
      <c r="K1673" s="19"/>
      <c r="L1673" s="20">
        <v>45030</v>
      </c>
      <c r="M1673" s="20">
        <v>45291</v>
      </c>
      <c r="N1673" s="21">
        <v>30000</v>
      </c>
      <c r="O1673" s="20">
        <v>45017</v>
      </c>
      <c r="P1673" s="20">
        <v>45382</v>
      </c>
      <c r="Q1673" s="19">
        <f t="shared" si="78"/>
        <v>31</v>
      </c>
      <c r="R1673" s="19">
        <f t="shared" si="79"/>
        <v>31</v>
      </c>
      <c r="S1673" s="19">
        <f t="shared" si="80"/>
        <v>0</v>
      </c>
      <c r="T1673" s="19"/>
      <c r="U1673" s="20">
        <v>43935</v>
      </c>
      <c r="V1673" s="20">
        <v>44196</v>
      </c>
      <c r="W1673" s="21">
        <v>30000</v>
      </c>
      <c r="X1673" s="20">
        <v>43922</v>
      </c>
      <c r="Y1673" s="20">
        <v>44286</v>
      </c>
    </row>
    <row r="1674" spans="1:25" ht="15.75" x14ac:dyDescent="0.25">
      <c r="A1674" s="17" t="s">
        <v>455</v>
      </c>
      <c r="B1674" s="17" t="s">
        <v>292</v>
      </c>
      <c r="C1674" s="17" t="s">
        <v>283</v>
      </c>
      <c r="D1674" s="20">
        <v>45031</v>
      </c>
      <c r="E1674" s="20">
        <v>45120</v>
      </c>
      <c r="F1674" s="21">
        <v>9500</v>
      </c>
      <c r="G1674" s="20">
        <v>45017</v>
      </c>
      <c r="H1674" s="20">
        <v>45382</v>
      </c>
      <c r="I1674" s="17">
        <f>IF((YEAR(H1674)-YEAR(G1674))=1, ((MONTH(H1674)-MONTH(G1674))+1)+12, (IF((YEAR(H1674)-YEAR(G1674))=2, ((MONTH(H1674)-MONTH(G1674))+1)+24, (IF((YEAR(H1674)-YEAR(G1674))=3, ((MONTH(H1674)-MONTH(G1674))+1)+36, (MONTH(H1674)-MONTH(G1674))+1)))))</f>
        <v>12</v>
      </c>
      <c r="J1674" s="18">
        <f>F1674/I1674</f>
        <v>791.66666666666663</v>
      </c>
      <c r="K1674" s="19"/>
      <c r="L1674" s="20">
        <v>45031</v>
      </c>
      <c r="M1674" s="20">
        <v>45120</v>
      </c>
      <c r="N1674" s="21">
        <v>9500</v>
      </c>
      <c r="O1674" s="20">
        <v>45017</v>
      </c>
      <c r="P1674" s="20">
        <v>45382</v>
      </c>
      <c r="Q1674" s="19">
        <f t="shared" si="78"/>
        <v>13</v>
      </c>
      <c r="R1674" s="19">
        <f t="shared" si="79"/>
        <v>13</v>
      </c>
      <c r="S1674" s="19">
        <f t="shared" si="80"/>
        <v>0</v>
      </c>
      <c r="T1674" s="19"/>
      <c r="U1674" s="20">
        <v>43936</v>
      </c>
      <c r="V1674" s="20">
        <v>44025</v>
      </c>
      <c r="W1674" s="21">
        <v>9500</v>
      </c>
      <c r="X1674" s="20">
        <v>43922</v>
      </c>
      <c r="Y1674" s="20">
        <v>44286</v>
      </c>
    </row>
    <row r="1675" spans="1:25" ht="15.75" x14ac:dyDescent="0.25">
      <c r="A1675" s="17" t="s">
        <v>477</v>
      </c>
      <c r="B1675" s="17" t="s">
        <v>292</v>
      </c>
      <c r="C1675" s="17" t="s">
        <v>283</v>
      </c>
      <c r="D1675" s="20">
        <v>45017</v>
      </c>
      <c r="E1675" s="20">
        <v>45066</v>
      </c>
      <c r="F1675" s="21">
        <v>8400</v>
      </c>
      <c r="G1675" s="20">
        <v>45017</v>
      </c>
      <c r="H1675" s="20">
        <v>45382</v>
      </c>
      <c r="I1675" s="17">
        <f>IF((YEAR(H1675)-YEAR(G1675))=1, ((MONTH(H1675)-MONTH(G1675))+1)+12, (IF((YEAR(H1675)-YEAR(G1675))=2, ((MONTH(H1675)-MONTH(G1675))+1)+24, (IF((YEAR(H1675)-YEAR(G1675))=3, ((MONTH(H1675)-MONTH(G1675))+1)+36, (MONTH(H1675)-MONTH(G1675))+1)))))</f>
        <v>12</v>
      </c>
      <c r="J1675" s="18">
        <f>F1675/I1675</f>
        <v>700</v>
      </c>
      <c r="K1675" s="19"/>
      <c r="L1675" s="20">
        <v>45017</v>
      </c>
      <c r="M1675" s="20">
        <v>45066</v>
      </c>
      <c r="N1675" s="21">
        <v>8400</v>
      </c>
      <c r="O1675" s="20">
        <v>45017</v>
      </c>
      <c r="P1675" s="20">
        <v>45382</v>
      </c>
      <c r="Q1675" s="19">
        <f t="shared" si="78"/>
        <v>20</v>
      </c>
      <c r="R1675" s="19">
        <f t="shared" si="79"/>
        <v>20</v>
      </c>
      <c r="S1675" s="19">
        <f t="shared" si="80"/>
        <v>0</v>
      </c>
      <c r="T1675" s="19"/>
      <c r="U1675" s="20">
        <v>43922</v>
      </c>
      <c r="V1675" s="20">
        <v>43971</v>
      </c>
      <c r="W1675" s="21">
        <v>8400</v>
      </c>
      <c r="X1675" s="20">
        <v>43922</v>
      </c>
      <c r="Y1675" s="20">
        <v>44286</v>
      </c>
    </row>
    <row r="1676" spans="1:25" ht="15.75" x14ac:dyDescent="0.25">
      <c r="A1676" s="17" t="s">
        <v>518</v>
      </c>
      <c r="B1676" s="17" t="s">
        <v>285</v>
      </c>
      <c r="C1676" s="17" t="s">
        <v>283</v>
      </c>
      <c r="D1676" s="20">
        <v>45017</v>
      </c>
      <c r="E1676" s="20">
        <v>45043</v>
      </c>
      <c r="F1676" s="21">
        <v>21000</v>
      </c>
      <c r="G1676" s="20">
        <v>45017</v>
      </c>
      <c r="H1676" s="20">
        <v>45382</v>
      </c>
      <c r="I1676" s="17">
        <f>IF((YEAR(H1676)-YEAR(G1676))=1, ((MONTH(H1676)-MONTH(G1676))+1)+12, (IF((YEAR(H1676)-YEAR(G1676))=2, ((MONTH(H1676)-MONTH(G1676))+1)+24, (IF((YEAR(H1676)-YEAR(G1676))=3, ((MONTH(H1676)-MONTH(G1676))+1)+36, (MONTH(H1676)-MONTH(G1676))+1)))))</f>
        <v>12</v>
      </c>
      <c r="J1676" s="18">
        <f>F1676/I1676</f>
        <v>1750</v>
      </c>
      <c r="K1676" s="19"/>
      <c r="L1676" s="20">
        <v>45017</v>
      </c>
      <c r="M1676" s="20">
        <v>45043</v>
      </c>
      <c r="N1676" s="21">
        <v>21000</v>
      </c>
      <c r="O1676" s="20">
        <v>45017</v>
      </c>
      <c r="P1676" s="20">
        <v>45382</v>
      </c>
      <c r="Q1676" s="19">
        <f t="shared" si="78"/>
        <v>27</v>
      </c>
      <c r="R1676" s="19">
        <f t="shared" si="79"/>
        <v>27</v>
      </c>
      <c r="S1676" s="19">
        <f t="shared" si="80"/>
        <v>0</v>
      </c>
      <c r="T1676" s="19"/>
      <c r="U1676" s="20">
        <v>43922</v>
      </c>
      <c r="V1676" s="20">
        <v>43948</v>
      </c>
      <c r="W1676" s="21">
        <v>21000</v>
      </c>
      <c r="X1676" s="20">
        <v>43922</v>
      </c>
      <c r="Y1676" s="20">
        <v>44286</v>
      </c>
    </row>
    <row r="1677" spans="1:25" ht="15.75" x14ac:dyDescent="0.25">
      <c r="A1677" s="17" t="s">
        <v>518</v>
      </c>
      <c r="B1677" s="17" t="s">
        <v>292</v>
      </c>
      <c r="C1677" s="17" t="s">
        <v>283</v>
      </c>
      <c r="D1677" s="20">
        <v>45017</v>
      </c>
      <c r="E1677" s="20">
        <v>45043</v>
      </c>
      <c r="F1677" s="21">
        <v>10500</v>
      </c>
      <c r="G1677" s="20">
        <v>45017</v>
      </c>
      <c r="H1677" s="20">
        <v>45382</v>
      </c>
      <c r="I1677" s="17">
        <f>IF((YEAR(H1677)-YEAR(G1677))=1, ((MONTH(H1677)-MONTH(G1677))+1)+12, (IF((YEAR(H1677)-YEAR(G1677))=2, ((MONTH(H1677)-MONTH(G1677))+1)+24, (IF((YEAR(H1677)-YEAR(G1677))=3, ((MONTH(H1677)-MONTH(G1677))+1)+36, (MONTH(H1677)-MONTH(G1677))+1)))))</f>
        <v>12</v>
      </c>
      <c r="J1677" s="18">
        <f>F1677/I1677</f>
        <v>875</v>
      </c>
      <c r="K1677" s="19"/>
      <c r="L1677" s="20">
        <v>45017</v>
      </c>
      <c r="M1677" s="20">
        <v>45043</v>
      </c>
      <c r="N1677" s="21">
        <v>10500</v>
      </c>
      <c r="O1677" s="20">
        <v>45017</v>
      </c>
      <c r="P1677" s="20">
        <v>45382</v>
      </c>
      <c r="Q1677" s="19">
        <f t="shared" si="78"/>
        <v>27</v>
      </c>
      <c r="R1677" s="19">
        <f t="shared" si="79"/>
        <v>27</v>
      </c>
      <c r="S1677" s="19">
        <f t="shared" si="80"/>
        <v>0</v>
      </c>
      <c r="T1677" s="19"/>
      <c r="U1677" s="20">
        <v>43922</v>
      </c>
      <c r="V1677" s="20">
        <v>43948</v>
      </c>
      <c r="W1677" s="21">
        <v>10500</v>
      </c>
      <c r="X1677" s="20">
        <v>43922</v>
      </c>
      <c r="Y1677" s="20">
        <v>44286</v>
      </c>
    </row>
    <row r="1678" spans="1:25" ht="15.75" x14ac:dyDescent="0.25">
      <c r="A1678" s="17" t="s">
        <v>532</v>
      </c>
      <c r="B1678" s="17" t="s">
        <v>282</v>
      </c>
      <c r="C1678" s="17" t="s">
        <v>283</v>
      </c>
      <c r="D1678" s="20">
        <v>45017</v>
      </c>
      <c r="E1678" s="20">
        <v>45045</v>
      </c>
      <c r="F1678" s="21">
        <v>20000</v>
      </c>
      <c r="G1678" s="20">
        <v>45017</v>
      </c>
      <c r="H1678" s="20">
        <v>45382</v>
      </c>
      <c r="I1678" s="17">
        <f>IF((YEAR(H1678)-YEAR(G1678))=1, ((MONTH(H1678)-MONTH(G1678))+1)+12, (IF((YEAR(H1678)-YEAR(G1678))=2, ((MONTH(H1678)-MONTH(G1678))+1)+24, (IF((YEAR(H1678)-YEAR(G1678))=3, ((MONTH(H1678)-MONTH(G1678))+1)+36, (MONTH(H1678)-MONTH(G1678))+1)))))</f>
        <v>12</v>
      </c>
      <c r="J1678" s="18">
        <f>F1678/I1678</f>
        <v>1666.6666666666667</v>
      </c>
      <c r="K1678" s="19"/>
      <c r="L1678" s="20">
        <v>45017</v>
      </c>
      <c r="M1678" s="20">
        <v>45045</v>
      </c>
      <c r="N1678" s="21">
        <v>20000</v>
      </c>
      <c r="O1678" s="20">
        <v>45017</v>
      </c>
      <c r="P1678" s="20">
        <v>45382</v>
      </c>
      <c r="Q1678" s="19">
        <f t="shared" si="78"/>
        <v>29</v>
      </c>
      <c r="R1678" s="19">
        <f t="shared" si="79"/>
        <v>29</v>
      </c>
      <c r="S1678" s="19">
        <f t="shared" si="80"/>
        <v>0</v>
      </c>
      <c r="T1678" s="19"/>
      <c r="U1678" s="20">
        <v>43922</v>
      </c>
      <c r="V1678" s="20">
        <v>43950</v>
      </c>
      <c r="W1678" s="21">
        <v>20000</v>
      </c>
      <c r="X1678" s="20">
        <v>43922</v>
      </c>
      <c r="Y1678" s="20">
        <v>44286</v>
      </c>
    </row>
    <row r="1679" spans="1:25" ht="15.75" x14ac:dyDescent="0.25">
      <c r="A1679" s="17" t="s">
        <v>502</v>
      </c>
      <c r="B1679" s="17" t="s">
        <v>288</v>
      </c>
      <c r="C1679" s="17" t="s">
        <v>283</v>
      </c>
      <c r="D1679" s="20">
        <v>45151</v>
      </c>
      <c r="E1679" s="20">
        <v>45185</v>
      </c>
      <c r="F1679" s="21">
        <v>2218.6</v>
      </c>
      <c r="G1679" s="20">
        <v>45139</v>
      </c>
      <c r="H1679" s="20">
        <v>45382</v>
      </c>
      <c r="I1679" s="17">
        <f>IF((YEAR(H1679)-YEAR(G1679))=1, ((MONTH(H1679)-MONTH(G1679))+1)+12, (IF((YEAR(H1679)-YEAR(G1679))=2, ((MONTH(H1679)-MONTH(G1679))+1)+24, (IF((YEAR(H1679)-YEAR(G1679))=3, ((MONTH(H1679)-MONTH(G1679))+1)+36, (MONTH(H1679)-MONTH(G1679))+1)))))</f>
        <v>8</v>
      </c>
      <c r="J1679" s="18">
        <f>F1679/I1679</f>
        <v>277.32499999999999</v>
      </c>
      <c r="K1679" s="19"/>
      <c r="L1679" s="20">
        <v>45151</v>
      </c>
      <c r="M1679" s="20">
        <v>45185</v>
      </c>
      <c r="N1679" s="21">
        <v>2218.6</v>
      </c>
      <c r="O1679" s="20">
        <v>45139</v>
      </c>
      <c r="P1679" s="20">
        <v>45382</v>
      </c>
      <c r="Q1679" s="19">
        <f t="shared" si="78"/>
        <v>16</v>
      </c>
      <c r="R1679" s="19">
        <f t="shared" si="79"/>
        <v>16</v>
      </c>
      <c r="S1679" s="19">
        <f t="shared" si="80"/>
        <v>0</v>
      </c>
      <c r="T1679" s="19"/>
      <c r="U1679" s="20">
        <v>44056</v>
      </c>
      <c r="V1679" s="20">
        <v>44090</v>
      </c>
      <c r="W1679" s="21">
        <v>2218.6</v>
      </c>
      <c r="X1679" s="20">
        <v>44044</v>
      </c>
      <c r="Y1679" s="20">
        <v>44286</v>
      </c>
    </row>
    <row r="1680" spans="1:25" ht="15.75" x14ac:dyDescent="0.25">
      <c r="A1680" s="17" t="s">
        <v>294</v>
      </c>
      <c r="B1680" s="17" t="s">
        <v>285</v>
      </c>
      <c r="C1680" s="17" t="s">
        <v>283</v>
      </c>
      <c r="D1680" s="20">
        <v>45200</v>
      </c>
      <c r="E1680" s="20">
        <v>45268</v>
      </c>
      <c r="F1680" s="21">
        <v>15000</v>
      </c>
      <c r="G1680" s="20">
        <v>45200</v>
      </c>
      <c r="H1680" s="20">
        <v>45382</v>
      </c>
      <c r="I1680" s="17">
        <f>IF((YEAR(H1680)-YEAR(G1680))=1, ((MONTH(H1680)-MONTH(G1680))+1)+12, (IF((YEAR(H1680)-YEAR(G1680))=2, ((MONTH(H1680)-MONTH(G1680))+1)+24, (IF((YEAR(H1680)-YEAR(G1680))=3, ((MONTH(H1680)-MONTH(G1680))+1)+36, (MONTH(H1680)-MONTH(G1680))+1)))))</f>
        <v>6</v>
      </c>
      <c r="J1680" s="18">
        <f>F1680/I1680</f>
        <v>2500</v>
      </c>
      <c r="K1680" s="19"/>
      <c r="L1680" s="20">
        <v>45200</v>
      </c>
      <c r="M1680" s="20">
        <v>45268</v>
      </c>
      <c r="N1680" s="21">
        <v>15000</v>
      </c>
      <c r="O1680" s="20">
        <v>45200</v>
      </c>
      <c r="P1680" s="20">
        <v>45382</v>
      </c>
      <c r="Q1680" s="19">
        <f t="shared" si="78"/>
        <v>8</v>
      </c>
      <c r="R1680" s="19">
        <f t="shared" si="79"/>
        <v>8</v>
      </c>
      <c r="S1680" s="19">
        <f t="shared" si="80"/>
        <v>0</v>
      </c>
      <c r="T1680" s="19"/>
      <c r="U1680" s="20">
        <v>44105</v>
      </c>
      <c r="V1680" s="20">
        <v>44173</v>
      </c>
      <c r="W1680" s="21">
        <v>15000</v>
      </c>
      <c r="X1680" s="20">
        <v>44105</v>
      </c>
      <c r="Y1680" s="20">
        <v>44286</v>
      </c>
    </row>
    <row r="1681" spans="1:25" ht="15.75" x14ac:dyDescent="0.25">
      <c r="A1681" s="17" t="s">
        <v>400</v>
      </c>
      <c r="B1681" s="17" t="s">
        <v>282</v>
      </c>
      <c r="C1681" s="17" t="s">
        <v>283</v>
      </c>
      <c r="D1681" s="20">
        <v>45200</v>
      </c>
      <c r="E1681" s="20">
        <v>45253</v>
      </c>
      <c r="F1681" s="21">
        <v>1000</v>
      </c>
      <c r="G1681" s="20">
        <v>45200</v>
      </c>
      <c r="H1681" s="20">
        <v>45382</v>
      </c>
      <c r="I1681" s="17">
        <f>IF((YEAR(H1681)-YEAR(G1681))=1, ((MONTH(H1681)-MONTH(G1681))+1)+12, (IF((YEAR(H1681)-YEAR(G1681))=2, ((MONTH(H1681)-MONTH(G1681))+1)+24, (IF((YEAR(H1681)-YEAR(G1681))=3, ((MONTH(H1681)-MONTH(G1681))+1)+36, (MONTH(H1681)-MONTH(G1681))+1)))))</f>
        <v>6</v>
      </c>
      <c r="J1681" s="18">
        <f>F1681/I1681</f>
        <v>166.66666666666666</v>
      </c>
      <c r="K1681" s="19"/>
      <c r="L1681" s="20">
        <v>45200</v>
      </c>
      <c r="M1681" s="20">
        <v>45253</v>
      </c>
      <c r="N1681" s="21">
        <v>1000</v>
      </c>
      <c r="O1681" s="20">
        <v>45200</v>
      </c>
      <c r="P1681" s="20">
        <v>45382</v>
      </c>
      <c r="Q1681" s="19">
        <f t="shared" si="78"/>
        <v>23</v>
      </c>
      <c r="R1681" s="19">
        <f t="shared" si="79"/>
        <v>23</v>
      </c>
      <c r="S1681" s="19">
        <f t="shared" si="80"/>
        <v>0</v>
      </c>
      <c r="T1681" s="19"/>
      <c r="U1681" s="20">
        <v>44105</v>
      </c>
      <c r="V1681" s="20">
        <v>44158</v>
      </c>
      <c r="W1681" s="21">
        <v>1000</v>
      </c>
      <c r="X1681" s="20">
        <v>44105</v>
      </c>
      <c r="Y1681" s="20">
        <v>44286</v>
      </c>
    </row>
    <row r="1682" spans="1:25" ht="15.75" x14ac:dyDescent="0.25">
      <c r="A1682" s="17" t="s">
        <v>289</v>
      </c>
      <c r="B1682" s="17" t="s">
        <v>288</v>
      </c>
      <c r="C1682" s="17" t="s">
        <v>283</v>
      </c>
      <c r="D1682" s="20">
        <v>45292</v>
      </c>
      <c r="E1682" s="20">
        <v>45310</v>
      </c>
      <c r="F1682" s="21">
        <v>7500</v>
      </c>
      <c r="G1682" s="20">
        <v>45292</v>
      </c>
      <c r="H1682" s="20">
        <v>45382</v>
      </c>
      <c r="I1682" s="17">
        <f>IF((YEAR(H1682)-YEAR(G1682))=1, ((MONTH(H1682)-MONTH(G1682))+1)+12, (IF((YEAR(H1682)-YEAR(G1682))=2, ((MONTH(H1682)-MONTH(G1682))+1)+24, (IF((YEAR(H1682)-YEAR(G1682))=3, ((MONTH(H1682)-MONTH(G1682))+1)+36, (MONTH(H1682)-MONTH(G1682))+1)))))</f>
        <v>3</v>
      </c>
      <c r="J1682" s="18">
        <f>F1682/I1682</f>
        <v>2500</v>
      </c>
      <c r="K1682" s="19"/>
      <c r="L1682" s="20">
        <v>45292</v>
      </c>
      <c r="M1682" s="20">
        <v>45310</v>
      </c>
      <c r="N1682" s="21">
        <v>7500</v>
      </c>
      <c r="O1682" s="20">
        <v>45292</v>
      </c>
      <c r="P1682" s="20">
        <v>45382</v>
      </c>
      <c r="Q1682" s="19">
        <f t="shared" si="78"/>
        <v>19</v>
      </c>
      <c r="R1682" s="19">
        <f t="shared" si="79"/>
        <v>19</v>
      </c>
      <c r="S1682" s="19">
        <f t="shared" si="80"/>
        <v>0</v>
      </c>
      <c r="T1682" s="19"/>
      <c r="U1682" s="20">
        <v>44197</v>
      </c>
      <c r="V1682" s="20">
        <v>44215</v>
      </c>
      <c r="W1682" s="21">
        <v>7500</v>
      </c>
      <c r="X1682" s="20">
        <v>44197</v>
      </c>
      <c r="Y1682" s="20">
        <v>44286</v>
      </c>
    </row>
    <row r="1683" spans="1:25" ht="15.75" x14ac:dyDescent="0.25">
      <c r="A1683" s="17" t="s">
        <v>309</v>
      </c>
      <c r="B1683" s="17" t="s">
        <v>282</v>
      </c>
      <c r="C1683" s="17" t="s">
        <v>283</v>
      </c>
      <c r="D1683" s="20">
        <v>45292</v>
      </c>
      <c r="E1683" s="20">
        <v>45292</v>
      </c>
      <c r="F1683" s="21">
        <v>32500</v>
      </c>
      <c r="G1683" s="20">
        <v>45292</v>
      </c>
      <c r="H1683" s="20">
        <v>45382</v>
      </c>
      <c r="I1683" s="17">
        <f>IF((YEAR(H1683)-YEAR(G1683))=1, ((MONTH(H1683)-MONTH(G1683))+1)+12, (IF((YEAR(H1683)-YEAR(G1683))=2, ((MONTH(H1683)-MONTH(G1683))+1)+24, (IF((YEAR(H1683)-YEAR(G1683))=3, ((MONTH(H1683)-MONTH(G1683))+1)+36, (MONTH(H1683)-MONTH(G1683))+1)))))</f>
        <v>3</v>
      </c>
      <c r="J1683" s="18">
        <f>F1683/I1683</f>
        <v>10833.333333333334</v>
      </c>
      <c r="K1683" s="19"/>
      <c r="L1683" s="20">
        <v>45292</v>
      </c>
      <c r="M1683" s="20">
        <v>45292</v>
      </c>
      <c r="N1683" s="21">
        <v>32500</v>
      </c>
      <c r="O1683" s="20">
        <v>45292</v>
      </c>
      <c r="P1683" s="20">
        <v>45382</v>
      </c>
      <c r="Q1683" s="19">
        <f t="shared" si="78"/>
        <v>1</v>
      </c>
      <c r="R1683" s="19">
        <f t="shared" si="79"/>
        <v>1</v>
      </c>
      <c r="S1683" s="19">
        <f t="shared" si="80"/>
        <v>0</v>
      </c>
      <c r="T1683" s="19"/>
      <c r="U1683" s="20">
        <v>44197</v>
      </c>
      <c r="V1683" s="20">
        <v>44197</v>
      </c>
      <c r="W1683" s="21">
        <v>32500</v>
      </c>
      <c r="X1683" s="20">
        <v>44197</v>
      </c>
      <c r="Y1683" s="20">
        <v>44286</v>
      </c>
    </row>
    <row r="1684" spans="1:25" ht="15.75" x14ac:dyDescent="0.25">
      <c r="A1684" s="17" t="s">
        <v>346</v>
      </c>
      <c r="B1684" s="17" t="s">
        <v>285</v>
      </c>
      <c r="C1684" s="17" t="s">
        <v>283</v>
      </c>
      <c r="D1684" s="20">
        <v>45292</v>
      </c>
      <c r="E1684" s="20">
        <v>45338</v>
      </c>
      <c r="F1684" s="21">
        <v>10237.5</v>
      </c>
      <c r="G1684" s="20">
        <v>45292</v>
      </c>
      <c r="H1684" s="20">
        <v>45382</v>
      </c>
      <c r="I1684" s="17">
        <f>IF((YEAR(H1684)-YEAR(G1684))=1, ((MONTH(H1684)-MONTH(G1684))+1)+12, (IF((YEAR(H1684)-YEAR(G1684))=2, ((MONTH(H1684)-MONTH(G1684))+1)+24, (IF((YEAR(H1684)-YEAR(G1684))=3, ((MONTH(H1684)-MONTH(G1684))+1)+36, (MONTH(H1684)-MONTH(G1684))+1)))))</f>
        <v>3</v>
      </c>
      <c r="J1684" s="18">
        <f>F1684/I1684</f>
        <v>3412.5</v>
      </c>
      <c r="K1684" s="19"/>
      <c r="L1684" s="20">
        <v>45292</v>
      </c>
      <c r="M1684" s="20">
        <v>45338</v>
      </c>
      <c r="N1684" s="21">
        <v>10237.5</v>
      </c>
      <c r="O1684" s="20">
        <v>45292</v>
      </c>
      <c r="P1684" s="20">
        <v>45382</v>
      </c>
      <c r="Q1684" s="19">
        <f t="shared" si="78"/>
        <v>16</v>
      </c>
      <c r="R1684" s="19">
        <f t="shared" si="79"/>
        <v>16</v>
      </c>
      <c r="S1684" s="19">
        <f t="shared" si="80"/>
        <v>0</v>
      </c>
      <c r="T1684" s="19"/>
      <c r="U1684" s="20">
        <v>44197</v>
      </c>
      <c r="V1684" s="20">
        <v>44243</v>
      </c>
      <c r="W1684" s="21">
        <v>10237.5</v>
      </c>
      <c r="X1684" s="20">
        <v>44197</v>
      </c>
      <c r="Y1684" s="20">
        <v>44286</v>
      </c>
    </row>
    <row r="1685" spans="1:25" ht="15.75" x14ac:dyDescent="0.25">
      <c r="A1685" s="17" t="s">
        <v>376</v>
      </c>
      <c r="B1685" s="17" t="s">
        <v>292</v>
      </c>
      <c r="C1685" s="17" t="s">
        <v>283</v>
      </c>
      <c r="D1685" s="20">
        <v>45246</v>
      </c>
      <c r="E1685" s="20">
        <v>45246</v>
      </c>
      <c r="F1685" s="21">
        <v>6750</v>
      </c>
      <c r="G1685" s="20">
        <v>45292</v>
      </c>
      <c r="H1685" s="20">
        <v>45382</v>
      </c>
      <c r="I1685" s="17">
        <f>IF((YEAR(H1685)-YEAR(G1685))=1, ((MONTH(H1685)-MONTH(G1685))+1)+12, (IF((YEAR(H1685)-YEAR(G1685))=2, ((MONTH(H1685)-MONTH(G1685))+1)+24, (IF((YEAR(H1685)-YEAR(G1685))=3, ((MONTH(H1685)-MONTH(G1685))+1)+36, (MONTH(H1685)-MONTH(G1685))+1)))))</f>
        <v>3</v>
      </c>
      <c r="J1685" s="18">
        <f>F1685/I1685</f>
        <v>2250</v>
      </c>
      <c r="K1685" s="19"/>
      <c r="L1685" s="20">
        <v>45246</v>
      </c>
      <c r="M1685" s="20">
        <v>45246</v>
      </c>
      <c r="N1685" s="21">
        <v>6750</v>
      </c>
      <c r="O1685" s="20">
        <v>45292</v>
      </c>
      <c r="P1685" s="20">
        <v>45382</v>
      </c>
      <c r="Q1685" s="19">
        <f t="shared" si="78"/>
        <v>16</v>
      </c>
      <c r="R1685" s="19">
        <f t="shared" si="79"/>
        <v>16</v>
      </c>
      <c r="S1685" s="19">
        <f t="shared" si="80"/>
        <v>0</v>
      </c>
      <c r="T1685" s="19"/>
      <c r="U1685" s="20">
        <v>44151</v>
      </c>
      <c r="V1685" s="20">
        <v>44151</v>
      </c>
      <c r="W1685" s="21">
        <v>6750</v>
      </c>
      <c r="X1685" s="20">
        <v>44197</v>
      </c>
      <c r="Y1685" s="20">
        <v>44286</v>
      </c>
    </row>
    <row r="1686" spans="1:25" ht="15.75" x14ac:dyDescent="0.25">
      <c r="A1686" s="17" t="s">
        <v>376</v>
      </c>
      <c r="B1686" s="17" t="s">
        <v>282</v>
      </c>
      <c r="C1686" s="17" t="s">
        <v>283</v>
      </c>
      <c r="D1686" s="20">
        <v>45246</v>
      </c>
      <c r="E1686" s="20">
        <v>45246</v>
      </c>
      <c r="F1686" s="21">
        <v>2375</v>
      </c>
      <c r="G1686" s="20">
        <v>45292</v>
      </c>
      <c r="H1686" s="20">
        <v>45382</v>
      </c>
      <c r="I1686" s="17">
        <f>IF((YEAR(H1686)-YEAR(G1686))=1, ((MONTH(H1686)-MONTH(G1686))+1)+12, (IF((YEAR(H1686)-YEAR(G1686))=2, ((MONTH(H1686)-MONTH(G1686))+1)+24, (IF((YEAR(H1686)-YEAR(G1686))=3, ((MONTH(H1686)-MONTH(G1686))+1)+36, (MONTH(H1686)-MONTH(G1686))+1)))))</f>
        <v>3</v>
      </c>
      <c r="J1686" s="18">
        <f>F1686/I1686</f>
        <v>791.66666666666663</v>
      </c>
      <c r="K1686" s="19"/>
      <c r="L1686" s="20">
        <v>45246</v>
      </c>
      <c r="M1686" s="20">
        <v>45246</v>
      </c>
      <c r="N1686" s="21">
        <v>2375</v>
      </c>
      <c r="O1686" s="20">
        <v>45292</v>
      </c>
      <c r="P1686" s="20">
        <v>45382</v>
      </c>
      <c r="Q1686" s="19">
        <f t="shared" si="78"/>
        <v>16</v>
      </c>
      <c r="R1686" s="19">
        <f t="shared" si="79"/>
        <v>16</v>
      </c>
      <c r="S1686" s="19">
        <f t="shared" si="80"/>
        <v>0</v>
      </c>
      <c r="T1686" s="19"/>
      <c r="U1686" s="20">
        <v>44151</v>
      </c>
      <c r="V1686" s="20">
        <v>44151</v>
      </c>
      <c r="W1686" s="21">
        <v>2375</v>
      </c>
      <c r="X1686" s="20">
        <v>44197</v>
      </c>
      <c r="Y1686" s="20">
        <v>44286</v>
      </c>
    </row>
    <row r="1687" spans="1:25" ht="15.75" x14ac:dyDescent="0.25">
      <c r="A1687" s="17" t="s">
        <v>377</v>
      </c>
      <c r="B1687" s="17" t="s">
        <v>288</v>
      </c>
      <c r="C1687" s="17" t="s">
        <v>283</v>
      </c>
      <c r="D1687" s="20">
        <v>45292</v>
      </c>
      <c r="E1687" s="20" t="s">
        <v>579</v>
      </c>
      <c r="F1687" s="21">
        <v>13673</v>
      </c>
      <c r="G1687" s="20">
        <v>45292</v>
      </c>
      <c r="H1687" s="20">
        <v>45382</v>
      </c>
      <c r="I1687" s="17">
        <f>IF((YEAR(H1687)-YEAR(G1687))=1, ((MONTH(H1687)-MONTH(G1687))+1)+12, (IF((YEAR(H1687)-YEAR(G1687))=2, ((MONTH(H1687)-MONTH(G1687))+1)+24, (IF((YEAR(H1687)-YEAR(G1687))=3, ((MONTH(H1687)-MONTH(G1687))+1)+36, (MONTH(H1687)-MONTH(G1687))+1)))))</f>
        <v>3</v>
      </c>
      <c r="J1687" s="18">
        <f>F1687/I1687</f>
        <v>4557.666666666667</v>
      </c>
      <c r="K1687" s="19"/>
      <c r="L1687" s="20">
        <v>45292</v>
      </c>
      <c r="M1687" s="20" t="s">
        <v>579</v>
      </c>
      <c r="N1687" s="21">
        <v>13673</v>
      </c>
      <c r="O1687" s="20">
        <v>45292</v>
      </c>
      <c r="P1687" s="20">
        <v>45382</v>
      </c>
      <c r="Q1687" s="19" t="e">
        <f t="shared" si="78"/>
        <v>#VALUE!</v>
      </c>
      <c r="R1687" s="19" t="e">
        <f t="shared" si="79"/>
        <v>#VALUE!</v>
      </c>
      <c r="S1687" s="19" t="e">
        <f t="shared" si="80"/>
        <v>#VALUE!</v>
      </c>
      <c r="T1687" s="19"/>
      <c r="U1687" s="20">
        <v>44197</v>
      </c>
      <c r="V1687" s="20"/>
      <c r="W1687" s="21">
        <v>13673</v>
      </c>
      <c r="X1687" s="20">
        <v>44197</v>
      </c>
      <c r="Y1687" s="20">
        <v>44286</v>
      </c>
    </row>
    <row r="1688" spans="1:25" ht="15.75" x14ac:dyDescent="0.25">
      <c r="A1688" s="17" t="s">
        <v>415</v>
      </c>
      <c r="B1688" s="17" t="s">
        <v>285</v>
      </c>
      <c r="C1688" s="17" t="s">
        <v>283</v>
      </c>
      <c r="D1688" s="20">
        <v>45359</v>
      </c>
      <c r="E1688" s="20" t="s">
        <v>579</v>
      </c>
      <c r="F1688" s="21">
        <v>17075.88</v>
      </c>
      <c r="G1688" s="20">
        <v>45292</v>
      </c>
      <c r="H1688" s="20">
        <v>45382</v>
      </c>
      <c r="I1688" s="17">
        <f>IF((YEAR(H1688)-YEAR(G1688))=1, ((MONTH(H1688)-MONTH(G1688))+1)+12, (IF((YEAR(H1688)-YEAR(G1688))=2, ((MONTH(H1688)-MONTH(G1688))+1)+24, (IF((YEAR(H1688)-YEAR(G1688))=3, ((MONTH(H1688)-MONTH(G1688))+1)+36, (MONTH(H1688)-MONTH(G1688))+1)))))</f>
        <v>3</v>
      </c>
      <c r="J1688" s="18">
        <f>F1688/I1688</f>
        <v>5691.96</v>
      </c>
      <c r="K1688" s="19"/>
      <c r="L1688" s="20">
        <v>45359</v>
      </c>
      <c r="M1688" s="20" t="s">
        <v>579</v>
      </c>
      <c r="N1688" s="21">
        <v>17075.88</v>
      </c>
      <c r="O1688" s="20">
        <v>45292</v>
      </c>
      <c r="P1688" s="20">
        <v>45382</v>
      </c>
      <c r="Q1688" s="19" t="e">
        <f t="shared" si="78"/>
        <v>#VALUE!</v>
      </c>
      <c r="R1688" s="19" t="e">
        <f t="shared" si="79"/>
        <v>#VALUE!</v>
      </c>
      <c r="S1688" s="19" t="e">
        <f t="shared" si="80"/>
        <v>#VALUE!</v>
      </c>
      <c r="T1688" s="19"/>
      <c r="U1688" s="20">
        <v>44263</v>
      </c>
      <c r="V1688" s="20"/>
      <c r="W1688" s="21">
        <v>17075.88</v>
      </c>
      <c r="X1688" s="20">
        <v>44197</v>
      </c>
      <c r="Y1688" s="20">
        <v>44286</v>
      </c>
    </row>
    <row r="1689" spans="1:25" ht="15.75" x14ac:dyDescent="0.25">
      <c r="A1689" s="23" t="s">
        <v>468</v>
      </c>
      <c r="B1689" s="23" t="s">
        <v>296</v>
      </c>
      <c r="C1689" s="17" t="s">
        <v>283</v>
      </c>
      <c r="D1689" s="20">
        <v>45292</v>
      </c>
      <c r="E1689" s="20" t="s">
        <v>579</v>
      </c>
      <c r="F1689" s="21">
        <v>3750</v>
      </c>
      <c r="G1689" s="20">
        <v>45292</v>
      </c>
      <c r="H1689" s="20">
        <v>45382</v>
      </c>
      <c r="I1689" s="17">
        <f>IF((YEAR(H1689)-YEAR(G1689))=1, ((MONTH(H1689)-MONTH(G1689))+1)+12, (IF((YEAR(H1689)-YEAR(G1689))=2, ((MONTH(H1689)-MONTH(G1689))+1)+24, (IF((YEAR(H1689)-YEAR(G1689))=3, ((MONTH(H1689)-MONTH(G1689))+1)+36, (MONTH(H1689)-MONTH(G1689))+1)))))</f>
        <v>3</v>
      </c>
      <c r="J1689" s="18">
        <f>F1689/I1689</f>
        <v>1250</v>
      </c>
      <c r="K1689" s="19"/>
      <c r="L1689" s="20">
        <v>45292</v>
      </c>
      <c r="M1689" s="20" t="s">
        <v>579</v>
      </c>
      <c r="N1689" s="21">
        <v>3750</v>
      </c>
      <c r="O1689" s="20">
        <v>45292</v>
      </c>
      <c r="P1689" s="20">
        <v>45382</v>
      </c>
      <c r="Q1689" s="19" t="e">
        <f t="shared" si="78"/>
        <v>#VALUE!</v>
      </c>
      <c r="R1689" s="19" t="e">
        <f t="shared" si="79"/>
        <v>#VALUE!</v>
      </c>
      <c r="S1689" s="19" t="e">
        <f t="shared" si="80"/>
        <v>#VALUE!</v>
      </c>
      <c r="T1689" s="19"/>
      <c r="U1689" s="20">
        <v>44197</v>
      </c>
      <c r="V1689" s="20"/>
      <c r="W1689" s="21">
        <v>3750</v>
      </c>
      <c r="X1689" s="20">
        <v>44197</v>
      </c>
      <c r="Y1689" s="20">
        <v>44286</v>
      </c>
    </row>
    <row r="1690" spans="1:25" ht="15.75" x14ac:dyDescent="0.25">
      <c r="A1690" s="17" t="s">
        <v>478</v>
      </c>
      <c r="B1690" s="17" t="s">
        <v>285</v>
      </c>
      <c r="C1690" s="17" t="s">
        <v>283</v>
      </c>
      <c r="D1690" s="20">
        <v>45292</v>
      </c>
      <c r="E1690" s="20">
        <v>45317</v>
      </c>
      <c r="F1690" s="21">
        <v>2700</v>
      </c>
      <c r="G1690" s="20">
        <v>45292</v>
      </c>
      <c r="H1690" s="20">
        <v>45382</v>
      </c>
      <c r="I1690" s="17">
        <f>IF((YEAR(H1690)-YEAR(G1690))=1, ((MONTH(H1690)-MONTH(G1690))+1)+12, (IF((YEAR(H1690)-YEAR(G1690))=2, ((MONTH(H1690)-MONTH(G1690))+1)+24, (IF((YEAR(H1690)-YEAR(G1690))=3, ((MONTH(H1690)-MONTH(G1690))+1)+36, (MONTH(H1690)-MONTH(G1690))+1)))))</f>
        <v>3</v>
      </c>
      <c r="J1690" s="18">
        <f>F1690/I1690</f>
        <v>900</v>
      </c>
      <c r="K1690" s="19"/>
      <c r="L1690" s="20">
        <v>45292</v>
      </c>
      <c r="M1690" s="20">
        <v>45317</v>
      </c>
      <c r="N1690" s="21">
        <v>2700</v>
      </c>
      <c r="O1690" s="20">
        <v>45292</v>
      </c>
      <c r="P1690" s="20">
        <v>45382</v>
      </c>
      <c r="Q1690" s="19">
        <f t="shared" si="78"/>
        <v>26</v>
      </c>
      <c r="R1690" s="19">
        <f t="shared" si="79"/>
        <v>26</v>
      </c>
      <c r="S1690" s="19">
        <f t="shared" si="80"/>
        <v>0</v>
      </c>
      <c r="T1690" s="19"/>
      <c r="U1690" s="20">
        <v>44197</v>
      </c>
      <c r="V1690" s="20">
        <v>44222</v>
      </c>
      <c r="W1690" s="21">
        <v>2700</v>
      </c>
      <c r="X1690" s="20">
        <v>44197</v>
      </c>
      <c r="Y1690" s="20">
        <v>44286</v>
      </c>
    </row>
    <row r="1691" spans="1:25" ht="15.75" x14ac:dyDescent="0.25">
      <c r="A1691" s="17" t="s">
        <v>487</v>
      </c>
      <c r="B1691" s="17" t="s">
        <v>282</v>
      </c>
      <c r="C1691" s="17" t="s">
        <v>283</v>
      </c>
      <c r="D1691" s="20">
        <v>45292</v>
      </c>
      <c r="E1691" s="20" t="s">
        <v>579</v>
      </c>
      <c r="F1691" s="21">
        <v>1500</v>
      </c>
      <c r="G1691" s="20">
        <v>45292</v>
      </c>
      <c r="H1691" s="20">
        <v>45382</v>
      </c>
      <c r="I1691" s="17">
        <f>IF((YEAR(H1691)-YEAR(G1691))=1, ((MONTH(H1691)-MONTH(G1691))+1)+12, (IF((YEAR(H1691)-YEAR(G1691))=2, ((MONTH(H1691)-MONTH(G1691))+1)+24, (IF((YEAR(H1691)-YEAR(G1691))=3, ((MONTH(H1691)-MONTH(G1691))+1)+36, (MONTH(H1691)-MONTH(G1691))+1)))))</f>
        <v>3</v>
      </c>
      <c r="J1691" s="18">
        <f>F1691/I1691</f>
        <v>500</v>
      </c>
      <c r="K1691" s="19"/>
      <c r="L1691" s="20">
        <v>45292</v>
      </c>
      <c r="M1691" s="20" t="s">
        <v>579</v>
      </c>
      <c r="N1691" s="21">
        <v>1500</v>
      </c>
      <c r="O1691" s="20">
        <v>45292</v>
      </c>
      <c r="P1691" s="20">
        <v>45382</v>
      </c>
      <c r="Q1691" s="19" t="e">
        <f t="shared" si="78"/>
        <v>#VALUE!</v>
      </c>
      <c r="R1691" s="19" t="e">
        <f t="shared" si="79"/>
        <v>#VALUE!</v>
      </c>
      <c r="S1691" s="19" t="e">
        <f t="shared" si="80"/>
        <v>#VALUE!</v>
      </c>
      <c r="T1691" s="19"/>
      <c r="U1691" s="20">
        <v>44197</v>
      </c>
      <c r="V1691" s="20"/>
      <c r="W1691" s="21">
        <v>1500</v>
      </c>
      <c r="X1691" s="20">
        <v>44197</v>
      </c>
      <c r="Y1691" s="20">
        <v>44286</v>
      </c>
    </row>
    <row r="1692" spans="1:25" ht="15.75" x14ac:dyDescent="0.25">
      <c r="A1692" s="17" t="s">
        <v>502</v>
      </c>
      <c r="B1692" s="17" t="s">
        <v>282</v>
      </c>
      <c r="C1692" s="17" t="s">
        <v>283</v>
      </c>
      <c r="D1692" s="20">
        <v>45292</v>
      </c>
      <c r="E1692" s="20">
        <v>45318</v>
      </c>
      <c r="F1692" s="21">
        <v>6288.88</v>
      </c>
      <c r="G1692" s="20">
        <v>45292</v>
      </c>
      <c r="H1692" s="20">
        <v>45382</v>
      </c>
      <c r="I1692" s="17">
        <f>IF((YEAR(H1692)-YEAR(G1692))=1, ((MONTH(H1692)-MONTH(G1692))+1)+12, (IF((YEAR(H1692)-YEAR(G1692))=2, ((MONTH(H1692)-MONTH(G1692))+1)+24, (IF((YEAR(H1692)-YEAR(G1692))=3, ((MONTH(H1692)-MONTH(G1692))+1)+36, (MONTH(H1692)-MONTH(G1692))+1)))))</f>
        <v>3</v>
      </c>
      <c r="J1692" s="18">
        <f>F1692/I1692</f>
        <v>2096.2933333333335</v>
      </c>
      <c r="K1692" s="19"/>
      <c r="L1692" s="20">
        <v>45292</v>
      </c>
      <c r="M1692" s="20">
        <v>45318</v>
      </c>
      <c r="N1692" s="21">
        <v>6288.88</v>
      </c>
      <c r="O1692" s="20">
        <v>45292</v>
      </c>
      <c r="P1692" s="20">
        <v>45382</v>
      </c>
      <c r="Q1692" s="19">
        <f t="shared" si="78"/>
        <v>27</v>
      </c>
      <c r="R1692" s="19">
        <f t="shared" si="79"/>
        <v>27</v>
      </c>
      <c r="S1692" s="19">
        <f t="shared" si="80"/>
        <v>0</v>
      </c>
      <c r="T1692" s="19"/>
      <c r="U1692" s="20">
        <v>44197</v>
      </c>
      <c r="V1692" s="20">
        <v>44223</v>
      </c>
      <c r="W1692" s="21">
        <v>6288.88</v>
      </c>
      <c r="X1692" s="20">
        <v>44197</v>
      </c>
      <c r="Y1692" s="20">
        <v>44286</v>
      </c>
    </row>
    <row r="1693" spans="1:25" ht="15.75" x14ac:dyDescent="0.25">
      <c r="A1693" s="17" t="s">
        <v>537</v>
      </c>
      <c r="B1693" s="17" t="s">
        <v>282</v>
      </c>
      <c r="C1693" s="17" t="s">
        <v>283</v>
      </c>
      <c r="D1693" s="20">
        <v>45290</v>
      </c>
      <c r="E1693" s="20" t="s">
        <v>579</v>
      </c>
      <c r="F1693" s="21">
        <v>37625</v>
      </c>
      <c r="G1693" s="20">
        <v>45292</v>
      </c>
      <c r="H1693" s="20">
        <v>45382</v>
      </c>
      <c r="I1693" s="17">
        <f>IF((YEAR(H1693)-YEAR(G1693))=1, ((MONTH(H1693)-MONTH(G1693))+1)+12, (IF((YEAR(H1693)-YEAR(G1693))=2, ((MONTH(H1693)-MONTH(G1693))+1)+24, (IF((YEAR(H1693)-YEAR(G1693))=3, ((MONTH(H1693)-MONTH(G1693))+1)+36, (MONTH(H1693)-MONTH(G1693))+1)))))</f>
        <v>3</v>
      </c>
      <c r="J1693" s="18">
        <f>F1693/I1693</f>
        <v>12541.666666666666</v>
      </c>
      <c r="K1693" s="19"/>
      <c r="L1693" s="20">
        <v>45290</v>
      </c>
      <c r="M1693" s="20" t="s">
        <v>579</v>
      </c>
      <c r="N1693" s="21">
        <v>37625</v>
      </c>
      <c r="O1693" s="20">
        <v>45292</v>
      </c>
      <c r="P1693" s="20">
        <v>45382</v>
      </c>
      <c r="Q1693" s="19" t="e">
        <f t="shared" si="78"/>
        <v>#VALUE!</v>
      </c>
      <c r="R1693" s="19" t="e">
        <f t="shared" si="79"/>
        <v>#VALUE!</v>
      </c>
      <c r="S1693" s="19" t="e">
        <f t="shared" si="80"/>
        <v>#VALUE!</v>
      </c>
      <c r="T1693" s="19"/>
      <c r="U1693" s="20">
        <v>44195</v>
      </c>
      <c r="V1693" s="20"/>
      <c r="W1693" s="21">
        <v>37625</v>
      </c>
      <c r="X1693" s="20">
        <v>44197</v>
      </c>
      <c r="Y1693" s="20">
        <v>44286</v>
      </c>
    </row>
    <row r="1694" spans="1:25" ht="15.75" x14ac:dyDescent="0.25">
      <c r="A1694" s="17" t="s">
        <v>548</v>
      </c>
      <c r="B1694" s="17" t="s">
        <v>282</v>
      </c>
      <c r="C1694" s="17" t="s">
        <v>283</v>
      </c>
      <c r="D1694" s="20">
        <v>45292</v>
      </c>
      <c r="E1694" s="20">
        <v>45292</v>
      </c>
      <c r="F1694" s="21">
        <v>37500</v>
      </c>
      <c r="G1694" s="20">
        <v>45292</v>
      </c>
      <c r="H1694" s="20">
        <v>45382</v>
      </c>
      <c r="I1694" s="17">
        <f>IF((YEAR(H1694)-YEAR(G1694))=1, ((MONTH(H1694)-MONTH(G1694))+1)+12, (IF((YEAR(H1694)-YEAR(G1694))=2, ((MONTH(H1694)-MONTH(G1694))+1)+24, (IF((YEAR(H1694)-YEAR(G1694))=3, ((MONTH(H1694)-MONTH(G1694))+1)+36, (MONTH(H1694)-MONTH(G1694))+1)))))</f>
        <v>3</v>
      </c>
      <c r="J1694" s="18">
        <f>F1694/I1694</f>
        <v>12500</v>
      </c>
      <c r="K1694" s="19"/>
      <c r="L1694" s="20">
        <v>45292</v>
      </c>
      <c r="M1694" s="20">
        <v>45292</v>
      </c>
      <c r="N1694" s="21">
        <v>37500</v>
      </c>
      <c r="O1694" s="20">
        <v>45292</v>
      </c>
      <c r="P1694" s="20">
        <v>45382</v>
      </c>
      <c r="Q1694" s="19">
        <f t="shared" si="78"/>
        <v>1</v>
      </c>
      <c r="R1694" s="19">
        <f t="shared" si="79"/>
        <v>1</v>
      </c>
      <c r="S1694" s="19">
        <f t="shared" si="80"/>
        <v>0</v>
      </c>
      <c r="T1694" s="19"/>
      <c r="U1694" s="20">
        <v>44197</v>
      </c>
      <c r="V1694" s="20">
        <v>44197</v>
      </c>
      <c r="W1694" s="21">
        <v>37500</v>
      </c>
      <c r="X1694" s="20">
        <v>44197</v>
      </c>
      <c r="Y1694" s="20">
        <v>44286</v>
      </c>
    </row>
    <row r="1695" spans="1:25" ht="15.75" x14ac:dyDescent="0.25">
      <c r="A1695" s="17" t="s">
        <v>373</v>
      </c>
      <c r="B1695" s="17" t="s">
        <v>285</v>
      </c>
      <c r="C1695" s="17" t="s">
        <v>283</v>
      </c>
      <c r="D1695" s="20">
        <v>45382</v>
      </c>
      <c r="E1695" s="20" t="s">
        <v>579</v>
      </c>
      <c r="F1695" s="21">
        <v>1000</v>
      </c>
      <c r="G1695" s="20">
        <v>45352</v>
      </c>
      <c r="H1695" s="20">
        <v>45382</v>
      </c>
      <c r="I1695" s="17">
        <f>IF((YEAR(H1695)-YEAR(G1695))=1, ((MONTH(H1695)-MONTH(G1695))+1)+12, (IF((YEAR(H1695)-YEAR(G1695))=2, ((MONTH(H1695)-MONTH(G1695))+1)+24, (IF((YEAR(H1695)-YEAR(G1695))=3, ((MONTH(H1695)-MONTH(G1695))+1)+36, (MONTH(H1695)-MONTH(G1695))+1)))))</f>
        <v>1</v>
      </c>
      <c r="J1695" s="18">
        <f>F1695/I1695</f>
        <v>1000</v>
      </c>
      <c r="K1695" s="19"/>
      <c r="L1695" s="20">
        <v>45382</v>
      </c>
      <c r="M1695" s="20" t="s">
        <v>579</v>
      </c>
      <c r="N1695" s="21">
        <v>1000</v>
      </c>
      <c r="O1695" s="20">
        <v>45352</v>
      </c>
      <c r="P1695" s="20">
        <v>45382</v>
      </c>
      <c r="Q1695" s="19" t="e">
        <f t="shared" si="78"/>
        <v>#VALUE!</v>
      </c>
      <c r="R1695" s="19" t="e">
        <f t="shared" si="79"/>
        <v>#VALUE!</v>
      </c>
      <c r="S1695" s="19" t="e">
        <f t="shared" si="80"/>
        <v>#VALUE!</v>
      </c>
      <c r="T1695" s="19"/>
      <c r="U1695" s="20">
        <v>44286</v>
      </c>
      <c r="V1695" s="20"/>
      <c r="W1695" s="21">
        <v>1000</v>
      </c>
      <c r="X1695" s="20">
        <v>44256</v>
      </c>
      <c r="Y1695" s="20">
        <v>44286</v>
      </c>
    </row>
    <row r="1696" spans="1:25" ht="15.75" x14ac:dyDescent="0.25">
      <c r="A1696" s="17" t="s">
        <v>426</v>
      </c>
      <c r="B1696" s="17" t="s">
        <v>282</v>
      </c>
      <c r="C1696" s="17" t="s">
        <v>283</v>
      </c>
      <c r="D1696" s="20">
        <v>45352</v>
      </c>
      <c r="E1696" s="20" t="s">
        <v>579</v>
      </c>
      <c r="F1696" s="21">
        <v>700</v>
      </c>
      <c r="G1696" s="20">
        <v>45352</v>
      </c>
      <c r="H1696" s="20">
        <v>45382</v>
      </c>
      <c r="I1696" s="17">
        <f>IF((YEAR(H1696)-YEAR(G1696))=1, ((MONTH(H1696)-MONTH(G1696))+1)+12, (IF((YEAR(H1696)-YEAR(G1696))=2, ((MONTH(H1696)-MONTH(G1696))+1)+24, (IF((YEAR(H1696)-YEAR(G1696))=3, ((MONTH(H1696)-MONTH(G1696))+1)+36, (MONTH(H1696)-MONTH(G1696))+1)))))</f>
        <v>1</v>
      </c>
      <c r="J1696" s="18">
        <f>F1696/I1696</f>
        <v>700</v>
      </c>
      <c r="K1696" s="19"/>
      <c r="L1696" s="20">
        <v>45352</v>
      </c>
      <c r="M1696" s="20" t="s">
        <v>579</v>
      </c>
      <c r="N1696" s="21">
        <v>700</v>
      </c>
      <c r="O1696" s="20">
        <v>45352</v>
      </c>
      <c r="P1696" s="20">
        <v>45382</v>
      </c>
      <c r="Q1696" s="19" t="e">
        <f t="shared" si="78"/>
        <v>#VALUE!</v>
      </c>
      <c r="R1696" s="19" t="e">
        <f t="shared" si="79"/>
        <v>#VALUE!</v>
      </c>
      <c r="S1696" s="19" t="e">
        <f t="shared" si="80"/>
        <v>#VALUE!</v>
      </c>
      <c r="T1696" s="19"/>
      <c r="U1696" s="20">
        <v>44256</v>
      </c>
      <c r="V1696" s="20"/>
      <c r="W1696" s="21">
        <v>700</v>
      </c>
      <c r="X1696" s="20">
        <v>44256</v>
      </c>
      <c r="Y1696" s="20">
        <v>44286</v>
      </c>
    </row>
    <row r="1697" spans="1:25" ht="15.75" x14ac:dyDescent="0.25">
      <c r="A1697" s="17" t="s">
        <v>463</v>
      </c>
      <c r="B1697" s="17" t="s">
        <v>285</v>
      </c>
      <c r="C1697" s="17" t="s">
        <v>283</v>
      </c>
      <c r="D1697" s="20">
        <v>45352</v>
      </c>
      <c r="E1697" s="20" t="s">
        <v>579</v>
      </c>
      <c r="F1697" s="21">
        <v>900</v>
      </c>
      <c r="G1697" s="20">
        <v>45352</v>
      </c>
      <c r="H1697" s="20">
        <v>45382</v>
      </c>
      <c r="I1697" s="17">
        <f>IF((YEAR(H1697)-YEAR(G1697))=1, ((MONTH(H1697)-MONTH(G1697))+1)+12, (IF((YEAR(H1697)-YEAR(G1697))=2, ((MONTH(H1697)-MONTH(G1697))+1)+24, (IF((YEAR(H1697)-YEAR(G1697))=3, ((MONTH(H1697)-MONTH(G1697))+1)+36, (MONTH(H1697)-MONTH(G1697))+1)))))</f>
        <v>1</v>
      </c>
      <c r="J1697" s="18">
        <f>F1697/I1697</f>
        <v>900</v>
      </c>
      <c r="K1697" s="19"/>
      <c r="L1697" s="20">
        <v>45352</v>
      </c>
      <c r="M1697" s="20" t="s">
        <v>579</v>
      </c>
      <c r="N1697" s="21">
        <v>900</v>
      </c>
      <c r="O1697" s="20">
        <v>45352</v>
      </c>
      <c r="P1697" s="20">
        <v>45382</v>
      </c>
      <c r="Q1697" s="19" t="e">
        <f t="shared" si="78"/>
        <v>#VALUE!</v>
      </c>
      <c r="R1697" s="19" t="e">
        <f t="shared" si="79"/>
        <v>#VALUE!</v>
      </c>
      <c r="S1697" s="19" t="e">
        <f t="shared" si="80"/>
        <v>#VALUE!</v>
      </c>
      <c r="T1697" s="19"/>
      <c r="U1697" s="20">
        <v>44256</v>
      </c>
      <c r="V1697" s="20"/>
      <c r="W1697" s="21">
        <v>900</v>
      </c>
      <c r="X1697" s="20">
        <v>44256</v>
      </c>
      <c r="Y1697" s="20">
        <v>44286</v>
      </c>
    </row>
    <row r="1698" spans="1:25" ht="15.75" x14ac:dyDescent="0.25">
      <c r="A1698" s="17" t="s">
        <v>485</v>
      </c>
      <c r="B1698" s="17" t="s">
        <v>282</v>
      </c>
      <c r="C1698" s="17" t="s">
        <v>283</v>
      </c>
      <c r="D1698" s="20">
        <v>45352</v>
      </c>
      <c r="E1698" s="20" t="s">
        <v>579</v>
      </c>
      <c r="F1698" s="21">
        <v>600</v>
      </c>
      <c r="G1698" s="20">
        <v>45352</v>
      </c>
      <c r="H1698" s="20">
        <v>45382</v>
      </c>
      <c r="I1698" s="17">
        <f>IF((YEAR(H1698)-YEAR(G1698))=1, ((MONTH(H1698)-MONTH(G1698))+1)+12, (IF((YEAR(H1698)-YEAR(G1698))=2, ((MONTH(H1698)-MONTH(G1698))+1)+24, (IF((YEAR(H1698)-YEAR(G1698))=3, ((MONTH(H1698)-MONTH(G1698))+1)+36, (MONTH(H1698)-MONTH(G1698))+1)))))</f>
        <v>1</v>
      </c>
      <c r="J1698" s="18">
        <f>F1698/I1698</f>
        <v>600</v>
      </c>
      <c r="K1698" s="19"/>
      <c r="L1698" s="20">
        <v>45352</v>
      </c>
      <c r="M1698" s="20" t="s">
        <v>579</v>
      </c>
      <c r="N1698" s="21">
        <v>600</v>
      </c>
      <c r="O1698" s="20">
        <v>45352</v>
      </c>
      <c r="P1698" s="20">
        <v>45382</v>
      </c>
      <c r="Q1698" s="19" t="e">
        <f t="shared" si="78"/>
        <v>#VALUE!</v>
      </c>
      <c r="R1698" s="19" t="e">
        <f t="shared" si="79"/>
        <v>#VALUE!</v>
      </c>
      <c r="S1698" s="19" t="e">
        <f t="shared" si="80"/>
        <v>#VALUE!</v>
      </c>
      <c r="T1698" s="19"/>
      <c r="U1698" s="20">
        <v>44256</v>
      </c>
      <c r="V1698" s="20"/>
      <c r="W1698" s="21">
        <v>600</v>
      </c>
      <c r="X1698" s="20">
        <v>44256</v>
      </c>
      <c r="Y1698" s="20">
        <v>44286</v>
      </c>
    </row>
    <row r="1699" spans="1:25" ht="15.75" x14ac:dyDescent="0.25">
      <c r="A1699" s="17" t="s">
        <v>507</v>
      </c>
      <c r="B1699" s="17" t="s">
        <v>285</v>
      </c>
      <c r="C1699" s="17" t="s">
        <v>283</v>
      </c>
      <c r="D1699" s="20">
        <v>45352</v>
      </c>
      <c r="E1699" s="20" t="s">
        <v>579</v>
      </c>
      <c r="F1699" s="21">
        <v>1750</v>
      </c>
      <c r="G1699" s="20">
        <v>45352</v>
      </c>
      <c r="H1699" s="20">
        <v>45382</v>
      </c>
      <c r="I1699" s="17">
        <f>IF((YEAR(H1699)-YEAR(G1699))=1, ((MONTH(H1699)-MONTH(G1699))+1)+12, (IF((YEAR(H1699)-YEAR(G1699))=2, ((MONTH(H1699)-MONTH(G1699))+1)+24, (IF((YEAR(H1699)-YEAR(G1699))=3, ((MONTH(H1699)-MONTH(G1699))+1)+36, (MONTH(H1699)-MONTH(G1699))+1)))))</f>
        <v>1</v>
      </c>
      <c r="J1699" s="18">
        <f>F1699/I1699</f>
        <v>1750</v>
      </c>
      <c r="K1699" s="19"/>
      <c r="L1699" s="20">
        <v>45352</v>
      </c>
      <c r="M1699" s="20" t="s">
        <v>579</v>
      </c>
      <c r="N1699" s="21">
        <v>1750</v>
      </c>
      <c r="O1699" s="20">
        <v>45352</v>
      </c>
      <c r="P1699" s="20">
        <v>45382</v>
      </c>
      <c r="Q1699" s="19" t="e">
        <f t="shared" si="78"/>
        <v>#VALUE!</v>
      </c>
      <c r="R1699" s="19" t="e">
        <f t="shared" si="79"/>
        <v>#VALUE!</v>
      </c>
      <c r="S1699" s="19" t="e">
        <f t="shared" si="80"/>
        <v>#VALUE!</v>
      </c>
      <c r="T1699" s="19"/>
      <c r="U1699" s="20">
        <v>44256</v>
      </c>
      <c r="V1699" s="20"/>
      <c r="W1699" s="21">
        <v>1750</v>
      </c>
      <c r="X1699" s="20">
        <v>44256</v>
      </c>
      <c r="Y1699" s="20">
        <v>44286</v>
      </c>
    </row>
    <row r="1700" spans="1:25" ht="15.75" x14ac:dyDescent="0.25">
      <c r="A1700" s="17" t="s">
        <v>527</v>
      </c>
      <c r="B1700" s="17" t="s">
        <v>288</v>
      </c>
      <c r="C1700" s="17" t="s">
        <v>283</v>
      </c>
      <c r="D1700" s="20">
        <v>45352</v>
      </c>
      <c r="E1700" s="20">
        <v>45359</v>
      </c>
      <c r="F1700" s="21">
        <v>2500</v>
      </c>
      <c r="G1700" s="20">
        <v>45352</v>
      </c>
      <c r="H1700" s="20">
        <v>45382</v>
      </c>
      <c r="I1700" s="17">
        <f>IF((YEAR(H1700)-YEAR(G1700))=1, ((MONTH(H1700)-MONTH(G1700))+1)+12, (IF((YEAR(H1700)-YEAR(G1700))=2, ((MONTH(H1700)-MONTH(G1700))+1)+24, (IF((YEAR(H1700)-YEAR(G1700))=3, ((MONTH(H1700)-MONTH(G1700))+1)+36, (MONTH(H1700)-MONTH(G1700))+1)))))</f>
        <v>1</v>
      </c>
      <c r="J1700" s="18">
        <f>F1700/I1700</f>
        <v>2500</v>
      </c>
      <c r="K1700" s="19"/>
      <c r="L1700" s="20">
        <v>45352</v>
      </c>
      <c r="M1700" s="20">
        <v>45359</v>
      </c>
      <c r="N1700" s="21">
        <v>2500</v>
      </c>
      <c r="O1700" s="20">
        <v>45352</v>
      </c>
      <c r="P1700" s="20">
        <v>45382</v>
      </c>
      <c r="Q1700" s="19">
        <f t="shared" si="78"/>
        <v>8</v>
      </c>
      <c r="R1700" s="19">
        <f t="shared" si="79"/>
        <v>8</v>
      </c>
      <c r="S1700" s="19">
        <f t="shared" si="80"/>
        <v>0</v>
      </c>
      <c r="T1700" s="19"/>
      <c r="U1700" s="20">
        <v>44256</v>
      </c>
      <c r="V1700" s="20">
        <v>44263</v>
      </c>
      <c r="W1700" s="21">
        <v>2500</v>
      </c>
      <c r="X1700" s="20">
        <v>44256</v>
      </c>
      <c r="Y1700" s="20">
        <v>44286</v>
      </c>
    </row>
    <row r="1701" spans="1:25" ht="15.75" x14ac:dyDescent="0.25">
      <c r="A1701" s="17" t="s">
        <v>314</v>
      </c>
      <c r="B1701" s="17" t="s">
        <v>288</v>
      </c>
      <c r="C1701" s="17" t="s">
        <v>283</v>
      </c>
      <c r="D1701" s="20">
        <v>45010</v>
      </c>
      <c r="E1701" s="20">
        <v>45018</v>
      </c>
      <c r="F1701" s="21">
        <v>30000</v>
      </c>
      <c r="G1701" s="20">
        <v>45047</v>
      </c>
      <c r="H1701" s="20">
        <v>45412</v>
      </c>
      <c r="I1701" s="17">
        <f>IF((YEAR(H1701)-YEAR(G1701))=1, ((MONTH(H1701)-MONTH(G1701))+1)+12, (IF((YEAR(H1701)-YEAR(G1701))=2, ((MONTH(H1701)-MONTH(G1701))+1)+24, (IF((YEAR(H1701)-YEAR(G1701))=3, ((MONTH(H1701)-MONTH(G1701))+1)+36, (MONTH(H1701)-MONTH(G1701))+1)))))</f>
        <v>12</v>
      </c>
      <c r="J1701" s="18">
        <f>F1701/I1701</f>
        <v>2500</v>
      </c>
      <c r="K1701" s="19"/>
      <c r="L1701" s="20">
        <v>45010</v>
      </c>
      <c r="M1701" s="20">
        <v>45018</v>
      </c>
      <c r="N1701" s="21">
        <v>30000</v>
      </c>
      <c r="O1701" s="20">
        <v>45047</v>
      </c>
      <c r="P1701" s="20">
        <v>45412</v>
      </c>
      <c r="Q1701" s="19">
        <f t="shared" si="78"/>
        <v>2</v>
      </c>
      <c r="R1701" s="19">
        <f t="shared" si="79"/>
        <v>2</v>
      </c>
      <c r="S1701" s="19">
        <f t="shared" si="80"/>
        <v>0</v>
      </c>
      <c r="T1701" s="19"/>
      <c r="U1701" s="20">
        <v>43915</v>
      </c>
      <c r="V1701" s="20">
        <v>43923</v>
      </c>
      <c r="W1701" s="21">
        <v>30000</v>
      </c>
      <c r="X1701" s="20">
        <v>43952</v>
      </c>
      <c r="Y1701" s="20">
        <v>44316</v>
      </c>
    </row>
    <row r="1702" spans="1:25" ht="15.75" x14ac:dyDescent="0.25">
      <c r="A1702" s="17" t="s">
        <v>329</v>
      </c>
      <c r="B1702" s="17" t="s">
        <v>296</v>
      </c>
      <c r="C1702" s="17" t="s">
        <v>283</v>
      </c>
      <c r="D1702" s="20">
        <v>45004</v>
      </c>
      <c r="E1702" s="20">
        <v>45051</v>
      </c>
      <c r="F1702" s="21">
        <v>34523.1</v>
      </c>
      <c r="G1702" s="20">
        <v>45047</v>
      </c>
      <c r="H1702" s="20">
        <v>45412</v>
      </c>
      <c r="I1702" s="17">
        <f>IF((YEAR(H1702)-YEAR(G1702))=1, ((MONTH(H1702)-MONTH(G1702))+1)+12, (IF((YEAR(H1702)-YEAR(G1702))=2, ((MONTH(H1702)-MONTH(G1702))+1)+24, (IF((YEAR(H1702)-YEAR(G1702))=3, ((MONTH(H1702)-MONTH(G1702))+1)+36, (MONTH(H1702)-MONTH(G1702))+1)))))</f>
        <v>12</v>
      </c>
      <c r="J1702" s="18">
        <f>F1702/I1702</f>
        <v>2876.9249999999997</v>
      </c>
      <c r="K1702" s="19"/>
      <c r="L1702" s="20">
        <v>45004</v>
      </c>
      <c r="M1702" s="20">
        <v>45051</v>
      </c>
      <c r="N1702" s="21">
        <v>34523.1</v>
      </c>
      <c r="O1702" s="20">
        <v>45047</v>
      </c>
      <c r="P1702" s="20">
        <v>45412</v>
      </c>
      <c r="Q1702" s="19">
        <f t="shared" si="78"/>
        <v>5</v>
      </c>
      <c r="R1702" s="19">
        <f t="shared" si="79"/>
        <v>5</v>
      </c>
      <c r="S1702" s="19">
        <f t="shared" si="80"/>
        <v>0</v>
      </c>
      <c r="T1702" s="19"/>
      <c r="U1702" s="20">
        <v>43909</v>
      </c>
      <c r="V1702" s="20">
        <v>43956</v>
      </c>
      <c r="W1702" s="21">
        <v>34523.1</v>
      </c>
      <c r="X1702" s="20">
        <v>43952</v>
      </c>
      <c r="Y1702" s="20">
        <v>44316</v>
      </c>
    </row>
    <row r="1703" spans="1:25" ht="15.75" x14ac:dyDescent="0.25">
      <c r="A1703" s="17" t="s">
        <v>418</v>
      </c>
      <c r="B1703" s="17" t="s">
        <v>292</v>
      </c>
      <c r="C1703" s="17" t="s">
        <v>283</v>
      </c>
      <c r="D1703" s="20">
        <v>45047</v>
      </c>
      <c r="E1703" s="20">
        <v>45073</v>
      </c>
      <c r="F1703" s="21">
        <v>30000</v>
      </c>
      <c r="G1703" s="20">
        <v>45047</v>
      </c>
      <c r="H1703" s="20">
        <v>45412</v>
      </c>
      <c r="I1703" s="17">
        <f>IF((YEAR(H1703)-YEAR(G1703))=1, ((MONTH(H1703)-MONTH(G1703))+1)+12, (IF((YEAR(H1703)-YEAR(G1703))=2, ((MONTH(H1703)-MONTH(G1703))+1)+24, (IF((YEAR(H1703)-YEAR(G1703))=3, ((MONTH(H1703)-MONTH(G1703))+1)+36, (MONTH(H1703)-MONTH(G1703))+1)))))</f>
        <v>12</v>
      </c>
      <c r="J1703" s="18">
        <f>F1703/I1703</f>
        <v>2500</v>
      </c>
      <c r="K1703" s="19"/>
      <c r="L1703" s="20">
        <v>45047</v>
      </c>
      <c r="M1703" s="20">
        <v>45073</v>
      </c>
      <c r="N1703" s="21">
        <v>30000</v>
      </c>
      <c r="O1703" s="20">
        <v>45047</v>
      </c>
      <c r="P1703" s="20">
        <v>45412</v>
      </c>
      <c r="Q1703" s="19">
        <f t="shared" si="78"/>
        <v>27</v>
      </c>
      <c r="R1703" s="19">
        <f t="shared" si="79"/>
        <v>27</v>
      </c>
      <c r="S1703" s="19">
        <f t="shared" si="80"/>
        <v>0</v>
      </c>
      <c r="T1703" s="19"/>
      <c r="U1703" s="20">
        <v>43952</v>
      </c>
      <c r="V1703" s="20">
        <v>43978</v>
      </c>
      <c r="W1703" s="21">
        <v>30000</v>
      </c>
      <c r="X1703" s="20">
        <v>43952</v>
      </c>
      <c r="Y1703" s="20">
        <v>44316</v>
      </c>
    </row>
    <row r="1704" spans="1:25" ht="15.75" x14ac:dyDescent="0.25">
      <c r="A1704" s="17" t="s">
        <v>456</v>
      </c>
      <c r="B1704" s="17" t="s">
        <v>292</v>
      </c>
      <c r="C1704" s="17" t="s">
        <v>283</v>
      </c>
      <c r="D1704" s="20">
        <v>45060</v>
      </c>
      <c r="E1704" s="20">
        <v>45135</v>
      </c>
      <c r="F1704" s="21">
        <v>136000</v>
      </c>
      <c r="G1704" s="20">
        <v>45061</v>
      </c>
      <c r="H1704" s="20">
        <v>45412</v>
      </c>
      <c r="I1704" s="17">
        <f>IF((YEAR(H1704)-YEAR(G1704))=1, ((MONTH(H1704)-MONTH(G1704))+1)+12, (IF((YEAR(H1704)-YEAR(G1704))=2, ((MONTH(H1704)-MONTH(G1704))+1)+24, (IF((YEAR(H1704)-YEAR(G1704))=3, ((MONTH(H1704)-MONTH(G1704))+1)+36, (MONTH(H1704)-MONTH(G1704))+1)))))</f>
        <v>12</v>
      </c>
      <c r="J1704" s="18">
        <f>F1704/I1704</f>
        <v>11333.333333333334</v>
      </c>
      <c r="K1704" s="19"/>
      <c r="L1704" s="20">
        <v>45060</v>
      </c>
      <c r="M1704" s="20">
        <v>45135</v>
      </c>
      <c r="N1704" s="21">
        <v>136000</v>
      </c>
      <c r="O1704" s="20">
        <v>45061</v>
      </c>
      <c r="P1704" s="20">
        <v>45412</v>
      </c>
      <c r="Q1704" s="19">
        <f t="shared" si="78"/>
        <v>28</v>
      </c>
      <c r="R1704" s="19">
        <f t="shared" si="79"/>
        <v>28</v>
      </c>
      <c r="S1704" s="19">
        <f t="shared" si="80"/>
        <v>0</v>
      </c>
      <c r="T1704" s="19"/>
      <c r="U1704" s="20">
        <v>43965</v>
      </c>
      <c r="V1704" s="20">
        <v>44040</v>
      </c>
      <c r="W1704" s="21">
        <v>136000</v>
      </c>
      <c r="X1704" s="20">
        <v>43966</v>
      </c>
      <c r="Y1704" s="20">
        <v>44316</v>
      </c>
    </row>
    <row r="1705" spans="1:25" ht="15.75" x14ac:dyDescent="0.25">
      <c r="A1705" s="17" t="s">
        <v>329</v>
      </c>
      <c r="B1705" s="17" t="s">
        <v>292</v>
      </c>
      <c r="C1705" s="17" t="s">
        <v>283</v>
      </c>
      <c r="D1705" s="20">
        <v>45142</v>
      </c>
      <c r="E1705" s="20">
        <v>45180</v>
      </c>
      <c r="F1705" s="21">
        <v>2937.47</v>
      </c>
      <c r="G1705" s="20">
        <v>45139</v>
      </c>
      <c r="H1705" s="20">
        <v>45412</v>
      </c>
      <c r="I1705" s="17">
        <f>IF((YEAR(H1705)-YEAR(G1705))=1, ((MONTH(H1705)-MONTH(G1705))+1)+12, (IF((YEAR(H1705)-YEAR(G1705))=2, ((MONTH(H1705)-MONTH(G1705))+1)+24, (IF((YEAR(H1705)-YEAR(G1705))=3, ((MONTH(H1705)-MONTH(G1705))+1)+36, (MONTH(H1705)-MONTH(G1705))+1)))))</f>
        <v>9</v>
      </c>
      <c r="J1705" s="18">
        <f>F1705/I1705</f>
        <v>326.38555555555553</v>
      </c>
      <c r="K1705" s="19"/>
      <c r="L1705" s="20">
        <v>45142</v>
      </c>
      <c r="M1705" s="20">
        <v>45180</v>
      </c>
      <c r="N1705" s="21">
        <v>2937.47</v>
      </c>
      <c r="O1705" s="20">
        <v>45139</v>
      </c>
      <c r="P1705" s="20">
        <v>45412</v>
      </c>
      <c r="Q1705" s="19">
        <f t="shared" si="78"/>
        <v>11</v>
      </c>
      <c r="R1705" s="19">
        <f t="shared" si="79"/>
        <v>11</v>
      </c>
      <c r="S1705" s="19">
        <f t="shared" si="80"/>
        <v>0</v>
      </c>
      <c r="T1705" s="19"/>
      <c r="U1705" s="20">
        <v>44047</v>
      </c>
      <c r="V1705" s="20">
        <v>44085</v>
      </c>
      <c r="W1705" s="21">
        <v>2937.47</v>
      </c>
      <c r="X1705" s="20">
        <v>44044</v>
      </c>
      <c r="Y1705" s="20">
        <v>44316</v>
      </c>
    </row>
    <row r="1706" spans="1:25" ht="15.75" x14ac:dyDescent="0.25">
      <c r="A1706" s="17" t="s">
        <v>392</v>
      </c>
      <c r="B1706" s="17" t="s">
        <v>285</v>
      </c>
      <c r="C1706" s="17" t="s">
        <v>283</v>
      </c>
      <c r="D1706" s="20">
        <v>45350</v>
      </c>
      <c r="E1706" s="20" t="s">
        <v>579</v>
      </c>
      <c r="F1706" s="21">
        <v>7753.89</v>
      </c>
      <c r="G1706" s="20">
        <v>45323</v>
      </c>
      <c r="H1706" s="20">
        <v>45412</v>
      </c>
      <c r="I1706" s="17">
        <f>IF((YEAR(H1706)-YEAR(G1706))=1, ((MONTH(H1706)-MONTH(G1706))+1)+12, (IF((YEAR(H1706)-YEAR(G1706))=2, ((MONTH(H1706)-MONTH(G1706))+1)+24, (IF((YEAR(H1706)-YEAR(G1706))=3, ((MONTH(H1706)-MONTH(G1706))+1)+36, (MONTH(H1706)-MONTH(G1706))+1)))))</f>
        <v>3</v>
      </c>
      <c r="J1706" s="18">
        <f>F1706/I1706</f>
        <v>2584.63</v>
      </c>
      <c r="K1706" s="19"/>
      <c r="L1706" s="20">
        <v>45350</v>
      </c>
      <c r="M1706" s="20" t="s">
        <v>579</v>
      </c>
      <c r="N1706" s="21">
        <v>7753.89</v>
      </c>
      <c r="O1706" s="20">
        <v>45323</v>
      </c>
      <c r="P1706" s="20">
        <v>45412</v>
      </c>
      <c r="Q1706" s="19" t="e">
        <f t="shared" si="78"/>
        <v>#VALUE!</v>
      </c>
      <c r="R1706" s="19" t="e">
        <f t="shared" si="79"/>
        <v>#VALUE!</v>
      </c>
      <c r="S1706" s="19" t="e">
        <f t="shared" si="80"/>
        <v>#VALUE!</v>
      </c>
      <c r="T1706" s="19"/>
      <c r="U1706" s="20">
        <v>44255</v>
      </c>
      <c r="V1706" s="20"/>
      <c r="W1706" s="21">
        <v>7753.89</v>
      </c>
      <c r="X1706" s="20">
        <v>44228</v>
      </c>
      <c r="Y1706" s="20">
        <v>44316</v>
      </c>
    </row>
    <row r="1707" spans="1:25" ht="15.75" x14ac:dyDescent="0.25">
      <c r="A1707" s="17" t="s">
        <v>499</v>
      </c>
      <c r="B1707" s="17" t="s">
        <v>288</v>
      </c>
      <c r="C1707" s="17" t="s">
        <v>283</v>
      </c>
      <c r="D1707" s="20">
        <v>45348</v>
      </c>
      <c r="E1707" s="20" t="s">
        <v>579</v>
      </c>
      <c r="F1707" s="21">
        <v>7500</v>
      </c>
      <c r="G1707" s="20">
        <v>45323</v>
      </c>
      <c r="H1707" s="20">
        <v>45412</v>
      </c>
      <c r="I1707" s="17">
        <f>IF((YEAR(H1707)-YEAR(G1707))=1, ((MONTH(H1707)-MONTH(G1707))+1)+12, (IF((YEAR(H1707)-YEAR(G1707))=2, ((MONTH(H1707)-MONTH(G1707))+1)+24, (IF((YEAR(H1707)-YEAR(G1707))=3, ((MONTH(H1707)-MONTH(G1707))+1)+36, (MONTH(H1707)-MONTH(G1707))+1)))))</f>
        <v>3</v>
      </c>
      <c r="J1707" s="18">
        <f>F1707/I1707</f>
        <v>2500</v>
      </c>
      <c r="K1707" s="19"/>
      <c r="L1707" s="20">
        <v>45348</v>
      </c>
      <c r="M1707" s="20" t="s">
        <v>579</v>
      </c>
      <c r="N1707" s="21">
        <v>7500</v>
      </c>
      <c r="O1707" s="20">
        <v>45323</v>
      </c>
      <c r="P1707" s="20">
        <v>45412</v>
      </c>
      <c r="Q1707" s="19" t="e">
        <f t="shared" si="78"/>
        <v>#VALUE!</v>
      </c>
      <c r="R1707" s="19" t="e">
        <f t="shared" si="79"/>
        <v>#VALUE!</v>
      </c>
      <c r="S1707" s="19" t="e">
        <f t="shared" si="80"/>
        <v>#VALUE!</v>
      </c>
      <c r="T1707" s="19"/>
      <c r="U1707" s="20">
        <v>44253</v>
      </c>
      <c r="V1707" s="20"/>
      <c r="W1707" s="21">
        <v>7500</v>
      </c>
      <c r="X1707" s="20">
        <v>44228</v>
      </c>
      <c r="Y1707" s="20">
        <v>44316</v>
      </c>
    </row>
    <row r="1708" spans="1:25" ht="15.75" x14ac:dyDescent="0.25">
      <c r="A1708" s="17" t="s">
        <v>551</v>
      </c>
      <c r="B1708" s="17" t="s">
        <v>285</v>
      </c>
      <c r="C1708" s="17" t="s">
        <v>283</v>
      </c>
      <c r="D1708" s="20">
        <v>45352</v>
      </c>
      <c r="E1708" s="20" t="s">
        <v>579</v>
      </c>
      <c r="F1708" s="21">
        <v>1746.09</v>
      </c>
      <c r="G1708" s="20">
        <v>45323</v>
      </c>
      <c r="H1708" s="20">
        <v>45412</v>
      </c>
      <c r="I1708" s="17">
        <f>IF((YEAR(H1708)-YEAR(G1708))=1, ((MONTH(H1708)-MONTH(G1708))+1)+12, (IF((YEAR(H1708)-YEAR(G1708))=2, ((MONTH(H1708)-MONTH(G1708))+1)+24, (IF((YEAR(H1708)-YEAR(G1708))=3, ((MONTH(H1708)-MONTH(G1708))+1)+36, (MONTH(H1708)-MONTH(G1708))+1)))))</f>
        <v>3</v>
      </c>
      <c r="J1708" s="18">
        <f>F1708/I1708</f>
        <v>582.03</v>
      </c>
      <c r="K1708" s="19"/>
      <c r="L1708" s="20">
        <v>45352</v>
      </c>
      <c r="M1708" s="20" t="s">
        <v>579</v>
      </c>
      <c r="N1708" s="21">
        <v>1746.09</v>
      </c>
      <c r="O1708" s="20">
        <v>45323</v>
      </c>
      <c r="P1708" s="20">
        <v>45412</v>
      </c>
      <c r="Q1708" s="19" t="e">
        <f t="shared" si="78"/>
        <v>#VALUE!</v>
      </c>
      <c r="R1708" s="19" t="e">
        <f t="shared" si="79"/>
        <v>#VALUE!</v>
      </c>
      <c r="S1708" s="19" t="e">
        <f t="shared" si="80"/>
        <v>#VALUE!</v>
      </c>
      <c r="T1708" s="19"/>
      <c r="U1708" s="20">
        <v>44256</v>
      </c>
      <c r="V1708" s="20"/>
      <c r="W1708" s="21">
        <v>1746.09</v>
      </c>
      <c r="X1708" s="20">
        <v>44228</v>
      </c>
      <c r="Y1708" s="20">
        <v>44316</v>
      </c>
    </row>
    <row r="1709" spans="1:25" ht="15.75" x14ac:dyDescent="0.25">
      <c r="A1709" s="17" t="s">
        <v>557</v>
      </c>
      <c r="B1709" s="17" t="s">
        <v>288</v>
      </c>
      <c r="C1709" s="17" t="s">
        <v>283</v>
      </c>
      <c r="D1709" s="20">
        <v>45323</v>
      </c>
      <c r="E1709" s="20" t="s">
        <v>579</v>
      </c>
      <c r="F1709" s="21">
        <v>54000</v>
      </c>
      <c r="G1709" s="20">
        <v>45323</v>
      </c>
      <c r="H1709" s="20">
        <v>45412</v>
      </c>
      <c r="I1709" s="17">
        <f>IF((YEAR(H1709)-YEAR(G1709))=1, ((MONTH(H1709)-MONTH(G1709))+1)+12, (IF((YEAR(H1709)-YEAR(G1709))=2, ((MONTH(H1709)-MONTH(G1709))+1)+24, (IF((YEAR(H1709)-YEAR(G1709))=3, ((MONTH(H1709)-MONTH(G1709))+1)+36, (MONTH(H1709)-MONTH(G1709))+1)))))</f>
        <v>3</v>
      </c>
      <c r="J1709" s="18">
        <f>F1709/I1709</f>
        <v>18000</v>
      </c>
      <c r="K1709" s="19"/>
      <c r="L1709" s="20">
        <v>45323</v>
      </c>
      <c r="M1709" s="20" t="s">
        <v>579</v>
      </c>
      <c r="N1709" s="21">
        <v>54000</v>
      </c>
      <c r="O1709" s="20">
        <v>45323</v>
      </c>
      <c r="P1709" s="20">
        <v>45412</v>
      </c>
      <c r="Q1709" s="19" t="e">
        <f t="shared" si="78"/>
        <v>#VALUE!</v>
      </c>
      <c r="R1709" s="19" t="e">
        <f t="shared" si="79"/>
        <v>#VALUE!</v>
      </c>
      <c r="S1709" s="19" t="e">
        <f t="shared" si="80"/>
        <v>#VALUE!</v>
      </c>
      <c r="T1709" s="19"/>
      <c r="U1709" s="20">
        <v>44228</v>
      </c>
      <c r="V1709" s="20"/>
      <c r="W1709" s="21">
        <v>54000</v>
      </c>
      <c r="X1709" s="20">
        <v>44228</v>
      </c>
      <c r="Y1709" s="20">
        <v>44316</v>
      </c>
    </row>
    <row r="1710" spans="1:25" ht="15.75" x14ac:dyDescent="0.25">
      <c r="A1710" s="17" t="s">
        <v>373</v>
      </c>
      <c r="B1710" s="17" t="s">
        <v>285</v>
      </c>
      <c r="C1710" s="17" t="s">
        <v>283</v>
      </c>
      <c r="D1710" s="20">
        <v>45412</v>
      </c>
      <c r="E1710" s="20" t="s">
        <v>579</v>
      </c>
      <c r="F1710" s="21">
        <v>1000</v>
      </c>
      <c r="G1710" s="20">
        <v>45383</v>
      </c>
      <c r="H1710" s="20">
        <v>45412</v>
      </c>
      <c r="I1710" s="17">
        <f>IF((YEAR(H1710)-YEAR(G1710))=1, ((MONTH(H1710)-MONTH(G1710))+1)+12, (IF((YEAR(H1710)-YEAR(G1710))=2, ((MONTH(H1710)-MONTH(G1710))+1)+24, (IF((YEAR(H1710)-YEAR(G1710))=3, ((MONTH(H1710)-MONTH(G1710))+1)+36, (MONTH(H1710)-MONTH(G1710))+1)))))</f>
        <v>1</v>
      </c>
      <c r="J1710" s="18">
        <f>F1710/I1710</f>
        <v>1000</v>
      </c>
      <c r="K1710" s="19"/>
      <c r="L1710" s="20">
        <v>45412</v>
      </c>
      <c r="M1710" s="20" t="s">
        <v>579</v>
      </c>
      <c r="N1710" s="21">
        <v>1000</v>
      </c>
      <c r="O1710" s="20">
        <v>45383</v>
      </c>
      <c r="P1710" s="20">
        <v>45412</v>
      </c>
      <c r="Q1710" s="19" t="e">
        <f t="shared" si="78"/>
        <v>#VALUE!</v>
      </c>
      <c r="R1710" s="19" t="e">
        <f t="shared" si="79"/>
        <v>#VALUE!</v>
      </c>
      <c r="S1710" s="19" t="e">
        <f t="shared" si="80"/>
        <v>#VALUE!</v>
      </c>
      <c r="T1710" s="19"/>
      <c r="U1710" s="20">
        <v>44316</v>
      </c>
      <c r="V1710" s="20"/>
      <c r="W1710" s="21">
        <v>1000</v>
      </c>
      <c r="X1710" s="20">
        <v>44287</v>
      </c>
      <c r="Y1710" s="20">
        <v>44316</v>
      </c>
    </row>
    <row r="1711" spans="1:25" ht="15.75" x14ac:dyDescent="0.25">
      <c r="A1711" s="17" t="s">
        <v>426</v>
      </c>
      <c r="B1711" s="17" t="s">
        <v>282</v>
      </c>
      <c r="C1711" s="17" t="s">
        <v>283</v>
      </c>
      <c r="D1711" s="20">
        <v>45383</v>
      </c>
      <c r="E1711" s="20" t="s">
        <v>579</v>
      </c>
      <c r="F1711" s="21">
        <v>700</v>
      </c>
      <c r="G1711" s="20">
        <v>45383</v>
      </c>
      <c r="H1711" s="20">
        <v>45412</v>
      </c>
      <c r="I1711" s="17">
        <f>IF((YEAR(H1711)-YEAR(G1711))=1, ((MONTH(H1711)-MONTH(G1711))+1)+12, (IF((YEAR(H1711)-YEAR(G1711))=2, ((MONTH(H1711)-MONTH(G1711))+1)+24, (IF((YEAR(H1711)-YEAR(G1711))=3, ((MONTH(H1711)-MONTH(G1711))+1)+36, (MONTH(H1711)-MONTH(G1711))+1)))))</f>
        <v>1</v>
      </c>
      <c r="J1711" s="18">
        <f>F1711/I1711</f>
        <v>700</v>
      </c>
      <c r="K1711" s="19"/>
      <c r="L1711" s="20">
        <v>45383</v>
      </c>
      <c r="M1711" s="20" t="s">
        <v>579</v>
      </c>
      <c r="N1711" s="21">
        <v>700</v>
      </c>
      <c r="O1711" s="20">
        <v>45383</v>
      </c>
      <c r="P1711" s="20">
        <v>45412</v>
      </c>
      <c r="Q1711" s="19" t="e">
        <f t="shared" si="78"/>
        <v>#VALUE!</v>
      </c>
      <c r="R1711" s="19" t="e">
        <f t="shared" si="79"/>
        <v>#VALUE!</v>
      </c>
      <c r="S1711" s="19" t="e">
        <f t="shared" si="80"/>
        <v>#VALUE!</v>
      </c>
      <c r="T1711" s="19"/>
      <c r="U1711" s="20">
        <v>44287</v>
      </c>
      <c r="V1711" s="20"/>
      <c r="W1711" s="21">
        <v>700</v>
      </c>
      <c r="X1711" s="20">
        <v>44287</v>
      </c>
      <c r="Y1711" s="20">
        <v>44316</v>
      </c>
    </row>
    <row r="1712" spans="1:25" ht="15.75" x14ac:dyDescent="0.25">
      <c r="A1712" s="17" t="s">
        <v>463</v>
      </c>
      <c r="B1712" s="17" t="s">
        <v>285</v>
      </c>
      <c r="C1712" s="17" t="s">
        <v>283</v>
      </c>
      <c r="D1712" s="20">
        <v>45383</v>
      </c>
      <c r="E1712" s="20" t="s">
        <v>579</v>
      </c>
      <c r="F1712" s="21">
        <v>900</v>
      </c>
      <c r="G1712" s="20">
        <v>45383</v>
      </c>
      <c r="H1712" s="20">
        <v>45412</v>
      </c>
      <c r="I1712" s="17">
        <f>IF((YEAR(H1712)-YEAR(G1712))=1, ((MONTH(H1712)-MONTH(G1712))+1)+12, (IF((YEAR(H1712)-YEAR(G1712))=2, ((MONTH(H1712)-MONTH(G1712))+1)+24, (IF((YEAR(H1712)-YEAR(G1712))=3, ((MONTH(H1712)-MONTH(G1712))+1)+36, (MONTH(H1712)-MONTH(G1712))+1)))))</f>
        <v>1</v>
      </c>
      <c r="J1712" s="18">
        <f>F1712/I1712</f>
        <v>900</v>
      </c>
      <c r="K1712" s="19"/>
      <c r="L1712" s="20">
        <v>45383</v>
      </c>
      <c r="M1712" s="20" t="s">
        <v>579</v>
      </c>
      <c r="N1712" s="21">
        <v>900</v>
      </c>
      <c r="O1712" s="20">
        <v>45383</v>
      </c>
      <c r="P1712" s="20">
        <v>45412</v>
      </c>
      <c r="Q1712" s="19" t="e">
        <f t="shared" si="78"/>
        <v>#VALUE!</v>
      </c>
      <c r="R1712" s="19" t="e">
        <f t="shared" si="79"/>
        <v>#VALUE!</v>
      </c>
      <c r="S1712" s="19" t="e">
        <f t="shared" si="80"/>
        <v>#VALUE!</v>
      </c>
      <c r="T1712" s="19"/>
      <c r="U1712" s="20">
        <v>44287</v>
      </c>
      <c r="V1712" s="20"/>
      <c r="W1712" s="21">
        <v>900</v>
      </c>
      <c r="X1712" s="20">
        <v>44287</v>
      </c>
      <c r="Y1712" s="20">
        <v>44316</v>
      </c>
    </row>
    <row r="1713" spans="1:25" ht="15.75" x14ac:dyDescent="0.25">
      <c r="A1713" s="17" t="s">
        <v>485</v>
      </c>
      <c r="B1713" s="17" t="s">
        <v>282</v>
      </c>
      <c r="C1713" s="17" t="s">
        <v>283</v>
      </c>
      <c r="D1713" s="20">
        <v>45383</v>
      </c>
      <c r="E1713" s="20" t="s">
        <v>579</v>
      </c>
      <c r="F1713" s="21">
        <v>600</v>
      </c>
      <c r="G1713" s="20">
        <v>45383</v>
      </c>
      <c r="H1713" s="20">
        <v>45412</v>
      </c>
      <c r="I1713" s="17">
        <f>IF((YEAR(H1713)-YEAR(G1713))=1, ((MONTH(H1713)-MONTH(G1713))+1)+12, (IF((YEAR(H1713)-YEAR(G1713))=2, ((MONTH(H1713)-MONTH(G1713))+1)+24, (IF((YEAR(H1713)-YEAR(G1713))=3, ((MONTH(H1713)-MONTH(G1713))+1)+36, (MONTH(H1713)-MONTH(G1713))+1)))))</f>
        <v>1</v>
      </c>
      <c r="J1713" s="18">
        <f>F1713/I1713</f>
        <v>600</v>
      </c>
      <c r="K1713" s="19"/>
      <c r="L1713" s="20">
        <v>45383</v>
      </c>
      <c r="M1713" s="20" t="s">
        <v>579</v>
      </c>
      <c r="N1713" s="21">
        <v>600</v>
      </c>
      <c r="O1713" s="20">
        <v>45383</v>
      </c>
      <c r="P1713" s="20">
        <v>45412</v>
      </c>
      <c r="Q1713" s="19" t="e">
        <f t="shared" si="78"/>
        <v>#VALUE!</v>
      </c>
      <c r="R1713" s="19" t="e">
        <f t="shared" si="79"/>
        <v>#VALUE!</v>
      </c>
      <c r="S1713" s="19" t="e">
        <f t="shared" si="80"/>
        <v>#VALUE!</v>
      </c>
      <c r="T1713" s="19"/>
      <c r="U1713" s="20">
        <v>44287</v>
      </c>
      <c r="V1713" s="20"/>
      <c r="W1713" s="21">
        <v>600</v>
      </c>
      <c r="X1713" s="20">
        <v>44287</v>
      </c>
      <c r="Y1713" s="20">
        <v>44316</v>
      </c>
    </row>
    <row r="1714" spans="1:25" ht="15.75" x14ac:dyDescent="0.25">
      <c r="A1714" s="17" t="s">
        <v>507</v>
      </c>
      <c r="B1714" s="17" t="s">
        <v>285</v>
      </c>
      <c r="C1714" s="17" t="s">
        <v>283</v>
      </c>
      <c r="D1714" s="20">
        <v>45383</v>
      </c>
      <c r="E1714" s="20" t="s">
        <v>579</v>
      </c>
      <c r="F1714" s="21">
        <v>1750</v>
      </c>
      <c r="G1714" s="20">
        <v>45383</v>
      </c>
      <c r="H1714" s="20">
        <v>45412</v>
      </c>
      <c r="I1714" s="17">
        <f>IF((YEAR(H1714)-YEAR(G1714))=1, ((MONTH(H1714)-MONTH(G1714))+1)+12, (IF((YEAR(H1714)-YEAR(G1714))=2, ((MONTH(H1714)-MONTH(G1714))+1)+24, (IF((YEAR(H1714)-YEAR(G1714))=3, ((MONTH(H1714)-MONTH(G1714))+1)+36, (MONTH(H1714)-MONTH(G1714))+1)))))</f>
        <v>1</v>
      </c>
      <c r="J1714" s="18">
        <f>F1714/I1714</f>
        <v>1750</v>
      </c>
      <c r="K1714" s="19"/>
      <c r="L1714" s="20">
        <v>45383</v>
      </c>
      <c r="M1714" s="20" t="s">
        <v>579</v>
      </c>
      <c r="N1714" s="21">
        <v>1750</v>
      </c>
      <c r="O1714" s="20">
        <v>45383</v>
      </c>
      <c r="P1714" s="20">
        <v>45412</v>
      </c>
      <c r="Q1714" s="19" t="e">
        <f t="shared" si="78"/>
        <v>#VALUE!</v>
      </c>
      <c r="R1714" s="19" t="e">
        <f t="shared" si="79"/>
        <v>#VALUE!</v>
      </c>
      <c r="S1714" s="19" t="e">
        <f t="shared" si="80"/>
        <v>#VALUE!</v>
      </c>
      <c r="T1714" s="19"/>
      <c r="U1714" s="20">
        <v>44287</v>
      </c>
      <c r="V1714" s="20"/>
      <c r="W1714" s="21">
        <v>1750</v>
      </c>
      <c r="X1714" s="20">
        <v>44287</v>
      </c>
      <c r="Y1714" s="20">
        <v>44316</v>
      </c>
    </row>
    <row r="1715" spans="1:25" ht="15.75" x14ac:dyDescent="0.25">
      <c r="A1715" s="17" t="s">
        <v>444</v>
      </c>
      <c r="B1715" s="17" t="s">
        <v>292</v>
      </c>
      <c r="C1715" s="17" t="s">
        <v>283</v>
      </c>
      <c r="D1715" s="20">
        <v>44716</v>
      </c>
      <c r="E1715" s="20">
        <v>44758</v>
      </c>
      <c r="F1715" s="21">
        <v>35000</v>
      </c>
      <c r="G1715" s="20">
        <v>44716</v>
      </c>
      <c r="H1715" s="20">
        <v>45443</v>
      </c>
      <c r="I1715" s="17">
        <f>IF((YEAR(H1715)-YEAR(G1715))=1, ((MONTH(H1715)-MONTH(G1715))+1)+12, (IF((YEAR(H1715)-YEAR(G1715))=2, ((MONTH(H1715)-MONTH(G1715))+1)+24, (IF((YEAR(H1715)-YEAR(G1715))=3, ((MONTH(H1715)-MONTH(G1715))+1)+36, (MONTH(H1715)-MONTH(G1715))+1)))))</f>
        <v>24</v>
      </c>
      <c r="J1715" s="18">
        <f>F1715/I1715</f>
        <v>1458.3333333333333</v>
      </c>
      <c r="K1715" s="19"/>
      <c r="L1715" s="20">
        <v>44716</v>
      </c>
      <c r="M1715" s="20">
        <v>44758</v>
      </c>
      <c r="N1715" s="21">
        <v>35000</v>
      </c>
      <c r="O1715" s="20">
        <v>44716</v>
      </c>
      <c r="P1715" s="20">
        <v>45443</v>
      </c>
      <c r="Q1715" s="19">
        <f t="shared" si="78"/>
        <v>16</v>
      </c>
      <c r="R1715" s="19">
        <f t="shared" si="79"/>
        <v>16</v>
      </c>
      <c r="S1715" s="19">
        <f t="shared" si="80"/>
        <v>0</v>
      </c>
      <c r="T1715" s="19"/>
      <c r="U1715" s="20">
        <v>43620</v>
      </c>
      <c r="V1715" s="20">
        <v>43662</v>
      </c>
      <c r="W1715" s="21">
        <v>35000</v>
      </c>
      <c r="X1715" s="20">
        <v>43620</v>
      </c>
      <c r="Y1715" s="20">
        <v>44347</v>
      </c>
    </row>
    <row r="1716" spans="1:25" ht="15.75" x14ac:dyDescent="0.25">
      <c r="A1716" s="17" t="s">
        <v>291</v>
      </c>
      <c r="B1716" s="17" t="s">
        <v>282</v>
      </c>
      <c r="C1716" s="17" t="s">
        <v>283</v>
      </c>
      <c r="D1716" s="20">
        <v>45078</v>
      </c>
      <c r="E1716" s="20">
        <v>45082</v>
      </c>
      <c r="F1716" s="21">
        <v>35922.65</v>
      </c>
      <c r="G1716" s="20">
        <v>45078</v>
      </c>
      <c r="H1716" s="20">
        <v>45443</v>
      </c>
      <c r="I1716" s="17">
        <f>IF((YEAR(H1716)-YEAR(G1716))=1, ((MONTH(H1716)-MONTH(G1716))+1)+12, (IF((YEAR(H1716)-YEAR(G1716))=2, ((MONTH(H1716)-MONTH(G1716))+1)+24, (IF((YEAR(H1716)-YEAR(G1716))=3, ((MONTH(H1716)-MONTH(G1716))+1)+36, (MONTH(H1716)-MONTH(G1716))+1)))))</f>
        <v>12</v>
      </c>
      <c r="J1716" s="18">
        <f>F1716/I1716</f>
        <v>2993.5541666666668</v>
      </c>
      <c r="K1716" s="19"/>
      <c r="L1716" s="20">
        <v>45078</v>
      </c>
      <c r="M1716" s="20">
        <v>45082</v>
      </c>
      <c r="N1716" s="21">
        <v>35922.65</v>
      </c>
      <c r="O1716" s="20">
        <v>45078</v>
      </c>
      <c r="P1716" s="20">
        <v>45443</v>
      </c>
      <c r="Q1716" s="19">
        <f t="shared" si="78"/>
        <v>5</v>
      </c>
      <c r="R1716" s="19">
        <f t="shared" si="79"/>
        <v>5</v>
      </c>
      <c r="S1716" s="19">
        <f t="shared" si="80"/>
        <v>0</v>
      </c>
      <c r="T1716" s="19"/>
      <c r="U1716" s="20">
        <v>43983</v>
      </c>
      <c r="V1716" s="20">
        <v>43987</v>
      </c>
      <c r="W1716" s="21">
        <v>35922.65</v>
      </c>
      <c r="X1716" s="20">
        <v>43983</v>
      </c>
      <c r="Y1716" s="20">
        <v>44347</v>
      </c>
    </row>
    <row r="1717" spans="1:25" ht="15.75" x14ac:dyDescent="0.25">
      <c r="A1717" s="17" t="s">
        <v>336</v>
      </c>
      <c r="B1717" s="17" t="s">
        <v>285</v>
      </c>
      <c r="C1717" s="17" t="s">
        <v>283</v>
      </c>
      <c r="D1717" s="20">
        <v>45073</v>
      </c>
      <c r="E1717" s="20">
        <v>45191</v>
      </c>
      <c r="F1717" s="21">
        <v>26362.89</v>
      </c>
      <c r="G1717" s="20">
        <v>45078</v>
      </c>
      <c r="H1717" s="20">
        <v>45443</v>
      </c>
      <c r="I1717" s="17">
        <f>IF((YEAR(H1717)-YEAR(G1717))=1, ((MONTH(H1717)-MONTH(G1717))+1)+12, (IF((YEAR(H1717)-YEAR(G1717))=2, ((MONTH(H1717)-MONTH(G1717))+1)+24, (IF((YEAR(H1717)-YEAR(G1717))=3, ((MONTH(H1717)-MONTH(G1717))+1)+36, (MONTH(H1717)-MONTH(G1717))+1)))))</f>
        <v>12</v>
      </c>
      <c r="J1717" s="18">
        <f>F1717/I1717</f>
        <v>2196.9074999999998</v>
      </c>
      <c r="K1717" s="19"/>
      <c r="L1717" s="20">
        <v>45073</v>
      </c>
      <c r="M1717" s="20">
        <v>45191</v>
      </c>
      <c r="N1717" s="21">
        <v>26362.89</v>
      </c>
      <c r="O1717" s="20">
        <v>45078</v>
      </c>
      <c r="P1717" s="20">
        <v>45443</v>
      </c>
      <c r="Q1717" s="19">
        <f t="shared" si="78"/>
        <v>22</v>
      </c>
      <c r="R1717" s="19">
        <f t="shared" si="79"/>
        <v>22</v>
      </c>
      <c r="S1717" s="19">
        <f t="shared" si="80"/>
        <v>0</v>
      </c>
      <c r="T1717" s="19"/>
      <c r="U1717" s="20">
        <v>43978</v>
      </c>
      <c r="V1717" s="20">
        <v>44096</v>
      </c>
      <c r="W1717" s="21">
        <v>26362.89</v>
      </c>
      <c r="X1717" s="20">
        <v>43983</v>
      </c>
      <c r="Y1717" s="20">
        <v>44347</v>
      </c>
    </row>
    <row r="1718" spans="1:25" ht="15.75" x14ac:dyDescent="0.25">
      <c r="A1718" s="17" t="s">
        <v>439</v>
      </c>
      <c r="B1718" s="17" t="s">
        <v>288</v>
      </c>
      <c r="C1718" s="17" t="s">
        <v>283</v>
      </c>
      <c r="D1718" s="20">
        <v>45012</v>
      </c>
      <c r="E1718" s="20">
        <v>45036</v>
      </c>
      <c r="F1718" s="21">
        <v>61383.6</v>
      </c>
      <c r="G1718" s="20">
        <v>45078</v>
      </c>
      <c r="H1718" s="20">
        <v>45443</v>
      </c>
      <c r="I1718" s="17">
        <f>IF((YEAR(H1718)-YEAR(G1718))=1, ((MONTH(H1718)-MONTH(G1718))+1)+12, (IF((YEAR(H1718)-YEAR(G1718))=2, ((MONTH(H1718)-MONTH(G1718))+1)+24, (IF((YEAR(H1718)-YEAR(G1718))=3, ((MONTH(H1718)-MONTH(G1718))+1)+36, (MONTH(H1718)-MONTH(G1718))+1)))))</f>
        <v>12</v>
      </c>
      <c r="J1718" s="18">
        <f>F1718/I1718</f>
        <v>5115.3</v>
      </c>
      <c r="K1718" s="19"/>
      <c r="L1718" s="20">
        <v>45012</v>
      </c>
      <c r="M1718" s="20">
        <v>45036</v>
      </c>
      <c r="N1718" s="21">
        <v>61383.6</v>
      </c>
      <c r="O1718" s="20">
        <v>45078</v>
      </c>
      <c r="P1718" s="20">
        <v>45443</v>
      </c>
      <c r="Q1718" s="19">
        <f t="shared" si="78"/>
        <v>20</v>
      </c>
      <c r="R1718" s="19">
        <f t="shared" si="79"/>
        <v>20</v>
      </c>
      <c r="S1718" s="19">
        <f t="shared" si="80"/>
        <v>0</v>
      </c>
      <c r="T1718" s="19"/>
      <c r="U1718" s="20">
        <v>43917</v>
      </c>
      <c r="V1718" s="20">
        <v>43941</v>
      </c>
      <c r="W1718" s="21">
        <v>61383.6</v>
      </c>
      <c r="X1718" s="20">
        <v>43983</v>
      </c>
      <c r="Y1718" s="20">
        <v>44347</v>
      </c>
    </row>
    <row r="1719" spans="1:25" ht="15.75" x14ac:dyDescent="0.25">
      <c r="A1719" s="17" t="s">
        <v>492</v>
      </c>
      <c r="B1719" s="17" t="s">
        <v>285</v>
      </c>
      <c r="C1719" s="17" t="s">
        <v>283</v>
      </c>
      <c r="D1719" s="20">
        <v>45078</v>
      </c>
      <c r="E1719" s="20">
        <v>45092</v>
      </c>
      <c r="F1719" s="21">
        <v>60000</v>
      </c>
      <c r="G1719" s="20">
        <v>45078</v>
      </c>
      <c r="H1719" s="20">
        <v>45443</v>
      </c>
      <c r="I1719" s="17">
        <f>IF((YEAR(H1719)-YEAR(G1719))=1, ((MONTH(H1719)-MONTH(G1719))+1)+12, (IF((YEAR(H1719)-YEAR(G1719))=2, ((MONTH(H1719)-MONTH(G1719))+1)+24, (IF((YEAR(H1719)-YEAR(G1719))=3, ((MONTH(H1719)-MONTH(G1719))+1)+36, (MONTH(H1719)-MONTH(G1719))+1)))))</f>
        <v>12</v>
      </c>
      <c r="J1719" s="18">
        <f>F1719/I1719</f>
        <v>5000</v>
      </c>
      <c r="K1719" s="19"/>
      <c r="L1719" s="20">
        <v>45078</v>
      </c>
      <c r="M1719" s="20">
        <v>45092</v>
      </c>
      <c r="N1719" s="21">
        <v>60000</v>
      </c>
      <c r="O1719" s="20">
        <v>45078</v>
      </c>
      <c r="P1719" s="20">
        <v>45443</v>
      </c>
      <c r="Q1719" s="19">
        <f t="shared" si="78"/>
        <v>15</v>
      </c>
      <c r="R1719" s="19">
        <f t="shared" si="79"/>
        <v>15</v>
      </c>
      <c r="S1719" s="19">
        <f t="shared" si="80"/>
        <v>0</v>
      </c>
      <c r="T1719" s="19"/>
      <c r="U1719" s="20">
        <v>43983</v>
      </c>
      <c r="V1719" s="20">
        <v>43997</v>
      </c>
      <c r="W1719" s="21">
        <v>60000</v>
      </c>
      <c r="X1719" s="20">
        <v>43983</v>
      </c>
      <c r="Y1719" s="20">
        <v>44347</v>
      </c>
    </row>
    <row r="1720" spans="1:25" ht="15.75" x14ac:dyDescent="0.25">
      <c r="A1720" s="17" t="s">
        <v>538</v>
      </c>
      <c r="B1720" s="17" t="s">
        <v>285</v>
      </c>
      <c r="C1720" s="17" t="s">
        <v>283</v>
      </c>
      <c r="D1720" s="20">
        <v>45078</v>
      </c>
      <c r="E1720" s="20">
        <v>45131</v>
      </c>
      <c r="F1720" s="21">
        <v>31900</v>
      </c>
      <c r="G1720" s="20">
        <v>45078</v>
      </c>
      <c r="H1720" s="20">
        <v>45443</v>
      </c>
      <c r="I1720" s="17">
        <f>IF((YEAR(H1720)-YEAR(G1720))=1, ((MONTH(H1720)-MONTH(G1720))+1)+12, (IF((YEAR(H1720)-YEAR(G1720))=2, ((MONTH(H1720)-MONTH(G1720))+1)+24, (IF((YEAR(H1720)-YEAR(G1720))=3, ((MONTH(H1720)-MONTH(G1720))+1)+36, (MONTH(H1720)-MONTH(G1720))+1)))))</f>
        <v>12</v>
      </c>
      <c r="J1720" s="18">
        <f>F1720/I1720</f>
        <v>2658.3333333333335</v>
      </c>
      <c r="K1720" s="19"/>
      <c r="L1720" s="20">
        <v>45078</v>
      </c>
      <c r="M1720" s="20">
        <v>45131</v>
      </c>
      <c r="N1720" s="21">
        <v>31900</v>
      </c>
      <c r="O1720" s="20">
        <v>45078</v>
      </c>
      <c r="P1720" s="20">
        <v>45443</v>
      </c>
      <c r="Q1720" s="19">
        <f t="shared" si="78"/>
        <v>24</v>
      </c>
      <c r="R1720" s="19">
        <f t="shared" si="79"/>
        <v>24</v>
      </c>
      <c r="S1720" s="19">
        <f t="shared" si="80"/>
        <v>0</v>
      </c>
      <c r="T1720" s="19"/>
      <c r="U1720" s="20">
        <v>43983</v>
      </c>
      <c r="V1720" s="20">
        <v>44036</v>
      </c>
      <c r="W1720" s="21">
        <v>31900</v>
      </c>
      <c r="X1720" s="20">
        <v>43983</v>
      </c>
      <c r="Y1720" s="20">
        <v>44347</v>
      </c>
    </row>
    <row r="1721" spans="1:25" ht="15.75" x14ac:dyDescent="0.25">
      <c r="A1721" s="17" t="s">
        <v>540</v>
      </c>
      <c r="B1721" s="17" t="s">
        <v>285</v>
      </c>
      <c r="C1721" s="17" t="s">
        <v>283</v>
      </c>
      <c r="D1721" s="20">
        <v>45072</v>
      </c>
      <c r="E1721" s="20">
        <v>45122</v>
      </c>
      <c r="F1721" s="21">
        <v>14828.7</v>
      </c>
      <c r="G1721" s="20">
        <v>45078</v>
      </c>
      <c r="H1721" s="20">
        <v>45443</v>
      </c>
      <c r="I1721" s="17">
        <f>IF((YEAR(H1721)-YEAR(G1721))=1, ((MONTH(H1721)-MONTH(G1721))+1)+12, (IF((YEAR(H1721)-YEAR(G1721))=2, ((MONTH(H1721)-MONTH(G1721))+1)+24, (IF((YEAR(H1721)-YEAR(G1721))=3, ((MONTH(H1721)-MONTH(G1721))+1)+36, (MONTH(H1721)-MONTH(G1721))+1)))))</f>
        <v>12</v>
      </c>
      <c r="J1721" s="18">
        <f>F1721/I1721</f>
        <v>1235.7250000000001</v>
      </c>
      <c r="K1721" s="19"/>
      <c r="L1721" s="20">
        <v>45072</v>
      </c>
      <c r="M1721" s="20">
        <v>45122</v>
      </c>
      <c r="N1721" s="21">
        <v>14828.7</v>
      </c>
      <c r="O1721" s="20">
        <v>45078</v>
      </c>
      <c r="P1721" s="20">
        <v>45443</v>
      </c>
      <c r="Q1721" s="19">
        <f t="shared" si="78"/>
        <v>15</v>
      </c>
      <c r="R1721" s="19">
        <f t="shared" si="79"/>
        <v>15</v>
      </c>
      <c r="S1721" s="19">
        <f t="shared" si="80"/>
        <v>0</v>
      </c>
      <c r="T1721" s="19"/>
      <c r="U1721" s="20">
        <v>43977</v>
      </c>
      <c r="V1721" s="20">
        <v>44027</v>
      </c>
      <c r="W1721" s="21">
        <v>14828.7</v>
      </c>
      <c r="X1721" s="20">
        <v>43983</v>
      </c>
      <c r="Y1721" s="20">
        <v>44347</v>
      </c>
    </row>
    <row r="1722" spans="1:25" ht="15.75" x14ac:dyDescent="0.25">
      <c r="A1722" s="17" t="s">
        <v>552</v>
      </c>
      <c r="B1722" s="17" t="s">
        <v>292</v>
      </c>
      <c r="C1722" s="17" t="s">
        <v>283</v>
      </c>
      <c r="D1722" s="20">
        <v>45078</v>
      </c>
      <c r="E1722" s="20">
        <v>45222</v>
      </c>
      <c r="F1722" s="21">
        <v>34320</v>
      </c>
      <c r="G1722" s="20">
        <v>45078</v>
      </c>
      <c r="H1722" s="20">
        <v>45443</v>
      </c>
      <c r="I1722" s="17">
        <f>IF((YEAR(H1722)-YEAR(G1722))=1, ((MONTH(H1722)-MONTH(G1722))+1)+12, (IF((YEAR(H1722)-YEAR(G1722))=2, ((MONTH(H1722)-MONTH(G1722))+1)+24, (IF((YEAR(H1722)-YEAR(G1722))=3, ((MONTH(H1722)-MONTH(G1722))+1)+36, (MONTH(H1722)-MONTH(G1722))+1)))))</f>
        <v>12</v>
      </c>
      <c r="J1722" s="18">
        <f>F1722/I1722</f>
        <v>2860</v>
      </c>
      <c r="K1722" s="19"/>
      <c r="L1722" s="20">
        <v>45078</v>
      </c>
      <c r="M1722" s="20">
        <v>45222</v>
      </c>
      <c r="N1722" s="21">
        <v>34320</v>
      </c>
      <c r="O1722" s="20">
        <v>45078</v>
      </c>
      <c r="P1722" s="20">
        <v>45443</v>
      </c>
      <c r="Q1722" s="19">
        <f t="shared" si="78"/>
        <v>23</v>
      </c>
      <c r="R1722" s="19">
        <f t="shared" si="79"/>
        <v>23</v>
      </c>
      <c r="S1722" s="19">
        <f t="shared" si="80"/>
        <v>0</v>
      </c>
      <c r="T1722" s="19"/>
      <c r="U1722" s="20">
        <v>43983</v>
      </c>
      <c r="V1722" s="20">
        <v>44127</v>
      </c>
      <c r="W1722" s="21">
        <v>34320</v>
      </c>
      <c r="X1722" s="20">
        <v>43983</v>
      </c>
      <c r="Y1722" s="20">
        <v>44347</v>
      </c>
    </row>
    <row r="1723" spans="1:25" ht="15.75" x14ac:dyDescent="0.25">
      <c r="A1723" s="17" t="s">
        <v>553</v>
      </c>
      <c r="B1723" s="17" t="s">
        <v>292</v>
      </c>
      <c r="C1723" s="17" t="s">
        <v>283</v>
      </c>
      <c r="D1723" s="20">
        <v>45092</v>
      </c>
      <c r="E1723" s="20">
        <v>45135</v>
      </c>
      <c r="F1723" s="21">
        <v>25850</v>
      </c>
      <c r="G1723" s="20">
        <v>45078</v>
      </c>
      <c r="H1723" s="20">
        <v>45443</v>
      </c>
      <c r="I1723" s="17">
        <f>IF((YEAR(H1723)-YEAR(G1723))=1, ((MONTH(H1723)-MONTH(G1723))+1)+12, (IF((YEAR(H1723)-YEAR(G1723))=2, ((MONTH(H1723)-MONTH(G1723))+1)+24, (IF((YEAR(H1723)-YEAR(G1723))=3, ((MONTH(H1723)-MONTH(G1723))+1)+36, (MONTH(H1723)-MONTH(G1723))+1)))))</f>
        <v>12</v>
      </c>
      <c r="J1723" s="18">
        <f>F1723/I1723</f>
        <v>2154.1666666666665</v>
      </c>
      <c r="K1723" s="19"/>
      <c r="L1723" s="20">
        <v>45092</v>
      </c>
      <c r="M1723" s="20">
        <v>45135</v>
      </c>
      <c r="N1723" s="21">
        <v>25850</v>
      </c>
      <c r="O1723" s="20">
        <v>45078</v>
      </c>
      <c r="P1723" s="20">
        <v>45443</v>
      </c>
      <c r="Q1723" s="19">
        <f t="shared" si="78"/>
        <v>28</v>
      </c>
      <c r="R1723" s="19">
        <f t="shared" si="79"/>
        <v>28</v>
      </c>
      <c r="S1723" s="19">
        <f t="shared" si="80"/>
        <v>0</v>
      </c>
      <c r="T1723" s="19"/>
      <c r="U1723" s="20">
        <v>43997</v>
      </c>
      <c r="V1723" s="20">
        <v>44040</v>
      </c>
      <c r="W1723" s="21">
        <v>25850</v>
      </c>
      <c r="X1723" s="20">
        <v>43983</v>
      </c>
      <c r="Y1723" s="20">
        <v>44347</v>
      </c>
    </row>
    <row r="1724" spans="1:25" ht="15.75" x14ac:dyDescent="0.25">
      <c r="A1724" s="17" t="s">
        <v>391</v>
      </c>
      <c r="B1724" s="17" t="s">
        <v>285</v>
      </c>
      <c r="C1724" s="17" t="s">
        <v>283</v>
      </c>
      <c r="D1724" s="20">
        <v>45658</v>
      </c>
      <c r="E1724" s="20" t="s">
        <v>579</v>
      </c>
      <c r="F1724" s="21">
        <v>30434.93</v>
      </c>
      <c r="G1724" s="20">
        <v>45261</v>
      </c>
      <c r="H1724" s="20">
        <v>45443</v>
      </c>
      <c r="I1724" s="17">
        <f>IF((YEAR(H1724)-YEAR(G1724))=1, ((MONTH(H1724)-MONTH(G1724))+1)+12, (IF((YEAR(H1724)-YEAR(G1724))=2, ((MONTH(H1724)-MONTH(G1724))+1)+24, (IF((YEAR(H1724)-YEAR(G1724))=3, ((MONTH(H1724)-MONTH(G1724))+1)+36, (MONTH(H1724)-MONTH(G1724))+1)))))</f>
        <v>6</v>
      </c>
      <c r="J1724" s="18">
        <f>F1724/I1724</f>
        <v>5072.4883333333337</v>
      </c>
      <c r="K1724" s="19"/>
      <c r="L1724" s="20">
        <v>45658</v>
      </c>
      <c r="M1724" s="20" t="s">
        <v>579</v>
      </c>
      <c r="N1724" s="21">
        <v>30434.93</v>
      </c>
      <c r="O1724" s="20">
        <v>45261</v>
      </c>
      <c r="P1724" s="20">
        <v>45443</v>
      </c>
      <c r="Q1724" s="19" t="e">
        <f t="shared" si="78"/>
        <v>#VALUE!</v>
      </c>
      <c r="R1724" s="19" t="e">
        <f t="shared" si="79"/>
        <v>#VALUE!</v>
      </c>
      <c r="S1724" s="19" t="e">
        <f t="shared" si="80"/>
        <v>#VALUE!</v>
      </c>
      <c r="T1724" s="19"/>
      <c r="U1724" s="20">
        <v>44562</v>
      </c>
      <c r="V1724" s="20"/>
      <c r="W1724" s="21">
        <v>30434.93</v>
      </c>
      <c r="X1724" s="20">
        <v>44166</v>
      </c>
      <c r="Y1724" s="20">
        <v>44347</v>
      </c>
    </row>
    <row r="1725" spans="1:25" ht="15.75" x14ac:dyDescent="0.25">
      <c r="A1725" s="17" t="s">
        <v>391</v>
      </c>
      <c r="B1725" s="17" t="s">
        <v>296</v>
      </c>
      <c r="C1725" s="17" t="s">
        <v>283</v>
      </c>
      <c r="D1725" s="20">
        <v>45474</v>
      </c>
      <c r="E1725" s="20" t="s">
        <v>579</v>
      </c>
      <c r="F1725" s="21">
        <v>30434.93</v>
      </c>
      <c r="G1725" s="20">
        <v>45261</v>
      </c>
      <c r="H1725" s="20">
        <v>45443</v>
      </c>
      <c r="I1725" s="17">
        <f>IF((YEAR(H1725)-YEAR(G1725))=1, ((MONTH(H1725)-MONTH(G1725))+1)+12, (IF((YEAR(H1725)-YEAR(G1725))=2, ((MONTH(H1725)-MONTH(G1725))+1)+24, (IF((YEAR(H1725)-YEAR(G1725))=3, ((MONTH(H1725)-MONTH(G1725))+1)+36, (MONTH(H1725)-MONTH(G1725))+1)))))</f>
        <v>6</v>
      </c>
      <c r="J1725" s="18">
        <f>F1725/I1725</f>
        <v>5072.4883333333337</v>
      </c>
      <c r="K1725" s="19"/>
      <c r="L1725" s="20">
        <v>45474</v>
      </c>
      <c r="M1725" s="20" t="s">
        <v>579</v>
      </c>
      <c r="N1725" s="21">
        <v>30434.93</v>
      </c>
      <c r="O1725" s="20">
        <v>45261</v>
      </c>
      <c r="P1725" s="20">
        <v>45443</v>
      </c>
      <c r="Q1725" s="19" t="e">
        <f t="shared" si="78"/>
        <v>#VALUE!</v>
      </c>
      <c r="R1725" s="19" t="e">
        <f t="shared" si="79"/>
        <v>#VALUE!</v>
      </c>
      <c r="S1725" s="19" t="e">
        <f t="shared" si="80"/>
        <v>#VALUE!</v>
      </c>
      <c r="T1725" s="19"/>
      <c r="U1725" s="20">
        <v>44378</v>
      </c>
      <c r="V1725" s="20"/>
      <c r="W1725" s="21">
        <v>30434.93</v>
      </c>
      <c r="X1725" s="20">
        <v>44166</v>
      </c>
      <c r="Y1725" s="20">
        <v>44347</v>
      </c>
    </row>
    <row r="1726" spans="1:25" ht="15.75" x14ac:dyDescent="0.25">
      <c r="A1726" s="17" t="s">
        <v>391</v>
      </c>
      <c r="B1726" s="17" t="s">
        <v>282</v>
      </c>
      <c r="C1726" s="17" t="s">
        <v>283</v>
      </c>
      <c r="D1726" s="20">
        <v>45312</v>
      </c>
      <c r="E1726" s="20" t="s">
        <v>579</v>
      </c>
      <c r="F1726" s="21">
        <v>30434.93</v>
      </c>
      <c r="G1726" s="20">
        <v>45261</v>
      </c>
      <c r="H1726" s="20">
        <v>45443</v>
      </c>
      <c r="I1726" s="17">
        <f>IF((YEAR(H1726)-YEAR(G1726))=1, ((MONTH(H1726)-MONTH(G1726))+1)+12, (IF((YEAR(H1726)-YEAR(G1726))=2, ((MONTH(H1726)-MONTH(G1726))+1)+24, (IF((YEAR(H1726)-YEAR(G1726))=3, ((MONTH(H1726)-MONTH(G1726))+1)+36, (MONTH(H1726)-MONTH(G1726))+1)))))</f>
        <v>6</v>
      </c>
      <c r="J1726" s="18">
        <f>F1726/I1726</f>
        <v>5072.4883333333337</v>
      </c>
      <c r="K1726" s="19"/>
      <c r="L1726" s="20">
        <v>45312</v>
      </c>
      <c r="M1726" s="20" t="s">
        <v>579</v>
      </c>
      <c r="N1726" s="21">
        <v>30434.93</v>
      </c>
      <c r="O1726" s="20">
        <v>45261</v>
      </c>
      <c r="P1726" s="20">
        <v>45443</v>
      </c>
      <c r="Q1726" s="19" t="e">
        <f t="shared" si="78"/>
        <v>#VALUE!</v>
      </c>
      <c r="R1726" s="19" t="e">
        <f t="shared" si="79"/>
        <v>#VALUE!</v>
      </c>
      <c r="S1726" s="19" t="e">
        <f t="shared" si="80"/>
        <v>#VALUE!</v>
      </c>
      <c r="T1726" s="19"/>
      <c r="U1726" s="20">
        <v>44217</v>
      </c>
      <c r="V1726" s="20"/>
      <c r="W1726" s="21">
        <v>30434.93</v>
      </c>
      <c r="X1726" s="20">
        <v>44166</v>
      </c>
      <c r="Y1726" s="20">
        <v>44347</v>
      </c>
    </row>
    <row r="1727" spans="1:25" ht="15.75" x14ac:dyDescent="0.25">
      <c r="A1727" s="17" t="s">
        <v>331</v>
      </c>
      <c r="B1727" s="17" t="s">
        <v>296</v>
      </c>
      <c r="C1727" s="17" t="s">
        <v>283</v>
      </c>
      <c r="D1727" s="20">
        <v>45352</v>
      </c>
      <c r="E1727" s="20" t="s">
        <v>579</v>
      </c>
      <c r="F1727" s="21">
        <v>7500</v>
      </c>
      <c r="G1727" s="20">
        <v>45352</v>
      </c>
      <c r="H1727" s="20">
        <v>45443</v>
      </c>
      <c r="I1727" s="17">
        <f>IF((YEAR(H1727)-YEAR(G1727))=1, ((MONTH(H1727)-MONTH(G1727))+1)+12, (IF((YEAR(H1727)-YEAR(G1727))=2, ((MONTH(H1727)-MONTH(G1727))+1)+24, (IF((YEAR(H1727)-YEAR(G1727))=3, ((MONTH(H1727)-MONTH(G1727))+1)+36, (MONTH(H1727)-MONTH(G1727))+1)))))</f>
        <v>3</v>
      </c>
      <c r="J1727" s="18">
        <f>F1727/I1727</f>
        <v>2500</v>
      </c>
      <c r="K1727" s="19"/>
      <c r="L1727" s="20">
        <v>45352</v>
      </c>
      <c r="M1727" s="20" t="s">
        <v>579</v>
      </c>
      <c r="N1727" s="21">
        <v>7500</v>
      </c>
      <c r="O1727" s="20">
        <v>45352</v>
      </c>
      <c r="P1727" s="20">
        <v>45443</v>
      </c>
      <c r="Q1727" s="19" t="e">
        <f t="shared" si="78"/>
        <v>#VALUE!</v>
      </c>
      <c r="R1727" s="19" t="e">
        <f t="shared" si="79"/>
        <v>#VALUE!</v>
      </c>
      <c r="S1727" s="19" t="e">
        <f t="shared" si="80"/>
        <v>#VALUE!</v>
      </c>
      <c r="T1727" s="19"/>
      <c r="U1727" s="20">
        <v>44256</v>
      </c>
      <c r="V1727" s="20"/>
      <c r="W1727" s="21">
        <v>7500</v>
      </c>
      <c r="X1727" s="20">
        <v>44256</v>
      </c>
      <c r="Y1727" s="20">
        <v>44347</v>
      </c>
    </row>
    <row r="1728" spans="1:25" ht="15.75" x14ac:dyDescent="0.25">
      <c r="A1728" s="17" t="s">
        <v>497</v>
      </c>
      <c r="B1728" s="17" t="s">
        <v>296</v>
      </c>
      <c r="C1728" s="17" t="s">
        <v>283</v>
      </c>
      <c r="D1728" s="20">
        <v>45355</v>
      </c>
      <c r="E1728" s="20">
        <v>45360</v>
      </c>
      <c r="F1728" s="21">
        <v>3500</v>
      </c>
      <c r="G1728" s="20">
        <v>45352</v>
      </c>
      <c r="H1728" s="20">
        <v>45443</v>
      </c>
      <c r="I1728" s="17">
        <f>IF((YEAR(H1728)-YEAR(G1728))=1, ((MONTH(H1728)-MONTH(G1728))+1)+12, (IF((YEAR(H1728)-YEAR(G1728))=2, ((MONTH(H1728)-MONTH(G1728))+1)+24, (IF((YEAR(H1728)-YEAR(G1728))=3, ((MONTH(H1728)-MONTH(G1728))+1)+36, (MONTH(H1728)-MONTH(G1728))+1)))))</f>
        <v>3</v>
      </c>
      <c r="J1728" s="18">
        <f>F1728/I1728</f>
        <v>1166.6666666666667</v>
      </c>
      <c r="K1728" s="19"/>
      <c r="L1728" s="20">
        <v>45355</v>
      </c>
      <c r="M1728" s="20">
        <v>45360</v>
      </c>
      <c r="N1728" s="21">
        <v>3500</v>
      </c>
      <c r="O1728" s="20">
        <v>45352</v>
      </c>
      <c r="P1728" s="20">
        <v>45443</v>
      </c>
      <c r="Q1728" s="19">
        <f t="shared" si="78"/>
        <v>9</v>
      </c>
      <c r="R1728" s="19">
        <f t="shared" si="79"/>
        <v>9</v>
      </c>
      <c r="S1728" s="19">
        <f t="shared" si="80"/>
        <v>0</v>
      </c>
      <c r="T1728" s="19"/>
      <c r="U1728" s="20">
        <v>44259</v>
      </c>
      <c r="V1728" s="20">
        <v>44264</v>
      </c>
      <c r="W1728" s="21">
        <v>3500</v>
      </c>
      <c r="X1728" s="20">
        <v>44256</v>
      </c>
      <c r="Y1728" s="20">
        <v>44347</v>
      </c>
    </row>
    <row r="1729" spans="1:25" ht="15.75" x14ac:dyDescent="0.25">
      <c r="A1729" s="17" t="s">
        <v>373</v>
      </c>
      <c r="B1729" s="17" t="s">
        <v>285</v>
      </c>
      <c r="C1729" s="17" t="s">
        <v>283</v>
      </c>
      <c r="D1729" s="20">
        <v>45443</v>
      </c>
      <c r="E1729" s="20" t="s">
        <v>579</v>
      </c>
      <c r="F1729" s="21">
        <v>1000</v>
      </c>
      <c r="G1729" s="20">
        <v>45413</v>
      </c>
      <c r="H1729" s="20">
        <v>45443</v>
      </c>
      <c r="I1729" s="17">
        <f>IF((YEAR(H1729)-YEAR(G1729))=1, ((MONTH(H1729)-MONTH(G1729))+1)+12, (IF((YEAR(H1729)-YEAR(G1729))=2, ((MONTH(H1729)-MONTH(G1729))+1)+24, (IF((YEAR(H1729)-YEAR(G1729))=3, ((MONTH(H1729)-MONTH(G1729))+1)+36, (MONTH(H1729)-MONTH(G1729))+1)))))</f>
        <v>1</v>
      </c>
      <c r="J1729" s="18">
        <f>F1729/I1729</f>
        <v>1000</v>
      </c>
      <c r="K1729" s="19"/>
      <c r="L1729" s="20">
        <v>45443</v>
      </c>
      <c r="M1729" s="20" t="s">
        <v>579</v>
      </c>
      <c r="N1729" s="21">
        <v>1000</v>
      </c>
      <c r="O1729" s="20">
        <v>45413</v>
      </c>
      <c r="P1729" s="20">
        <v>45443</v>
      </c>
      <c r="Q1729" s="19" t="e">
        <f t="shared" si="78"/>
        <v>#VALUE!</v>
      </c>
      <c r="R1729" s="19" t="e">
        <f t="shared" si="79"/>
        <v>#VALUE!</v>
      </c>
      <c r="S1729" s="19" t="e">
        <f t="shared" si="80"/>
        <v>#VALUE!</v>
      </c>
      <c r="T1729" s="19"/>
      <c r="U1729" s="20">
        <v>44347</v>
      </c>
      <c r="V1729" s="20"/>
      <c r="W1729" s="21">
        <v>1000</v>
      </c>
      <c r="X1729" s="20">
        <v>44317</v>
      </c>
      <c r="Y1729" s="20">
        <v>44347</v>
      </c>
    </row>
    <row r="1730" spans="1:25" ht="15.75" x14ac:dyDescent="0.25">
      <c r="A1730" s="17" t="s">
        <v>426</v>
      </c>
      <c r="B1730" s="17" t="s">
        <v>282</v>
      </c>
      <c r="C1730" s="17" t="s">
        <v>283</v>
      </c>
      <c r="D1730" s="20">
        <v>45413</v>
      </c>
      <c r="E1730" s="20" t="s">
        <v>579</v>
      </c>
      <c r="F1730" s="21">
        <v>700</v>
      </c>
      <c r="G1730" s="20">
        <v>45413</v>
      </c>
      <c r="H1730" s="20">
        <v>45443</v>
      </c>
      <c r="I1730" s="17">
        <f>IF((YEAR(H1730)-YEAR(G1730))=1, ((MONTH(H1730)-MONTH(G1730))+1)+12, (IF((YEAR(H1730)-YEAR(G1730))=2, ((MONTH(H1730)-MONTH(G1730))+1)+24, (IF((YEAR(H1730)-YEAR(G1730))=3, ((MONTH(H1730)-MONTH(G1730))+1)+36, (MONTH(H1730)-MONTH(G1730))+1)))))</f>
        <v>1</v>
      </c>
      <c r="J1730" s="18">
        <f>F1730/I1730</f>
        <v>700</v>
      </c>
      <c r="K1730" s="19"/>
      <c r="L1730" s="20">
        <v>45413</v>
      </c>
      <c r="M1730" s="20" t="s">
        <v>579</v>
      </c>
      <c r="N1730" s="21">
        <v>700</v>
      </c>
      <c r="O1730" s="20">
        <v>45413</v>
      </c>
      <c r="P1730" s="20">
        <v>45443</v>
      </c>
      <c r="Q1730" s="19" t="e">
        <f t="shared" si="78"/>
        <v>#VALUE!</v>
      </c>
      <c r="R1730" s="19" t="e">
        <f t="shared" si="79"/>
        <v>#VALUE!</v>
      </c>
      <c r="S1730" s="19" t="e">
        <f t="shared" si="80"/>
        <v>#VALUE!</v>
      </c>
      <c r="T1730" s="19"/>
      <c r="U1730" s="20">
        <v>44317</v>
      </c>
      <c r="V1730" s="20"/>
      <c r="W1730" s="21">
        <v>700</v>
      </c>
      <c r="X1730" s="20">
        <v>44317</v>
      </c>
      <c r="Y1730" s="20">
        <v>44347</v>
      </c>
    </row>
    <row r="1731" spans="1:25" ht="15.75" x14ac:dyDescent="0.25">
      <c r="A1731" s="17" t="s">
        <v>463</v>
      </c>
      <c r="B1731" s="17" t="s">
        <v>285</v>
      </c>
      <c r="C1731" s="17" t="s">
        <v>283</v>
      </c>
      <c r="D1731" s="20">
        <v>45413</v>
      </c>
      <c r="E1731" s="20" t="s">
        <v>579</v>
      </c>
      <c r="F1731" s="21">
        <v>900</v>
      </c>
      <c r="G1731" s="20">
        <v>45413</v>
      </c>
      <c r="H1731" s="20">
        <v>45443</v>
      </c>
      <c r="I1731" s="17">
        <f>IF((YEAR(H1731)-YEAR(G1731))=1, ((MONTH(H1731)-MONTH(G1731))+1)+12, (IF((YEAR(H1731)-YEAR(G1731))=2, ((MONTH(H1731)-MONTH(G1731))+1)+24, (IF((YEAR(H1731)-YEAR(G1731))=3, ((MONTH(H1731)-MONTH(G1731))+1)+36, (MONTH(H1731)-MONTH(G1731))+1)))))</f>
        <v>1</v>
      </c>
      <c r="J1731" s="18">
        <f>F1731/I1731</f>
        <v>900</v>
      </c>
      <c r="K1731" s="19"/>
      <c r="L1731" s="20">
        <v>45413</v>
      </c>
      <c r="M1731" s="20" t="s">
        <v>579</v>
      </c>
      <c r="N1731" s="21">
        <v>900</v>
      </c>
      <c r="O1731" s="20">
        <v>45413</v>
      </c>
      <c r="P1731" s="20">
        <v>45443</v>
      </c>
      <c r="Q1731" s="19" t="e">
        <f t="shared" si="78"/>
        <v>#VALUE!</v>
      </c>
      <c r="R1731" s="19" t="e">
        <f t="shared" si="79"/>
        <v>#VALUE!</v>
      </c>
      <c r="S1731" s="19" t="e">
        <f t="shared" si="80"/>
        <v>#VALUE!</v>
      </c>
      <c r="T1731" s="19"/>
      <c r="U1731" s="20">
        <v>44317</v>
      </c>
      <c r="V1731" s="20"/>
      <c r="W1731" s="21">
        <v>900</v>
      </c>
      <c r="X1731" s="20">
        <v>44317</v>
      </c>
      <c r="Y1731" s="20">
        <v>44347</v>
      </c>
    </row>
    <row r="1732" spans="1:25" ht="15.75" x14ac:dyDescent="0.25">
      <c r="A1732" s="17" t="s">
        <v>485</v>
      </c>
      <c r="B1732" s="17" t="s">
        <v>282</v>
      </c>
      <c r="C1732" s="17" t="s">
        <v>283</v>
      </c>
      <c r="D1732" s="20">
        <v>45413</v>
      </c>
      <c r="E1732" s="20" t="s">
        <v>579</v>
      </c>
      <c r="F1732" s="21">
        <v>600</v>
      </c>
      <c r="G1732" s="20">
        <v>45413</v>
      </c>
      <c r="H1732" s="20">
        <v>45443</v>
      </c>
      <c r="I1732" s="17">
        <f>IF((YEAR(H1732)-YEAR(G1732))=1, ((MONTH(H1732)-MONTH(G1732))+1)+12, (IF((YEAR(H1732)-YEAR(G1732))=2, ((MONTH(H1732)-MONTH(G1732))+1)+24, (IF((YEAR(H1732)-YEAR(G1732))=3, ((MONTH(H1732)-MONTH(G1732))+1)+36, (MONTH(H1732)-MONTH(G1732))+1)))))</f>
        <v>1</v>
      </c>
      <c r="J1732" s="18">
        <f>F1732/I1732</f>
        <v>600</v>
      </c>
      <c r="K1732" s="19"/>
      <c r="L1732" s="20">
        <v>45413</v>
      </c>
      <c r="M1732" s="20" t="s">
        <v>579</v>
      </c>
      <c r="N1732" s="21">
        <v>600</v>
      </c>
      <c r="O1732" s="20">
        <v>45413</v>
      </c>
      <c r="P1732" s="20">
        <v>45443</v>
      </c>
      <c r="Q1732" s="19" t="e">
        <f t="shared" ref="Q1732:Q1795" si="81">DAY(E1732)</f>
        <v>#VALUE!</v>
      </c>
      <c r="R1732" s="19" t="e">
        <f t="shared" ref="R1732:R1795" si="82">DAY(M1732)</f>
        <v>#VALUE!</v>
      </c>
      <c r="S1732" s="19" t="e">
        <f t="shared" ref="S1732:S1795" si="83">Q1732-R1732</f>
        <v>#VALUE!</v>
      </c>
      <c r="T1732" s="19"/>
      <c r="U1732" s="20">
        <v>44317</v>
      </c>
      <c r="V1732" s="20"/>
      <c r="W1732" s="21">
        <v>600</v>
      </c>
      <c r="X1732" s="20">
        <v>44317</v>
      </c>
      <c r="Y1732" s="20">
        <v>44347</v>
      </c>
    </row>
    <row r="1733" spans="1:25" ht="15.75" x14ac:dyDescent="0.25">
      <c r="A1733" s="17" t="s">
        <v>507</v>
      </c>
      <c r="B1733" s="17" t="s">
        <v>285</v>
      </c>
      <c r="C1733" s="17" t="s">
        <v>283</v>
      </c>
      <c r="D1733" s="20">
        <v>45413</v>
      </c>
      <c r="E1733" s="20" t="s">
        <v>579</v>
      </c>
      <c r="F1733" s="21">
        <v>1750</v>
      </c>
      <c r="G1733" s="20">
        <v>45413</v>
      </c>
      <c r="H1733" s="20">
        <v>45443</v>
      </c>
      <c r="I1733" s="17">
        <f>IF((YEAR(H1733)-YEAR(G1733))=1, ((MONTH(H1733)-MONTH(G1733))+1)+12, (IF((YEAR(H1733)-YEAR(G1733))=2, ((MONTH(H1733)-MONTH(G1733))+1)+24, (IF((YEAR(H1733)-YEAR(G1733))=3, ((MONTH(H1733)-MONTH(G1733))+1)+36, (MONTH(H1733)-MONTH(G1733))+1)))))</f>
        <v>1</v>
      </c>
      <c r="J1733" s="18">
        <f>F1733/I1733</f>
        <v>1750</v>
      </c>
      <c r="K1733" s="19"/>
      <c r="L1733" s="20">
        <v>45413</v>
      </c>
      <c r="M1733" s="20" t="s">
        <v>579</v>
      </c>
      <c r="N1733" s="21">
        <v>1750</v>
      </c>
      <c r="O1733" s="20">
        <v>45413</v>
      </c>
      <c r="P1733" s="20">
        <v>45443</v>
      </c>
      <c r="Q1733" s="19" t="e">
        <f t="shared" si="81"/>
        <v>#VALUE!</v>
      </c>
      <c r="R1733" s="19" t="e">
        <f t="shared" si="82"/>
        <v>#VALUE!</v>
      </c>
      <c r="S1733" s="19" t="e">
        <f t="shared" si="83"/>
        <v>#VALUE!</v>
      </c>
      <c r="T1733" s="19"/>
      <c r="U1733" s="20">
        <v>44317</v>
      </c>
      <c r="V1733" s="20"/>
      <c r="W1733" s="21">
        <v>1750</v>
      </c>
      <c r="X1733" s="20">
        <v>44317</v>
      </c>
      <c r="Y1733" s="20">
        <v>44347</v>
      </c>
    </row>
    <row r="1734" spans="1:25" ht="15.75" x14ac:dyDescent="0.25">
      <c r="A1734" s="17" t="s">
        <v>287</v>
      </c>
      <c r="B1734" s="17" t="s">
        <v>288</v>
      </c>
      <c r="C1734" s="17" t="s">
        <v>283</v>
      </c>
      <c r="D1734" s="20">
        <v>45108</v>
      </c>
      <c r="E1734" s="20">
        <v>45220</v>
      </c>
      <c r="F1734" s="21">
        <v>25000</v>
      </c>
      <c r="G1734" s="20">
        <v>44986</v>
      </c>
      <c r="H1734" s="20">
        <v>45473</v>
      </c>
      <c r="I1734" s="17">
        <f>IF((YEAR(H1734)-YEAR(G1734))=1, ((MONTH(H1734)-MONTH(G1734))+1)+12, (IF((YEAR(H1734)-YEAR(G1734))=2, ((MONTH(H1734)-MONTH(G1734))+1)+24, (IF((YEAR(H1734)-YEAR(G1734))=3, ((MONTH(H1734)-MONTH(G1734))+1)+36, (MONTH(H1734)-MONTH(G1734))+1)))))</f>
        <v>16</v>
      </c>
      <c r="J1734" s="18">
        <f>F1734/I1734</f>
        <v>1562.5</v>
      </c>
      <c r="K1734" s="19"/>
      <c r="L1734" s="20">
        <v>45108</v>
      </c>
      <c r="M1734" s="20">
        <v>45220</v>
      </c>
      <c r="N1734" s="21">
        <v>25000</v>
      </c>
      <c r="O1734" s="20">
        <v>44986</v>
      </c>
      <c r="P1734" s="20">
        <v>45473</v>
      </c>
      <c r="Q1734" s="19">
        <f t="shared" si="81"/>
        <v>21</v>
      </c>
      <c r="R1734" s="19">
        <f t="shared" si="82"/>
        <v>21</v>
      </c>
      <c r="S1734" s="19">
        <f t="shared" si="83"/>
        <v>0</v>
      </c>
      <c r="T1734" s="19"/>
      <c r="U1734" s="20">
        <v>44013</v>
      </c>
      <c r="V1734" s="20">
        <v>44125</v>
      </c>
      <c r="W1734" s="21">
        <v>25000</v>
      </c>
      <c r="X1734" s="20">
        <v>43891</v>
      </c>
      <c r="Y1734" s="20">
        <v>44377</v>
      </c>
    </row>
    <row r="1735" spans="1:25" ht="15.75" x14ac:dyDescent="0.25">
      <c r="A1735" s="17" t="s">
        <v>306</v>
      </c>
      <c r="B1735" s="17" t="s">
        <v>296</v>
      </c>
      <c r="C1735" s="17" t="s">
        <v>283</v>
      </c>
      <c r="D1735" s="20">
        <v>45169</v>
      </c>
      <c r="E1735" s="20">
        <v>45213</v>
      </c>
      <c r="F1735" s="21">
        <v>50278.2</v>
      </c>
      <c r="G1735" s="20">
        <v>45108</v>
      </c>
      <c r="H1735" s="20">
        <v>45473</v>
      </c>
      <c r="I1735" s="17">
        <f>IF((YEAR(H1735)-YEAR(G1735))=1, ((MONTH(H1735)-MONTH(G1735))+1)+12, (IF((YEAR(H1735)-YEAR(G1735))=2, ((MONTH(H1735)-MONTH(G1735))+1)+24, (IF((YEAR(H1735)-YEAR(G1735))=3, ((MONTH(H1735)-MONTH(G1735))+1)+36, (MONTH(H1735)-MONTH(G1735))+1)))))</f>
        <v>12</v>
      </c>
      <c r="J1735" s="18">
        <f>F1735/I1735</f>
        <v>4189.8499999999995</v>
      </c>
      <c r="K1735" s="19"/>
      <c r="L1735" s="20">
        <v>45169</v>
      </c>
      <c r="M1735" s="20">
        <v>45213</v>
      </c>
      <c r="N1735" s="21">
        <v>50278.2</v>
      </c>
      <c r="O1735" s="20">
        <v>45108</v>
      </c>
      <c r="P1735" s="20">
        <v>45473</v>
      </c>
      <c r="Q1735" s="19">
        <f t="shared" si="81"/>
        <v>14</v>
      </c>
      <c r="R1735" s="19">
        <f t="shared" si="82"/>
        <v>14</v>
      </c>
      <c r="S1735" s="19">
        <f t="shared" si="83"/>
        <v>0</v>
      </c>
      <c r="T1735" s="19"/>
      <c r="U1735" s="20">
        <v>44074</v>
      </c>
      <c r="V1735" s="20">
        <v>44118</v>
      </c>
      <c r="W1735" s="21">
        <v>50278.2</v>
      </c>
      <c r="X1735" s="20">
        <v>44013</v>
      </c>
      <c r="Y1735" s="20">
        <v>44377</v>
      </c>
    </row>
    <row r="1736" spans="1:25" ht="15.75" x14ac:dyDescent="0.25">
      <c r="A1736" s="17" t="s">
        <v>333</v>
      </c>
      <c r="B1736" s="17" t="s">
        <v>296</v>
      </c>
      <c r="C1736" s="17" t="s">
        <v>283</v>
      </c>
      <c r="D1736" s="20">
        <v>45108</v>
      </c>
      <c r="E1736" s="20" t="s">
        <v>579</v>
      </c>
      <c r="F1736" s="21">
        <v>16000</v>
      </c>
      <c r="G1736" s="20">
        <v>45108</v>
      </c>
      <c r="H1736" s="20">
        <v>45473</v>
      </c>
      <c r="I1736" s="17">
        <f>IF((YEAR(H1736)-YEAR(G1736))=1, ((MONTH(H1736)-MONTH(G1736))+1)+12, (IF((YEAR(H1736)-YEAR(G1736))=2, ((MONTH(H1736)-MONTH(G1736))+1)+24, (IF((YEAR(H1736)-YEAR(G1736))=3, ((MONTH(H1736)-MONTH(G1736))+1)+36, (MONTH(H1736)-MONTH(G1736))+1)))))</f>
        <v>12</v>
      </c>
      <c r="J1736" s="18">
        <f>F1736/I1736</f>
        <v>1333.3333333333333</v>
      </c>
      <c r="K1736" s="19"/>
      <c r="L1736" s="20">
        <v>45108</v>
      </c>
      <c r="M1736" s="20" t="s">
        <v>579</v>
      </c>
      <c r="N1736" s="21">
        <v>16000</v>
      </c>
      <c r="O1736" s="20">
        <v>45108</v>
      </c>
      <c r="P1736" s="20">
        <v>45473</v>
      </c>
      <c r="Q1736" s="19" t="e">
        <f t="shared" si="81"/>
        <v>#VALUE!</v>
      </c>
      <c r="R1736" s="19" t="e">
        <f t="shared" si="82"/>
        <v>#VALUE!</v>
      </c>
      <c r="S1736" s="19" t="e">
        <f t="shared" si="83"/>
        <v>#VALUE!</v>
      </c>
      <c r="T1736" s="19"/>
      <c r="U1736" s="20">
        <v>44013</v>
      </c>
      <c r="V1736" s="20"/>
      <c r="W1736" s="21">
        <v>16000</v>
      </c>
      <c r="X1736" s="20">
        <v>44013</v>
      </c>
      <c r="Y1736" s="20">
        <v>44377</v>
      </c>
    </row>
    <row r="1737" spans="1:25" ht="15.75" x14ac:dyDescent="0.25">
      <c r="A1737" s="17" t="s">
        <v>430</v>
      </c>
      <c r="B1737" s="17" t="s">
        <v>285</v>
      </c>
      <c r="C1737" s="17" t="s">
        <v>283</v>
      </c>
      <c r="D1737" s="20">
        <v>44561</v>
      </c>
      <c r="E1737" s="20">
        <v>44617</v>
      </c>
      <c r="F1737" s="21">
        <v>3000</v>
      </c>
      <c r="G1737" s="20">
        <v>45108</v>
      </c>
      <c r="H1737" s="20">
        <v>45473</v>
      </c>
      <c r="I1737" s="17">
        <f>IF((YEAR(H1737)-YEAR(G1737))=1, ((MONTH(H1737)-MONTH(G1737))+1)+12, (IF((YEAR(H1737)-YEAR(G1737))=2, ((MONTH(H1737)-MONTH(G1737))+1)+24, (IF((YEAR(H1737)-YEAR(G1737))=3, ((MONTH(H1737)-MONTH(G1737))+1)+36, (MONTH(H1737)-MONTH(G1737))+1)))))</f>
        <v>12</v>
      </c>
      <c r="J1737" s="18">
        <f>F1737/I1737</f>
        <v>250</v>
      </c>
      <c r="K1737" s="19"/>
      <c r="L1737" s="20">
        <v>44561</v>
      </c>
      <c r="M1737" s="20">
        <v>44617</v>
      </c>
      <c r="N1737" s="21">
        <v>3000</v>
      </c>
      <c r="O1737" s="20">
        <v>45108</v>
      </c>
      <c r="P1737" s="20">
        <v>45473</v>
      </c>
      <c r="Q1737" s="19">
        <f t="shared" si="81"/>
        <v>25</v>
      </c>
      <c r="R1737" s="19">
        <f t="shared" si="82"/>
        <v>25</v>
      </c>
      <c r="S1737" s="19">
        <f t="shared" si="83"/>
        <v>0</v>
      </c>
      <c r="T1737" s="19"/>
      <c r="U1737" s="20">
        <v>43465</v>
      </c>
      <c r="V1737" s="20">
        <v>43521</v>
      </c>
      <c r="W1737" s="21">
        <v>3000</v>
      </c>
      <c r="X1737" s="20">
        <v>44013</v>
      </c>
      <c r="Y1737" s="20">
        <v>44377</v>
      </c>
    </row>
    <row r="1738" spans="1:25" ht="15.75" x14ac:dyDescent="0.25">
      <c r="A1738" s="17" t="s">
        <v>430</v>
      </c>
      <c r="B1738" s="17" t="s">
        <v>288</v>
      </c>
      <c r="C1738" s="17" t="s">
        <v>283</v>
      </c>
      <c r="D1738" s="20">
        <v>44576</v>
      </c>
      <c r="E1738" s="20">
        <v>44584</v>
      </c>
      <c r="F1738" s="21">
        <v>3000</v>
      </c>
      <c r="G1738" s="20">
        <v>45108</v>
      </c>
      <c r="H1738" s="20">
        <v>45473</v>
      </c>
      <c r="I1738" s="17">
        <f>IF((YEAR(H1738)-YEAR(G1738))=1, ((MONTH(H1738)-MONTH(G1738))+1)+12, (IF((YEAR(H1738)-YEAR(G1738))=2, ((MONTH(H1738)-MONTH(G1738))+1)+24, (IF((YEAR(H1738)-YEAR(G1738))=3, ((MONTH(H1738)-MONTH(G1738))+1)+36, (MONTH(H1738)-MONTH(G1738))+1)))))</f>
        <v>12</v>
      </c>
      <c r="J1738" s="18">
        <f>F1738/I1738</f>
        <v>250</v>
      </c>
      <c r="K1738" s="19"/>
      <c r="L1738" s="20">
        <v>44576</v>
      </c>
      <c r="M1738" s="20">
        <v>44584</v>
      </c>
      <c r="N1738" s="21">
        <v>3000</v>
      </c>
      <c r="O1738" s="20">
        <v>45108</v>
      </c>
      <c r="P1738" s="20">
        <v>45473</v>
      </c>
      <c r="Q1738" s="19">
        <f t="shared" si="81"/>
        <v>23</v>
      </c>
      <c r="R1738" s="19">
        <f t="shared" si="82"/>
        <v>23</v>
      </c>
      <c r="S1738" s="19">
        <f t="shared" si="83"/>
        <v>0</v>
      </c>
      <c r="T1738" s="19"/>
      <c r="U1738" s="20">
        <v>43480</v>
      </c>
      <c r="V1738" s="20">
        <v>43488</v>
      </c>
      <c r="W1738" s="21">
        <v>3000</v>
      </c>
      <c r="X1738" s="20">
        <v>44013</v>
      </c>
      <c r="Y1738" s="20">
        <v>44377</v>
      </c>
    </row>
    <row r="1739" spans="1:25" ht="15.75" x14ac:dyDescent="0.25">
      <c r="A1739" s="17" t="s">
        <v>430</v>
      </c>
      <c r="B1739" s="17" t="s">
        <v>296</v>
      </c>
      <c r="C1739" s="17" t="s">
        <v>283</v>
      </c>
      <c r="D1739" s="20">
        <v>44748</v>
      </c>
      <c r="E1739" s="20">
        <v>44758</v>
      </c>
      <c r="F1739" s="21">
        <v>30000</v>
      </c>
      <c r="G1739" s="20">
        <v>45108</v>
      </c>
      <c r="H1739" s="20">
        <v>45473</v>
      </c>
      <c r="I1739" s="17">
        <f>IF((YEAR(H1739)-YEAR(G1739))=1, ((MONTH(H1739)-MONTH(G1739))+1)+12, (IF((YEAR(H1739)-YEAR(G1739))=2, ((MONTH(H1739)-MONTH(G1739))+1)+24, (IF((YEAR(H1739)-YEAR(G1739))=3, ((MONTH(H1739)-MONTH(G1739))+1)+36, (MONTH(H1739)-MONTH(G1739))+1)))))</f>
        <v>12</v>
      </c>
      <c r="J1739" s="18">
        <f>F1739/I1739</f>
        <v>2500</v>
      </c>
      <c r="K1739" s="19"/>
      <c r="L1739" s="20">
        <v>44748</v>
      </c>
      <c r="M1739" s="20">
        <v>44758</v>
      </c>
      <c r="N1739" s="21">
        <v>30000</v>
      </c>
      <c r="O1739" s="20">
        <v>45108</v>
      </c>
      <c r="P1739" s="20">
        <v>45473</v>
      </c>
      <c r="Q1739" s="19">
        <f t="shared" si="81"/>
        <v>16</v>
      </c>
      <c r="R1739" s="19">
        <f t="shared" si="82"/>
        <v>16</v>
      </c>
      <c r="S1739" s="19">
        <f t="shared" si="83"/>
        <v>0</v>
      </c>
      <c r="T1739" s="19"/>
      <c r="U1739" s="20">
        <v>43652</v>
      </c>
      <c r="V1739" s="20">
        <v>43662</v>
      </c>
      <c r="W1739" s="21">
        <v>30000</v>
      </c>
      <c r="X1739" s="20">
        <v>44013</v>
      </c>
      <c r="Y1739" s="20">
        <v>44377</v>
      </c>
    </row>
    <row r="1740" spans="1:25" ht="15.75" x14ac:dyDescent="0.25">
      <c r="A1740" s="17" t="s">
        <v>510</v>
      </c>
      <c r="B1740" s="17" t="s">
        <v>285</v>
      </c>
      <c r="C1740" s="17" t="s">
        <v>283</v>
      </c>
      <c r="D1740" s="20">
        <v>45108</v>
      </c>
      <c r="E1740" s="20">
        <v>45134</v>
      </c>
      <c r="F1740" s="21">
        <v>59000</v>
      </c>
      <c r="G1740" s="20">
        <v>45108</v>
      </c>
      <c r="H1740" s="20">
        <v>45473</v>
      </c>
      <c r="I1740" s="17">
        <f>IF((YEAR(H1740)-YEAR(G1740))=1, ((MONTH(H1740)-MONTH(G1740))+1)+12, (IF((YEAR(H1740)-YEAR(G1740))=2, ((MONTH(H1740)-MONTH(G1740))+1)+24, (IF((YEAR(H1740)-YEAR(G1740))=3, ((MONTH(H1740)-MONTH(G1740))+1)+36, (MONTH(H1740)-MONTH(G1740))+1)))))</f>
        <v>12</v>
      </c>
      <c r="J1740" s="18">
        <f>F1740/I1740</f>
        <v>4916.666666666667</v>
      </c>
      <c r="K1740" s="19"/>
      <c r="L1740" s="20">
        <v>45108</v>
      </c>
      <c r="M1740" s="20">
        <v>45134</v>
      </c>
      <c r="N1740" s="21">
        <v>59000</v>
      </c>
      <c r="O1740" s="20">
        <v>45108</v>
      </c>
      <c r="P1740" s="20">
        <v>45473</v>
      </c>
      <c r="Q1740" s="19">
        <f t="shared" si="81"/>
        <v>27</v>
      </c>
      <c r="R1740" s="19">
        <f t="shared" si="82"/>
        <v>27</v>
      </c>
      <c r="S1740" s="19">
        <f t="shared" si="83"/>
        <v>0</v>
      </c>
      <c r="T1740" s="19"/>
      <c r="U1740" s="20">
        <v>44013</v>
      </c>
      <c r="V1740" s="20">
        <v>44039</v>
      </c>
      <c r="W1740" s="21">
        <v>59000</v>
      </c>
      <c r="X1740" s="20">
        <v>44013</v>
      </c>
      <c r="Y1740" s="20">
        <v>44377</v>
      </c>
    </row>
    <row r="1741" spans="1:25" ht="15.75" x14ac:dyDescent="0.25">
      <c r="A1741" s="17" t="s">
        <v>554</v>
      </c>
      <c r="B1741" s="17" t="s">
        <v>285</v>
      </c>
      <c r="C1741" s="17" t="s">
        <v>283</v>
      </c>
      <c r="D1741" s="20">
        <v>45103</v>
      </c>
      <c r="E1741" s="20">
        <v>45144</v>
      </c>
      <c r="F1741" s="21">
        <v>51068</v>
      </c>
      <c r="G1741" s="20">
        <v>45108</v>
      </c>
      <c r="H1741" s="20">
        <v>45473</v>
      </c>
      <c r="I1741" s="17">
        <f>IF((YEAR(H1741)-YEAR(G1741))=1, ((MONTH(H1741)-MONTH(G1741))+1)+12, (IF((YEAR(H1741)-YEAR(G1741))=2, ((MONTH(H1741)-MONTH(G1741))+1)+24, (IF((YEAR(H1741)-YEAR(G1741))=3, ((MONTH(H1741)-MONTH(G1741))+1)+36, (MONTH(H1741)-MONTH(G1741))+1)))))</f>
        <v>12</v>
      </c>
      <c r="J1741" s="18">
        <f>F1741/I1741</f>
        <v>4255.666666666667</v>
      </c>
      <c r="K1741" s="19"/>
      <c r="L1741" s="20">
        <v>45103</v>
      </c>
      <c r="M1741" s="20">
        <v>45144</v>
      </c>
      <c r="N1741" s="21">
        <v>51068</v>
      </c>
      <c r="O1741" s="20">
        <v>45108</v>
      </c>
      <c r="P1741" s="20">
        <v>45473</v>
      </c>
      <c r="Q1741" s="19">
        <f t="shared" si="81"/>
        <v>6</v>
      </c>
      <c r="R1741" s="19">
        <f t="shared" si="82"/>
        <v>6</v>
      </c>
      <c r="S1741" s="19">
        <f t="shared" si="83"/>
        <v>0</v>
      </c>
      <c r="T1741" s="19"/>
      <c r="U1741" s="20">
        <v>44008</v>
      </c>
      <c r="V1741" s="20">
        <v>44049</v>
      </c>
      <c r="W1741" s="21">
        <v>51068</v>
      </c>
      <c r="X1741" s="20">
        <v>44013</v>
      </c>
      <c r="Y1741" s="20">
        <v>44377</v>
      </c>
    </row>
    <row r="1742" spans="1:25" ht="15.75" x14ac:dyDescent="0.25">
      <c r="A1742" s="17" t="s">
        <v>295</v>
      </c>
      <c r="B1742" s="17" t="s">
        <v>296</v>
      </c>
      <c r="C1742" s="17" t="s">
        <v>283</v>
      </c>
      <c r="D1742" s="20">
        <v>45299</v>
      </c>
      <c r="E1742" s="20">
        <v>45348</v>
      </c>
      <c r="F1742" s="21">
        <v>19725</v>
      </c>
      <c r="G1742" s="20">
        <v>45292</v>
      </c>
      <c r="H1742" s="20">
        <v>45473</v>
      </c>
      <c r="I1742" s="17">
        <f>IF((YEAR(H1742)-YEAR(G1742))=1, ((MONTH(H1742)-MONTH(G1742))+1)+12, (IF((YEAR(H1742)-YEAR(G1742))=2, ((MONTH(H1742)-MONTH(G1742))+1)+24, (IF((YEAR(H1742)-YEAR(G1742))=3, ((MONTH(H1742)-MONTH(G1742))+1)+36, (MONTH(H1742)-MONTH(G1742))+1)))))</f>
        <v>6</v>
      </c>
      <c r="J1742" s="18">
        <f>F1742/I1742</f>
        <v>3287.5</v>
      </c>
      <c r="K1742" s="19"/>
      <c r="L1742" s="20">
        <v>45299</v>
      </c>
      <c r="M1742" s="20">
        <v>45348</v>
      </c>
      <c r="N1742" s="21">
        <v>19725</v>
      </c>
      <c r="O1742" s="20">
        <v>45292</v>
      </c>
      <c r="P1742" s="20">
        <v>45473</v>
      </c>
      <c r="Q1742" s="19">
        <f t="shared" si="81"/>
        <v>26</v>
      </c>
      <c r="R1742" s="19">
        <f t="shared" si="82"/>
        <v>26</v>
      </c>
      <c r="S1742" s="19">
        <f t="shared" si="83"/>
        <v>0</v>
      </c>
      <c r="T1742" s="19"/>
      <c r="U1742" s="20">
        <v>44204</v>
      </c>
      <c r="V1742" s="20">
        <v>44253</v>
      </c>
      <c r="W1742" s="21">
        <v>19725</v>
      </c>
      <c r="X1742" s="20">
        <v>44197</v>
      </c>
      <c r="Y1742" s="20">
        <v>44377</v>
      </c>
    </row>
    <row r="1743" spans="1:25" ht="15.75" x14ac:dyDescent="0.25">
      <c r="A1743" s="17" t="s">
        <v>325</v>
      </c>
      <c r="B1743" s="17" t="s">
        <v>282</v>
      </c>
      <c r="C1743" s="17" t="s">
        <v>283</v>
      </c>
      <c r="D1743" s="20">
        <v>45292</v>
      </c>
      <c r="E1743" s="20">
        <v>45296</v>
      </c>
      <c r="F1743" s="21">
        <v>9000</v>
      </c>
      <c r="G1743" s="20">
        <v>45292</v>
      </c>
      <c r="H1743" s="20">
        <v>45473</v>
      </c>
      <c r="I1743" s="17">
        <f>IF((YEAR(H1743)-YEAR(G1743))=1, ((MONTH(H1743)-MONTH(G1743))+1)+12, (IF((YEAR(H1743)-YEAR(G1743))=2, ((MONTH(H1743)-MONTH(G1743))+1)+24, (IF((YEAR(H1743)-YEAR(G1743))=3, ((MONTH(H1743)-MONTH(G1743))+1)+36, (MONTH(H1743)-MONTH(G1743))+1)))))</f>
        <v>6</v>
      </c>
      <c r="J1743" s="18">
        <f>F1743/I1743</f>
        <v>1500</v>
      </c>
      <c r="K1743" s="19"/>
      <c r="L1743" s="20">
        <v>45292</v>
      </c>
      <c r="M1743" s="20">
        <v>45296</v>
      </c>
      <c r="N1743" s="21">
        <v>9000</v>
      </c>
      <c r="O1743" s="20">
        <v>45292</v>
      </c>
      <c r="P1743" s="20">
        <v>45473</v>
      </c>
      <c r="Q1743" s="19">
        <f t="shared" si="81"/>
        <v>5</v>
      </c>
      <c r="R1743" s="19">
        <f t="shared" si="82"/>
        <v>5</v>
      </c>
      <c r="S1743" s="19">
        <f t="shared" si="83"/>
        <v>0</v>
      </c>
      <c r="T1743" s="19"/>
      <c r="U1743" s="20">
        <v>44197</v>
      </c>
      <c r="V1743" s="20">
        <v>44201</v>
      </c>
      <c r="W1743" s="21">
        <v>9000</v>
      </c>
      <c r="X1743" s="20">
        <v>44197</v>
      </c>
      <c r="Y1743" s="20">
        <v>44377</v>
      </c>
    </row>
    <row r="1744" spans="1:25" ht="15.75" x14ac:dyDescent="0.25">
      <c r="A1744" s="17" t="s">
        <v>543</v>
      </c>
      <c r="B1744" s="17" t="s">
        <v>296</v>
      </c>
      <c r="C1744" s="17" t="s">
        <v>283</v>
      </c>
      <c r="D1744" s="20">
        <v>45306</v>
      </c>
      <c r="E1744" s="20">
        <v>45327</v>
      </c>
      <c r="F1744" s="21">
        <v>31000</v>
      </c>
      <c r="G1744" s="20">
        <v>45292</v>
      </c>
      <c r="H1744" s="20">
        <v>45473</v>
      </c>
      <c r="I1744" s="17">
        <f>IF((YEAR(H1744)-YEAR(G1744))=1, ((MONTH(H1744)-MONTH(G1744))+1)+12, (IF((YEAR(H1744)-YEAR(G1744))=2, ((MONTH(H1744)-MONTH(G1744))+1)+24, (IF((YEAR(H1744)-YEAR(G1744))=3, ((MONTH(H1744)-MONTH(G1744))+1)+36, (MONTH(H1744)-MONTH(G1744))+1)))))</f>
        <v>6</v>
      </c>
      <c r="J1744" s="18">
        <f>F1744/I1744</f>
        <v>5166.666666666667</v>
      </c>
      <c r="K1744" s="19"/>
      <c r="L1744" s="20">
        <v>45306</v>
      </c>
      <c r="M1744" s="20">
        <v>45327</v>
      </c>
      <c r="N1744" s="21">
        <v>31000</v>
      </c>
      <c r="O1744" s="20">
        <v>45292</v>
      </c>
      <c r="P1744" s="20">
        <v>45473</v>
      </c>
      <c r="Q1744" s="19">
        <f t="shared" si="81"/>
        <v>5</v>
      </c>
      <c r="R1744" s="19">
        <f t="shared" si="82"/>
        <v>5</v>
      </c>
      <c r="S1744" s="19">
        <f t="shared" si="83"/>
        <v>0</v>
      </c>
      <c r="T1744" s="19"/>
      <c r="U1744" s="20">
        <v>44211</v>
      </c>
      <c r="V1744" s="20">
        <v>44232</v>
      </c>
      <c r="W1744" s="21">
        <v>31000</v>
      </c>
      <c r="X1744" s="20">
        <v>44197</v>
      </c>
      <c r="Y1744" s="20">
        <v>44377</v>
      </c>
    </row>
    <row r="1745" spans="1:25" ht="15.75" x14ac:dyDescent="0.25">
      <c r="A1745" s="17" t="s">
        <v>289</v>
      </c>
      <c r="B1745" s="17" t="s">
        <v>288</v>
      </c>
      <c r="C1745" s="17" t="s">
        <v>283</v>
      </c>
      <c r="D1745" s="20">
        <v>45383</v>
      </c>
      <c r="E1745" s="20" t="s">
        <v>579</v>
      </c>
      <c r="F1745" s="21">
        <v>7500</v>
      </c>
      <c r="G1745" s="20">
        <v>45383</v>
      </c>
      <c r="H1745" s="20">
        <v>45473</v>
      </c>
      <c r="I1745" s="17">
        <f>IF((YEAR(H1745)-YEAR(G1745))=1, ((MONTH(H1745)-MONTH(G1745))+1)+12, (IF((YEAR(H1745)-YEAR(G1745))=2, ((MONTH(H1745)-MONTH(G1745))+1)+24, (IF((YEAR(H1745)-YEAR(G1745))=3, ((MONTH(H1745)-MONTH(G1745))+1)+36, (MONTH(H1745)-MONTH(G1745))+1)))))</f>
        <v>3</v>
      </c>
      <c r="J1745" s="18">
        <f>F1745/I1745</f>
        <v>2500</v>
      </c>
      <c r="K1745" s="19"/>
      <c r="L1745" s="20">
        <v>45383</v>
      </c>
      <c r="M1745" s="20" t="s">
        <v>579</v>
      </c>
      <c r="N1745" s="21">
        <v>7500</v>
      </c>
      <c r="O1745" s="20">
        <v>45383</v>
      </c>
      <c r="P1745" s="20">
        <v>45473</v>
      </c>
      <c r="Q1745" s="19" t="e">
        <f t="shared" si="81"/>
        <v>#VALUE!</v>
      </c>
      <c r="R1745" s="19" t="e">
        <f t="shared" si="82"/>
        <v>#VALUE!</v>
      </c>
      <c r="S1745" s="19" t="e">
        <f t="shared" si="83"/>
        <v>#VALUE!</v>
      </c>
      <c r="T1745" s="19"/>
      <c r="U1745" s="20">
        <v>44287</v>
      </c>
      <c r="V1745" s="20"/>
      <c r="W1745" s="21">
        <v>7500</v>
      </c>
      <c r="X1745" s="20">
        <v>44287</v>
      </c>
      <c r="Y1745" s="20">
        <v>44377</v>
      </c>
    </row>
    <row r="1746" spans="1:25" ht="15.75" x14ac:dyDescent="0.25">
      <c r="A1746" s="17" t="s">
        <v>309</v>
      </c>
      <c r="B1746" s="17" t="s">
        <v>282</v>
      </c>
      <c r="C1746" s="17" t="s">
        <v>283</v>
      </c>
      <c r="D1746" s="20">
        <v>45412</v>
      </c>
      <c r="E1746" s="20" t="s">
        <v>579</v>
      </c>
      <c r="F1746" s="21">
        <v>32500</v>
      </c>
      <c r="G1746" s="20">
        <v>45383</v>
      </c>
      <c r="H1746" s="20">
        <v>45473</v>
      </c>
      <c r="I1746" s="17">
        <f>IF((YEAR(H1746)-YEAR(G1746))=1, ((MONTH(H1746)-MONTH(G1746))+1)+12, (IF((YEAR(H1746)-YEAR(G1746))=2, ((MONTH(H1746)-MONTH(G1746))+1)+24, (IF((YEAR(H1746)-YEAR(G1746))=3, ((MONTH(H1746)-MONTH(G1746))+1)+36, (MONTH(H1746)-MONTH(G1746))+1)))))</f>
        <v>3</v>
      </c>
      <c r="J1746" s="18">
        <f>F1746/I1746</f>
        <v>10833.333333333334</v>
      </c>
      <c r="K1746" s="19"/>
      <c r="L1746" s="20">
        <v>45412</v>
      </c>
      <c r="M1746" s="20" t="s">
        <v>579</v>
      </c>
      <c r="N1746" s="21">
        <v>32500</v>
      </c>
      <c r="O1746" s="20">
        <v>45383</v>
      </c>
      <c r="P1746" s="20">
        <v>45473</v>
      </c>
      <c r="Q1746" s="19" t="e">
        <f t="shared" si="81"/>
        <v>#VALUE!</v>
      </c>
      <c r="R1746" s="19" t="e">
        <f t="shared" si="82"/>
        <v>#VALUE!</v>
      </c>
      <c r="S1746" s="19" t="e">
        <f t="shared" si="83"/>
        <v>#VALUE!</v>
      </c>
      <c r="T1746" s="19"/>
      <c r="U1746" s="20">
        <v>44316</v>
      </c>
      <c r="V1746" s="20"/>
      <c r="W1746" s="21">
        <v>32500</v>
      </c>
      <c r="X1746" s="20">
        <v>44287</v>
      </c>
      <c r="Y1746" s="20">
        <v>44377</v>
      </c>
    </row>
    <row r="1747" spans="1:25" ht="15.75" x14ac:dyDescent="0.25">
      <c r="A1747" s="17" t="s">
        <v>376</v>
      </c>
      <c r="B1747" s="17" t="s">
        <v>292</v>
      </c>
      <c r="C1747" s="17" t="s">
        <v>283</v>
      </c>
      <c r="D1747" s="20">
        <v>45253</v>
      </c>
      <c r="E1747" s="20">
        <v>45253</v>
      </c>
      <c r="F1747" s="21">
        <v>6750</v>
      </c>
      <c r="G1747" s="20">
        <v>45383</v>
      </c>
      <c r="H1747" s="20">
        <v>45473</v>
      </c>
      <c r="I1747" s="17">
        <f>IF((YEAR(H1747)-YEAR(G1747))=1, ((MONTH(H1747)-MONTH(G1747))+1)+12, (IF((YEAR(H1747)-YEAR(G1747))=2, ((MONTH(H1747)-MONTH(G1747))+1)+24, (IF((YEAR(H1747)-YEAR(G1747))=3, ((MONTH(H1747)-MONTH(G1747))+1)+36, (MONTH(H1747)-MONTH(G1747))+1)))))</f>
        <v>3</v>
      </c>
      <c r="J1747" s="18">
        <f>F1747/I1747</f>
        <v>2250</v>
      </c>
      <c r="K1747" s="19"/>
      <c r="L1747" s="20">
        <v>45253</v>
      </c>
      <c r="M1747" s="20">
        <v>45253</v>
      </c>
      <c r="N1747" s="21">
        <v>6750</v>
      </c>
      <c r="O1747" s="20">
        <v>45383</v>
      </c>
      <c r="P1747" s="20">
        <v>45473</v>
      </c>
      <c r="Q1747" s="19">
        <f t="shared" si="81"/>
        <v>23</v>
      </c>
      <c r="R1747" s="19">
        <f t="shared" si="82"/>
        <v>23</v>
      </c>
      <c r="S1747" s="19">
        <f t="shared" si="83"/>
        <v>0</v>
      </c>
      <c r="T1747" s="19"/>
      <c r="U1747" s="20">
        <v>44158</v>
      </c>
      <c r="V1747" s="20">
        <v>44158</v>
      </c>
      <c r="W1747" s="21">
        <v>6750</v>
      </c>
      <c r="X1747" s="20">
        <v>44287</v>
      </c>
      <c r="Y1747" s="20">
        <v>44377</v>
      </c>
    </row>
    <row r="1748" spans="1:25" ht="15.75" x14ac:dyDescent="0.25">
      <c r="A1748" s="17" t="s">
        <v>376</v>
      </c>
      <c r="B1748" s="17" t="s">
        <v>282</v>
      </c>
      <c r="C1748" s="17" t="s">
        <v>283</v>
      </c>
      <c r="D1748" s="20">
        <v>45253</v>
      </c>
      <c r="E1748" s="20">
        <v>45253</v>
      </c>
      <c r="F1748" s="21">
        <v>2375</v>
      </c>
      <c r="G1748" s="20">
        <v>45383</v>
      </c>
      <c r="H1748" s="20">
        <v>45473</v>
      </c>
      <c r="I1748" s="17">
        <f>IF((YEAR(H1748)-YEAR(G1748))=1, ((MONTH(H1748)-MONTH(G1748))+1)+12, (IF((YEAR(H1748)-YEAR(G1748))=2, ((MONTH(H1748)-MONTH(G1748))+1)+24, (IF((YEAR(H1748)-YEAR(G1748))=3, ((MONTH(H1748)-MONTH(G1748))+1)+36, (MONTH(H1748)-MONTH(G1748))+1)))))</f>
        <v>3</v>
      </c>
      <c r="J1748" s="18">
        <f>F1748/I1748</f>
        <v>791.66666666666663</v>
      </c>
      <c r="K1748" s="19"/>
      <c r="L1748" s="20">
        <v>45253</v>
      </c>
      <c r="M1748" s="20">
        <v>45253</v>
      </c>
      <c r="N1748" s="21">
        <v>2375</v>
      </c>
      <c r="O1748" s="20">
        <v>45383</v>
      </c>
      <c r="P1748" s="20">
        <v>45473</v>
      </c>
      <c r="Q1748" s="19">
        <f t="shared" si="81"/>
        <v>23</v>
      </c>
      <c r="R1748" s="19">
        <f t="shared" si="82"/>
        <v>23</v>
      </c>
      <c r="S1748" s="19">
        <f t="shared" si="83"/>
        <v>0</v>
      </c>
      <c r="T1748" s="19"/>
      <c r="U1748" s="20">
        <v>44158</v>
      </c>
      <c r="V1748" s="20">
        <v>44158</v>
      </c>
      <c r="W1748" s="21">
        <v>2375</v>
      </c>
      <c r="X1748" s="20">
        <v>44287</v>
      </c>
      <c r="Y1748" s="20">
        <v>44377</v>
      </c>
    </row>
    <row r="1749" spans="1:25" ht="15.75" x14ac:dyDescent="0.25">
      <c r="A1749" s="17" t="s">
        <v>415</v>
      </c>
      <c r="B1749" s="17" t="s">
        <v>285</v>
      </c>
      <c r="C1749" s="17" t="s">
        <v>283</v>
      </c>
      <c r="D1749" s="20">
        <v>45383</v>
      </c>
      <c r="E1749" s="20" t="s">
        <v>579</v>
      </c>
      <c r="F1749" s="21">
        <v>17467.775999999998</v>
      </c>
      <c r="G1749" s="20">
        <v>45383</v>
      </c>
      <c r="H1749" s="20">
        <v>45473</v>
      </c>
      <c r="I1749" s="17">
        <f>IF((YEAR(H1749)-YEAR(G1749))=1, ((MONTH(H1749)-MONTH(G1749))+1)+12, (IF((YEAR(H1749)-YEAR(G1749))=2, ((MONTH(H1749)-MONTH(G1749))+1)+24, (IF((YEAR(H1749)-YEAR(G1749))=3, ((MONTH(H1749)-MONTH(G1749))+1)+36, (MONTH(H1749)-MONTH(G1749))+1)))))</f>
        <v>3</v>
      </c>
      <c r="J1749" s="18">
        <f>F1749/I1749</f>
        <v>5822.5919999999996</v>
      </c>
      <c r="K1749" s="19"/>
      <c r="L1749" s="20">
        <v>45383</v>
      </c>
      <c r="M1749" s="20" t="s">
        <v>579</v>
      </c>
      <c r="N1749" s="21">
        <v>17467.775999999998</v>
      </c>
      <c r="O1749" s="20">
        <v>45383</v>
      </c>
      <c r="P1749" s="20">
        <v>45473</v>
      </c>
      <c r="Q1749" s="19" t="e">
        <f t="shared" si="81"/>
        <v>#VALUE!</v>
      </c>
      <c r="R1749" s="19" t="e">
        <f t="shared" si="82"/>
        <v>#VALUE!</v>
      </c>
      <c r="S1749" s="19" t="e">
        <f t="shared" si="83"/>
        <v>#VALUE!</v>
      </c>
      <c r="T1749" s="19"/>
      <c r="U1749" s="20">
        <v>44287</v>
      </c>
      <c r="V1749" s="20"/>
      <c r="W1749" s="21">
        <v>17467.775999999998</v>
      </c>
      <c r="X1749" s="20">
        <v>44287</v>
      </c>
      <c r="Y1749" s="20">
        <v>44377</v>
      </c>
    </row>
    <row r="1750" spans="1:25" ht="15.75" x14ac:dyDescent="0.25">
      <c r="A1750" s="23" t="s">
        <v>468</v>
      </c>
      <c r="B1750" s="23" t="s">
        <v>296</v>
      </c>
      <c r="C1750" s="17" t="s">
        <v>283</v>
      </c>
      <c r="D1750" s="20">
        <v>45383</v>
      </c>
      <c r="E1750" s="20" t="s">
        <v>579</v>
      </c>
      <c r="F1750" s="21">
        <v>3750</v>
      </c>
      <c r="G1750" s="20">
        <v>45383</v>
      </c>
      <c r="H1750" s="20">
        <v>45473</v>
      </c>
      <c r="I1750" s="17">
        <f>IF((YEAR(H1750)-YEAR(G1750))=1, ((MONTH(H1750)-MONTH(G1750))+1)+12, (IF((YEAR(H1750)-YEAR(G1750))=2, ((MONTH(H1750)-MONTH(G1750))+1)+24, (IF((YEAR(H1750)-YEAR(G1750))=3, ((MONTH(H1750)-MONTH(G1750))+1)+36, (MONTH(H1750)-MONTH(G1750))+1)))))</f>
        <v>3</v>
      </c>
      <c r="J1750" s="18">
        <f>F1750/I1750</f>
        <v>1250</v>
      </c>
      <c r="K1750" s="19"/>
      <c r="L1750" s="20">
        <v>45383</v>
      </c>
      <c r="M1750" s="20" t="s">
        <v>579</v>
      </c>
      <c r="N1750" s="21">
        <v>3750</v>
      </c>
      <c r="O1750" s="20">
        <v>45383</v>
      </c>
      <c r="P1750" s="20">
        <v>45473</v>
      </c>
      <c r="Q1750" s="19" t="e">
        <f t="shared" si="81"/>
        <v>#VALUE!</v>
      </c>
      <c r="R1750" s="19" t="e">
        <f t="shared" si="82"/>
        <v>#VALUE!</v>
      </c>
      <c r="S1750" s="19" t="e">
        <f t="shared" si="83"/>
        <v>#VALUE!</v>
      </c>
      <c r="T1750" s="19"/>
      <c r="U1750" s="20">
        <v>44287</v>
      </c>
      <c r="V1750" s="20"/>
      <c r="W1750" s="21">
        <v>3750</v>
      </c>
      <c r="X1750" s="20">
        <v>44287</v>
      </c>
      <c r="Y1750" s="20">
        <v>44377</v>
      </c>
    </row>
    <row r="1751" spans="1:25" ht="15.75" x14ac:dyDescent="0.25">
      <c r="A1751" s="17" t="s">
        <v>487</v>
      </c>
      <c r="B1751" s="17" t="s">
        <v>282</v>
      </c>
      <c r="C1751" s="17" t="s">
        <v>283</v>
      </c>
      <c r="D1751" s="20">
        <v>45383</v>
      </c>
      <c r="E1751" s="20" t="s">
        <v>579</v>
      </c>
      <c r="F1751" s="21">
        <v>1500</v>
      </c>
      <c r="G1751" s="20">
        <v>45383</v>
      </c>
      <c r="H1751" s="20">
        <v>45473</v>
      </c>
      <c r="I1751" s="17">
        <f>IF((YEAR(H1751)-YEAR(G1751))=1, ((MONTH(H1751)-MONTH(G1751))+1)+12, (IF((YEAR(H1751)-YEAR(G1751))=2, ((MONTH(H1751)-MONTH(G1751))+1)+24, (IF((YEAR(H1751)-YEAR(G1751))=3, ((MONTH(H1751)-MONTH(G1751))+1)+36, (MONTH(H1751)-MONTH(G1751))+1)))))</f>
        <v>3</v>
      </c>
      <c r="J1751" s="18">
        <f>F1751/I1751</f>
        <v>500</v>
      </c>
      <c r="K1751" s="19"/>
      <c r="L1751" s="20">
        <v>45383</v>
      </c>
      <c r="M1751" s="20" t="s">
        <v>579</v>
      </c>
      <c r="N1751" s="21">
        <v>1500</v>
      </c>
      <c r="O1751" s="20">
        <v>45383</v>
      </c>
      <c r="P1751" s="20">
        <v>45473</v>
      </c>
      <c r="Q1751" s="19" t="e">
        <f t="shared" si="81"/>
        <v>#VALUE!</v>
      </c>
      <c r="R1751" s="19" t="e">
        <f t="shared" si="82"/>
        <v>#VALUE!</v>
      </c>
      <c r="S1751" s="19" t="e">
        <f t="shared" si="83"/>
        <v>#VALUE!</v>
      </c>
      <c r="T1751" s="19"/>
      <c r="U1751" s="20">
        <v>44287</v>
      </c>
      <c r="V1751" s="20"/>
      <c r="W1751" s="21">
        <v>1500</v>
      </c>
      <c r="X1751" s="20">
        <v>44287</v>
      </c>
      <c r="Y1751" s="20">
        <v>44377</v>
      </c>
    </row>
    <row r="1752" spans="1:25" ht="15.75" x14ac:dyDescent="0.25">
      <c r="A1752" s="17" t="s">
        <v>537</v>
      </c>
      <c r="B1752" s="17" t="s">
        <v>282</v>
      </c>
      <c r="C1752" s="17" t="s">
        <v>283</v>
      </c>
      <c r="D1752" s="20">
        <v>45382</v>
      </c>
      <c r="E1752" s="20" t="s">
        <v>579</v>
      </c>
      <c r="F1752" s="21">
        <v>37625</v>
      </c>
      <c r="G1752" s="20">
        <v>45383</v>
      </c>
      <c r="H1752" s="20">
        <v>45473</v>
      </c>
      <c r="I1752" s="17">
        <f>IF((YEAR(H1752)-YEAR(G1752))=1, ((MONTH(H1752)-MONTH(G1752))+1)+12, (IF((YEAR(H1752)-YEAR(G1752))=2, ((MONTH(H1752)-MONTH(G1752))+1)+24, (IF((YEAR(H1752)-YEAR(G1752))=3, ((MONTH(H1752)-MONTH(G1752))+1)+36, (MONTH(H1752)-MONTH(G1752))+1)))))</f>
        <v>3</v>
      </c>
      <c r="J1752" s="18">
        <f>F1752/I1752</f>
        <v>12541.666666666666</v>
      </c>
      <c r="K1752" s="19"/>
      <c r="L1752" s="20">
        <v>45382</v>
      </c>
      <c r="M1752" s="20" t="s">
        <v>579</v>
      </c>
      <c r="N1752" s="21">
        <v>37625</v>
      </c>
      <c r="O1752" s="20">
        <v>45383</v>
      </c>
      <c r="P1752" s="20">
        <v>45473</v>
      </c>
      <c r="Q1752" s="19" t="e">
        <f t="shared" si="81"/>
        <v>#VALUE!</v>
      </c>
      <c r="R1752" s="19" t="e">
        <f t="shared" si="82"/>
        <v>#VALUE!</v>
      </c>
      <c r="S1752" s="19" t="e">
        <f t="shared" si="83"/>
        <v>#VALUE!</v>
      </c>
      <c r="T1752" s="19"/>
      <c r="U1752" s="20">
        <v>44286</v>
      </c>
      <c r="V1752" s="20"/>
      <c r="W1752" s="21">
        <v>37625</v>
      </c>
      <c r="X1752" s="20">
        <v>44287</v>
      </c>
      <c r="Y1752" s="20">
        <v>44377</v>
      </c>
    </row>
    <row r="1753" spans="1:25" ht="15.75" x14ac:dyDescent="0.25">
      <c r="A1753" s="17" t="s">
        <v>548</v>
      </c>
      <c r="B1753" s="17" t="s">
        <v>282</v>
      </c>
      <c r="C1753" s="17" t="s">
        <v>283</v>
      </c>
      <c r="D1753" s="20">
        <v>45383</v>
      </c>
      <c r="E1753" s="20" t="s">
        <v>579</v>
      </c>
      <c r="F1753" s="21">
        <v>37500</v>
      </c>
      <c r="G1753" s="20">
        <v>45383</v>
      </c>
      <c r="H1753" s="20">
        <v>45473</v>
      </c>
      <c r="I1753" s="17">
        <f>IF((YEAR(H1753)-YEAR(G1753))=1, ((MONTH(H1753)-MONTH(G1753))+1)+12, (IF((YEAR(H1753)-YEAR(G1753))=2, ((MONTH(H1753)-MONTH(G1753))+1)+24, (IF((YEAR(H1753)-YEAR(G1753))=3, ((MONTH(H1753)-MONTH(G1753))+1)+36, (MONTH(H1753)-MONTH(G1753))+1)))))</f>
        <v>3</v>
      </c>
      <c r="J1753" s="18">
        <f>F1753/I1753</f>
        <v>12500</v>
      </c>
      <c r="K1753" s="19"/>
      <c r="L1753" s="20">
        <v>45383</v>
      </c>
      <c r="M1753" s="20" t="s">
        <v>579</v>
      </c>
      <c r="N1753" s="21">
        <v>37500</v>
      </c>
      <c r="O1753" s="20">
        <v>45383</v>
      </c>
      <c r="P1753" s="20">
        <v>45473</v>
      </c>
      <c r="Q1753" s="19" t="e">
        <f t="shared" si="81"/>
        <v>#VALUE!</v>
      </c>
      <c r="R1753" s="19" t="e">
        <f t="shared" si="82"/>
        <v>#VALUE!</v>
      </c>
      <c r="S1753" s="19" t="e">
        <f t="shared" si="83"/>
        <v>#VALUE!</v>
      </c>
      <c r="T1753" s="19"/>
      <c r="U1753" s="20">
        <v>44287</v>
      </c>
      <c r="V1753" s="20"/>
      <c r="W1753" s="21">
        <v>37500</v>
      </c>
      <c r="X1753" s="20">
        <v>44287</v>
      </c>
      <c r="Y1753" s="20">
        <v>44377</v>
      </c>
    </row>
    <row r="1754" spans="1:25" ht="15.75" x14ac:dyDescent="0.25">
      <c r="A1754" s="17" t="s">
        <v>373</v>
      </c>
      <c r="B1754" s="17" t="s">
        <v>285</v>
      </c>
      <c r="C1754" s="17" t="s">
        <v>283</v>
      </c>
      <c r="D1754" s="20">
        <v>45473</v>
      </c>
      <c r="E1754" s="20" t="s">
        <v>579</v>
      </c>
      <c r="F1754" s="21">
        <v>1000</v>
      </c>
      <c r="G1754" s="20">
        <v>45444</v>
      </c>
      <c r="H1754" s="20">
        <v>45473</v>
      </c>
      <c r="I1754" s="17">
        <f>IF((YEAR(H1754)-YEAR(G1754))=1, ((MONTH(H1754)-MONTH(G1754))+1)+12, (IF((YEAR(H1754)-YEAR(G1754))=2, ((MONTH(H1754)-MONTH(G1754))+1)+24, (IF((YEAR(H1754)-YEAR(G1754))=3, ((MONTH(H1754)-MONTH(G1754))+1)+36, (MONTH(H1754)-MONTH(G1754))+1)))))</f>
        <v>1</v>
      </c>
      <c r="J1754" s="18">
        <f>F1754/I1754</f>
        <v>1000</v>
      </c>
      <c r="K1754" s="19"/>
      <c r="L1754" s="20">
        <v>45473</v>
      </c>
      <c r="M1754" s="20" t="s">
        <v>579</v>
      </c>
      <c r="N1754" s="21">
        <v>1000</v>
      </c>
      <c r="O1754" s="20">
        <v>45444</v>
      </c>
      <c r="P1754" s="20">
        <v>45473</v>
      </c>
      <c r="Q1754" s="19" t="e">
        <f t="shared" si="81"/>
        <v>#VALUE!</v>
      </c>
      <c r="R1754" s="19" t="e">
        <f t="shared" si="82"/>
        <v>#VALUE!</v>
      </c>
      <c r="S1754" s="19" t="e">
        <f t="shared" si="83"/>
        <v>#VALUE!</v>
      </c>
      <c r="T1754" s="19"/>
      <c r="U1754" s="20">
        <v>44377</v>
      </c>
      <c r="V1754" s="20"/>
      <c r="W1754" s="21">
        <v>1000</v>
      </c>
      <c r="X1754" s="20">
        <v>44348</v>
      </c>
      <c r="Y1754" s="20">
        <v>44377</v>
      </c>
    </row>
    <row r="1755" spans="1:25" ht="15.75" x14ac:dyDescent="0.25">
      <c r="A1755" s="17" t="s">
        <v>426</v>
      </c>
      <c r="B1755" s="17" t="s">
        <v>282</v>
      </c>
      <c r="C1755" s="17" t="s">
        <v>283</v>
      </c>
      <c r="D1755" s="20">
        <v>45444</v>
      </c>
      <c r="E1755" s="20" t="s">
        <v>579</v>
      </c>
      <c r="F1755" s="21">
        <v>700</v>
      </c>
      <c r="G1755" s="20">
        <v>45444</v>
      </c>
      <c r="H1755" s="20">
        <v>45473</v>
      </c>
      <c r="I1755" s="17">
        <f>IF((YEAR(H1755)-YEAR(G1755))=1, ((MONTH(H1755)-MONTH(G1755))+1)+12, (IF((YEAR(H1755)-YEAR(G1755))=2, ((MONTH(H1755)-MONTH(G1755))+1)+24, (IF((YEAR(H1755)-YEAR(G1755))=3, ((MONTH(H1755)-MONTH(G1755))+1)+36, (MONTH(H1755)-MONTH(G1755))+1)))))</f>
        <v>1</v>
      </c>
      <c r="J1755" s="18">
        <f>F1755/I1755</f>
        <v>700</v>
      </c>
      <c r="K1755" s="19"/>
      <c r="L1755" s="20">
        <v>45444</v>
      </c>
      <c r="M1755" s="20" t="s">
        <v>579</v>
      </c>
      <c r="N1755" s="21">
        <v>700</v>
      </c>
      <c r="O1755" s="20">
        <v>45444</v>
      </c>
      <c r="P1755" s="20">
        <v>45473</v>
      </c>
      <c r="Q1755" s="19" t="e">
        <f t="shared" si="81"/>
        <v>#VALUE!</v>
      </c>
      <c r="R1755" s="19" t="e">
        <f t="shared" si="82"/>
        <v>#VALUE!</v>
      </c>
      <c r="S1755" s="19" t="e">
        <f t="shared" si="83"/>
        <v>#VALUE!</v>
      </c>
      <c r="T1755" s="19"/>
      <c r="U1755" s="20">
        <v>44348</v>
      </c>
      <c r="V1755" s="20"/>
      <c r="W1755" s="21">
        <v>700</v>
      </c>
      <c r="X1755" s="20">
        <v>44348</v>
      </c>
      <c r="Y1755" s="20">
        <v>44377</v>
      </c>
    </row>
    <row r="1756" spans="1:25" ht="15.75" x14ac:dyDescent="0.25">
      <c r="A1756" s="17" t="s">
        <v>463</v>
      </c>
      <c r="B1756" s="17" t="s">
        <v>285</v>
      </c>
      <c r="C1756" s="17" t="s">
        <v>283</v>
      </c>
      <c r="D1756" s="20">
        <v>45444</v>
      </c>
      <c r="E1756" s="20" t="s">
        <v>579</v>
      </c>
      <c r="F1756" s="21">
        <v>900</v>
      </c>
      <c r="G1756" s="20">
        <v>45444</v>
      </c>
      <c r="H1756" s="20">
        <v>45473</v>
      </c>
      <c r="I1756" s="17">
        <f>IF((YEAR(H1756)-YEAR(G1756))=1, ((MONTH(H1756)-MONTH(G1756))+1)+12, (IF((YEAR(H1756)-YEAR(G1756))=2, ((MONTH(H1756)-MONTH(G1756))+1)+24, (IF((YEAR(H1756)-YEAR(G1756))=3, ((MONTH(H1756)-MONTH(G1756))+1)+36, (MONTH(H1756)-MONTH(G1756))+1)))))</f>
        <v>1</v>
      </c>
      <c r="J1756" s="18">
        <f>F1756/I1756</f>
        <v>900</v>
      </c>
      <c r="K1756" s="19"/>
      <c r="L1756" s="20">
        <v>45444</v>
      </c>
      <c r="M1756" s="20" t="s">
        <v>579</v>
      </c>
      <c r="N1756" s="21">
        <v>900</v>
      </c>
      <c r="O1756" s="20">
        <v>45444</v>
      </c>
      <c r="P1756" s="20">
        <v>45473</v>
      </c>
      <c r="Q1756" s="19" t="e">
        <f t="shared" si="81"/>
        <v>#VALUE!</v>
      </c>
      <c r="R1756" s="19" t="e">
        <f t="shared" si="82"/>
        <v>#VALUE!</v>
      </c>
      <c r="S1756" s="19" t="e">
        <f t="shared" si="83"/>
        <v>#VALUE!</v>
      </c>
      <c r="T1756" s="19"/>
      <c r="U1756" s="20">
        <v>44348</v>
      </c>
      <c r="V1756" s="20"/>
      <c r="W1756" s="21">
        <v>900</v>
      </c>
      <c r="X1756" s="20">
        <v>44348</v>
      </c>
      <c r="Y1756" s="20">
        <v>44377</v>
      </c>
    </row>
    <row r="1757" spans="1:25" ht="15.75" x14ac:dyDescent="0.25">
      <c r="A1757" s="17" t="s">
        <v>485</v>
      </c>
      <c r="B1757" s="17" t="s">
        <v>282</v>
      </c>
      <c r="C1757" s="17" t="s">
        <v>283</v>
      </c>
      <c r="D1757" s="20">
        <v>45444</v>
      </c>
      <c r="E1757" s="20" t="s">
        <v>579</v>
      </c>
      <c r="F1757" s="21">
        <v>600</v>
      </c>
      <c r="G1757" s="20">
        <v>45444</v>
      </c>
      <c r="H1757" s="20">
        <v>45473</v>
      </c>
      <c r="I1757" s="17">
        <f>IF((YEAR(H1757)-YEAR(G1757))=1, ((MONTH(H1757)-MONTH(G1757))+1)+12, (IF((YEAR(H1757)-YEAR(G1757))=2, ((MONTH(H1757)-MONTH(G1757))+1)+24, (IF((YEAR(H1757)-YEAR(G1757))=3, ((MONTH(H1757)-MONTH(G1757))+1)+36, (MONTH(H1757)-MONTH(G1757))+1)))))</f>
        <v>1</v>
      </c>
      <c r="J1757" s="18">
        <f>F1757/I1757</f>
        <v>600</v>
      </c>
      <c r="K1757" s="19"/>
      <c r="L1757" s="20">
        <v>45444</v>
      </c>
      <c r="M1757" s="20" t="s">
        <v>579</v>
      </c>
      <c r="N1757" s="21">
        <v>600</v>
      </c>
      <c r="O1757" s="20">
        <v>45444</v>
      </c>
      <c r="P1757" s="20">
        <v>45473</v>
      </c>
      <c r="Q1757" s="19" t="e">
        <f t="shared" si="81"/>
        <v>#VALUE!</v>
      </c>
      <c r="R1757" s="19" t="e">
        <f t="shared" si="82"/>
        <v>#VALUE!</v>
      </c>
      <c r="S1757" s="19" t="e">
        <f t="shared" si="83"/>
        <v>#VALUE!</v>
      </c>
      <c r="T1757" s="19"/>
      <c r="U1757" s="20">
        <v>44348</v>
      </c>
      <c r="V1757" s="20"/>
      <c r="W1757" s="21">
        <v>600</v>
      </c>
      <c r="X1757" s="20">
        <v>44348</v>
      </c>
      <c r="Y1757" s="20">
        <v>44377</v>
      </c>
    </row>
    <row r="1758" spans="1:25" ht="15.75" x14ac:dyDescent="0.25">
      <c r="A1758" s="17" t="s">
        <v>507</v>
      </c>
      <c r="B1758" s="17" t="s">
        <v>285</v>
      </c>
      <c r="C1758" s="17" t="s">
        <v>283</v>
      </c>
      <c r="D1758" s="20">
        <v>45444</v>
      </c>
      <c r="E1758" s="20" t="s">
        <v>579</v>
      </c>
      <c r="F1758" s="21">
        <v>1750</v>
      </c>
      <c r="G1758" s="20">
        <v>45444</v>
      </c>
      <c r="H1758" s="20">
        <v>45473</v>
      </c>
      <c r="I1758" s="17">
        <f>IF((YEAR(H1758)-YEAR(G1758))=1, ((MONTH(H1758)-MONTH(G1758))+1)+12, (IF((YEAR(H1758)-YEAR(G1758))=2, ((MONTH(H1758)-MONTH(G1758))+1)+24, (IF((YEAR(H1758)-YEAR(G1758))=3, ((MONTH(H1758)-MONTH(G1758))+1)+36, (MONTH(H1758)-MONTH(G1758))+1)))))</f>
        <v>1</v>
      </c>
      <c r="J1758" s="18">
        <f>F1758/I1758</f>
        <v>1750</v>
      </c>
      <c r="K1758" s="19"/>
      <c r="L1758" s="20">
        <v>45444</v>
      </c>
      <c r="M1758" s="20" t="s">
        <v>579</v>
      </c>
      <c r="N1758" s="21">
        <v>1750</v>
      </c>
      <c r="O1758" s="20">
        <v>45444</v>
      </c>
      <c r="P1758" s="20">
        <v>45473</v>
      </c>
      <c r="Q1758" s="19" t="e">
        <f t="shared" si="81"/>
        <v>#VALUE!</v>
      </c>
      <c r="R1758" s="19" t="e">
        <f t="shared" si="82"/>
        <v>#VALUE!</v>
      </c>
      <c r="S1758" s="19" t="e">
        <f t="shared" si="83"/>
        <v>#VALUE!</v>
      </c>
      <c r="T1758" s="19"/>
      <c r="U1758" s="20">
        <v>44348</v>
      </c>
      <c r="V1758" s="20"/>
      <c r="W1758" s="21">
        <v>1750</v>
      </c>
      <c r="X1758" s="20">
        <v>44348</v>
      </c>
      <c r="Y1758" s="20">
        <v>44377</v>
      </c>
    </row>
    <row r="1759" spans="1:25" ht="15.75" x14ac:dyDescent="0.25">
      <c r="A1759" s="17" t="s">
        <v>509</v>
      </c>
      <c r="B1759" s="17" t="s">
        <v>292</v>
      </c>
      <c r="C1759" s="17" t="s">
        <v>283</v>
      </c>
      <c r="D1759" s="20">
        <v>45139</v>
      </c>
      <c r="E1759" s="20" t="s">
        <v>579</v>
      </c>
      <c r="F1759" s="21">
        <v>31600</v>
      </c>
      <c r="G1759" s="20">
        <v>45139</v>
      </c>
      <c r="H1759" s="20">
        <v>45504</v>
      </c>
      <c r="I1759" s="17">
        <f>IF((YEAR(H1759)-YEAR(G1759))=1, ((MONTH(H1759)-MONTH(G1759))+1)+12, (IF((YEAR(H1759)-YEAR(G1759))=2, ((MONTH(H1759)-MONTH(G1759))+1)+24, (IF((YEAR(H1759)-YEAR(G1759))=3, ((MONTH(H1759)-MONTH(G1759))+1)+36, (MONTH(H1759)-MONTH(G1759))+1)))))</f>
        <v>12</v>
      </c>
      <c r="J1759" s="18">
        <f>F1759/I1759</f>
        <v>2633.3333333333335</v>
      </c>
      <c r="K1759" s="19"/>
      <c r="L1759" s="20">
        <v>45139</v>
      </c>
      <c r="M1759" s="20" t="s">
        <v>579</v>
      </c>
      <c r="N1759" s="21">
        <v>31600</v>
      </c>
      <c r="O1759" s="20">
        <v>45139</v>
      </c>
      <c r="P1759" s="20">
        <v>45504</v>
      </c>
      <c r="Q1759" s="19" t="e">
        <f t="shared" si="81"/>
        <v>#VALUE!</v>
      </c>
      <c r="R1759" s="19" t="e">
        <f t="shared" si="82"/>
        <v>#VALUE!</v>
      </c>
      <c r="S1759" s="19" t="e">
        <f t="shared" si="83"/>
        <v>#VALUE!</v>
      </c>
      <c r="T1759" s="19"/>
      <c r="U1759" s="20">
        <v>44044</v>
      </c>
      <c r="V1759" s="20"/>
      <c r="W1759" s="21">
        <v>31600</v>
      </c>
      <c r="X1759" s="20">
        <v>44044</v>
      </c>
      <c r="Y1759" s="20">
        <v>44408</v>
      </c>
    </row>
    <row r="1760" spans="1:25" ht="15.75" x14ac:dyDescent="0.25">
      <c r="A1760" s="17" t="s">
        <v>529</v>
      </c>
      <c r="B1760" s="17" t="s">
        <v>285</v>
      </c>
      <c r="C1760" s="17" t="s">
        <v>283</v>
      </c>
      <c r="D1760" s="20">
        <v>45139</v>
      </c>
      <c r="E1760" s="20">
        <v>45250</v>
      </c>
      <c r="F1760" s="21">
        <v>57000</v>
      </c>
      <c r="G1760" s="20">
        <v>45139</v>
      </c>
      <c r="H1760" s="20">
        <v>45504</v>
      </c>
      <c r="I1760" s="17">
        <f>IF((YEAR(H1760)-YEAR(G1760))=1, ((MONTH(H1760)-MONTH(G1760))+1)+12, (IF((YEAR(H1760)-YEAR(G1760))=2, ((MONTH(H1760)-MONTH(G1760))+1)+24, (IF((YEAR(H1760)-YEAR(G1760))=3, ((MONTH(H1760)-MONTH(G1760))+1)+36, (MONTH(H1760)-MONTH(G1760))+1)))))</f>
        <v>12</v>
      </c>
      <c r="J1760" s="18">
        <f>F1760/I1760</f>
        <v>4750</v>
      </c>
      <c r="K1760" s="19"/>
      <c r="L1760" s="20">
        <v>45139</v>
      </c>
      <c r="M1760" s="20">
        <v>45250</v>
      </c>
      <c r="N1760" s="21">
        <v>57000</v>
      </c>
      <c r="O1760" s="20">
        <v>45139</v>
      </c>
      <c r="P1760" s="20">
        <v>45504</v>
      </c>
      <c r="Q1760" s="19">
        <f t="shared" si="81"/>
        <v>20</v>
      </c>
      <c r="R1760" s="19">
        <f t="shared" si="82"/>
        <v>20</v>
      </c>
      <c r="S1760" s="19">
        <f t="shared" si="83"/>
        <v>0</v>
      </c>
      <c r="T1760" s="19"/>
      <c r="U1760" s="20">
        <v>44044</v>
      </c>
      <c r="V1760" s="20">
        <v>44155</v>
      </c>
      <c r="W1760" s="21">
        <v>57000</v>
      </c>
      <c r="X1760" s="20">
        <v>44044</v>
      </c>
      <c r="Y1760" s="20">
        <v>44408</v>
      </c>
    </row>
    <row r="1761" spans="1:25" ht="15.75" x14ac:dyDescent="0.25">
      <c r="A1761" s="17" t="s">
        <v>530</v>
      </c>
      <c r="B1761" s="17" t="s">
        <v>296</v>
      </c>
      <c r="C1761" s="17" t="s">
        <v>283</v>
      </c>
      <c r="D1761" s="20">
        <v>44652</v>
      </c>
      <c r="E1761" s="20">
        <v>44722</v>
      </c>
      <c r="F1761" s="21">
        <v>5416.67</v>
      </c>
      <c r="G1761" s="20">
        <v>45139</v>
      </c>
      <c r="H1761" s="20">
        <v>45504</v>
      </c>
      <c r="I1761" s="17">
        <f>IF((YEAR(H1761)-YEAR(G1761))=1, ((MONTH(H1761)-MONTH(G1761))+1)+12, (IF((YEAR(H1761)-YEAR(G1761))=2, ((MONTH(H1761)-MONTH(G1761))+1)+24, (IF((YEAR(H1761)-YEAR(G1761))=3, ((MONTH(H1761)-MONTH(G1761))+1)+36, (MONTH(H1761)-MONTH(G1761))+1)))))</f>
        <v>12</v>
      </c>
      <c r="J1761" s="18">
        <f>F1761/I1761</f>
        <v>451.38916666666665</v>
      </c>
      <c r="K1761" s="19"/>
      <c r="L1761" s="20">
        <v>44652</v>
      </c>
      <c r="M1761" s="20">
        <v>44722</v>
      </c>
      <c r="N1761" s="21">
        <v>5416.67</v>
      </c>
      <c r="O1761" s="20">
        <v>45139</v>
      </c>
      <c r="P1761" s="20">
        <v>45504</v>
      </c>
      <c r="Q1761" s="19">
        <f t="shared" si="81"/>
        <v>10</v>
      </c>
      <c r="R1761" s="19">
        <f t="shared" si="82"/>
        <v>10</v>
      </c>
      <c r="S1761" s="19">
        <f t="shared" si="83"/>
        <v>0</v>
      </c>
      <c r="T1761" s="19"/>
      <c r="U1761" s="20">
        <v>43556</v>
      </c>
      <c r="V1761" s="20">
        <v>43626</v>
      </c>
      <c r="W1761" s="21">
        <v>5416.67</v>
      </c>
      <c r="X1761" s="20">
        <v>44044</v>
      </c>
      <c r="Y1761" s="20">
        <v>44408</v>
      </c>
    </row>
    <row r="1762" spans="1:25" ht="15.75" x14ac:dyDescent="0.25">
      <c r="A1762" s="17" t="s">
        <v>361</v>
      </c>
      <c r="B1762" s="17" t="s">
        <v>285</v>
      </c>
      <c r="C1762" s="17" t="s">
        <v>283</v>
      </c>
      <c r="D1762" s="20">
        <v>45323</v>
      </c>
      <c r="E1762" s="20" t="s">
        <v>579</v>
      </c>
      <c r="F1762" s="21">
        <v>23000</v>
      </c>
      <c r="G1762" s="20">
        <v>45323</v>
      </c>
      <c r="H1762" s="20">
        <v>45504</v>
      </c>
      <c r="I1762" s="17">
        <f>IF((YEAR(H1762)-YEAR(G1762))=1, ((MONTH(H1762)-MONTH(G1762))+1)+12, (IF((YEAR(H1762)-YEAR(G1762))=2, ((MONTH(H1762)-MONTH(G1762))+1)+24, (IF((YEAR(H1762)-YEAR(G1762))=3, ((MONTH(H1762)-MONTH(G1762))+1)+36, (MONTH(H1762)-MONTH(G1762))+1)))))</f>
        <v>6</v>
      </c>
      <c r="J1762" s="18">
        <f>F1762/I1762</f>
        <v>3833.3333333333335</v>
      </c>
      <c r="K1762" s="19"/>
      <c r="L1762" s="20">
        <v>45323</v>
      </c>
      <c r="M1762" s="20" t="s">
        <v>579</v>
      </c>
      <c r="N1762" s="21">
        <v>23000</v>
      </c>
      <c r="O1762" s="20">
        <v>45323</v>
      </c>
      <c r="P1762" s="20">
        <v>45504</v>
      </c>
      <c r="Q1762" s="19" t="e">
        <f t="shared" si="81"/>
        <v>#VALUE!</v>
      </c>
      <c r="R1762" s="19" t="e">
        <f t="shared" si="82"/>
        <v>#VALUE!</v>
      </c>
      <c r="S1762" s="19" t="e">
        <f t="shared" si="83"/>
        <v>#VALUE!</v>
      </c>
      <c r="T1762" s="19"/>
      <c r="U1762" s="20">
        <v>44228</v>
      </c>
      <c r="V1762" s="20"/>
      <c r="W1762" s="21">
        <v>23000</v>
      </c>
      <c r="X1762" s="20">
        <v>44228</v>
      </c>
      <c r="Y1762" s="20">
        <v>44408</v>
      </c>
    </row>
    <row r="1763" spans="1:25" ht="15.75" x14ac:dyDescent="0.25">
      <c r="A1763" s="17" t="s">
        <v>496</v>
      </c>
      <c r="B1763" s="17" t="s">
        <v>288</v>
      </c>
      <c r="C1763" s="17" t="s">
        <v>283</v>
      </c>
      <c r="D1763" s="20">
        <v>45231</v>
      </c>
      <c r="E1763" s="20" t="s">
        <v>579</v>
      </c>
      <c r="F1763" s="21">
        <v>6312.78</v>
      </c>
      <c r="G1763" s="20">
        <v>45323</v>
      </c>
      <c r="H1763" s="20">
        <v>45504</v>
      </c>
      <c r="I1763" s="17">
        <f>IF((YEAR(H1763)-YEAR(G1763))=1, ((MONTH(H1763)-MONTH(G1763))+1)+12, (IF((YEAR(H1763)-YEAR(G1763))=2, ((MONTH(H1763)-MONTH(G1763))+1)+24, (IF((YEAR(H1763)-YEAR(G1763))=3, ((MONTH(H1763)-MONTH(G1763))+1)+36, (MONTH(H1763)-MONTH(G1763))+1)))))</f>
        <v>6</v>
      </c>
      <c r="J1763" s="18">
        <f>F1763/I1763</f>
        <v>1052.1299999999999</v>
      </c>
      <c r="K1763" s="19"/>
      <c r="L1763" s="20">
        <v>45231</v>
      </c>
      <c r="M1763" s="20" t="s">
        <v>579</v>
      </c>
      <c r="N1763" s="21">
        <v>6312.78</v>
      </c>
      <c r="O1763" s="20">
        <v>45323</v>
      </c>
      <c r="P1763" s="20">
        <v>45504</v>
      </c>
      <c r="Q1763" s="19" t="e">
        <f t="shared" si="81"/>
        <v>#VALUE!</v>
      </c>
      <c r="R1763" s="19" t="e">
        <f t="shared" si="82"/>
        <v>#VALUE!</v>
      </c>
      <c r="S1763" s="19" t="e">
        <f t="shared" si="83"/>
        <v>#VALUE!</v>
      </c>
      <c r="T1763" s="19"/>
      <c r="U1763" s="20">
        <v>44136</v>
      </c>
      <c r="V1763" s="20"/>
      <c r="W1763" s="21">
        <v>6312.78</v>
      </c>
      <c r="X1763" s="20">
        <v>44228</v>
      </c>
      <c r="Y1763" s="20">
        <v>44408</v>
      </c>
    </row>
    <row r="1764" spans="1:25" ht="15.75" x14ac:dyDescent="0.25">
      <c r="A1764" s="17" t="s">
        <v>541</v>
      </c>
      <c r="B1764" s="17" t="s">
        <v>285</v>
      </c>
      <c r="C1764" s="17" t="s">
        <v>283</v>
      </c>
      <c r="D1764" s="20">
        <v>45347</v>
      </c>
      <c r="E1764" s="20">
        <v>45353</v>
      </c>
      <c r="F1764" s="21">
        <v>8000</v>
      </c>
      <c r="G1764" s="20">
        <v>45344</v>
      </c>
      <c r="H1764" s="20">
        <v>45504</v>
      </c>
      <c r="I1764" s="17">
        <f>IF((YEAR(H1764)-YEAR(G1764))=1, ((MONTH(H1764)-MONTH(G1764))+1)+12, (IF((YEAR(H1764)-YEAR(G1764))=2, ((MONTH(H1764)-MONTH(G1764))+1)+24, (IF((YEAR(H1764)-YEAR(G1764))=3, ((MONTH(H1764)-MONTH(G1764))+1)+36, (MONTH(H1764)-MONTH(G1764))+1)))))</f>
        <v>6</v>
      </c>
      <c r="J1764" s="18">
        <f>F1764/I1764</f>
        <v>1333.3333333333333</v>
      </c>
      <c r="K1764" s="19"/>
      <c r="L1764" s="20">
        <v>45347</v>
      </c>
      <c r="M1764" s="20">
        <v>45353</v>
      </c>
      <c r="N1764" s="21">
        <v>8000</v>
      </c>
      <c r="O1764" s="20">
        <v>45344</v>
      </c>
      <c r="P1764" s="20">
        <v>45504</v>
      </c>
      <c r="Q1764" s="19">
        <f t="shared" si="81"/>
        <v>2</v>
      </c>
      <c r="R1764" s="19">
        <f t="shared" si="82"/>
        <v>2</v>
      </c>
      <c r="S1764" s="19">
        <f t="shared" si="83"/>
        <v>0</v>
      </c>
      <c r="T1764" s="19"/>
      <c r="U1764" s="20">
        <v>44252</v>
      </c>
      <c r="V1764" s="20">
        <v>44257</v>
      </c>
      <c r="W1764" s="21">
        <v>8000</v>
      </c>
      <c r="X1764" s="20">
        <v>44249</v>
      </c>
      <c r="Y1764" s="20">
        <v>44408</v>
      </c>
    </row>
    <row r="1765" spans="1:25" ht="15.75" x14ac:dyDescent="0.25">
      <c r="A1765" s="17" t="s">
        <v>384</v>
      </c>
      <c r="B1765" s="17" t="s">
        <v>288</v>
      </c>
      <c r="C1765" s="17" t="s">
        <v>283</v>
      </c>
      <c r="D1765" s="20">
        <v>45427</v>
      </c>
      <c r="E1765" s="20" t="s">
        <v>579</v>
      </c>
      <c r="F1765" s="21">
        <v>8750</v>
      </c>
      <c r="G1765" s="20">
        <v>45413</v>
      </c>
      <c r="H1765" s="20">
        <v>45504</v>
      </c>
      <c r="I1765" s="17">
        <f>IF((YEAR(H1765)-YEAR(G1765))=1, ((MONTH(H1765)-MONTH(G1765))+1)+12, (IF((YEAR(H1765)-YEAR(G1765))=2, ((MONTH(H1765)-MONTH(G1765))+1)+24, (IF((YEAR(H1765)-YEAR(G1765))=3, ((MONTH(H1765)-MONTH(G1765))+1)+36, (MONTH(H1765)-MONTH(G1765))+1)))))</f>
        <v>3</v>
      </c>
      <c r="J1765" s="18">
        <f>F1765/I1765</f>
        <v>2916.6666666666665</v>
      </c>
      <c r="K1765" s="19"/>
      <c r="L1765" s="20">
        <v>45427</v>
      </c>
      <c r="M1765" s="20" t="s">
        <v>579</v>
      </c>
      <c r="N1765" s="21">
        <v>8750</v>
      </c>
      <c r="O1765" s="20">
        <v>45413</v>
      </c>
      <c r="P1765" s="20">
        <v>45504</v>
      </c>
      <c r="Q1765" s="19" t="e">
        <f t="shared" si="81"/>
        <v>#VALUE!</v>
      </c>
      <c r="R1765" s="19" t="e">
        <f t="shared" si="82"/>
        <v>#VALUE!</v>
      </c>
      <c r="S1765" s="19" t="e">
        <f t="shared" si="83"/>
        <v>#VALUE!</v>
      </c>
      <c r="T1765" s="19"/>
      <c r="U1765" s="20">
        <v>44331</v>
      </c>
      <c r="V1765" s="20"/>
      <c r="W1765" s="21">
        <v>8750</v>
      </c>
      <c r="X1765" s="20">
        <v>44317</v>
      </c>
      <c r="Y1765" s="20">
        <v>44408</v>
      </c>
    </row>
    <row r="1766" spans="1:25" ht="15.75" x14ac:dyDescent="0.25">
      <c r="A1766" s="17" t="s">
        <v>392</v>
      </c>
      <c r="B1766" s="17" t="s">
        <v>285</v>
      </c>
      <c r="C1766" s="17" t="s">
        <v>283</v>
      </c>
      <c r="D1766" s="20">
        <v>45413</v>
      </c>
      <c r="E1766" s="20" t="s">
        <v>579</v>
      </c>
      <c r="F1766" s="21">
        <v>7753.89</v>
      </c>
      <c r="G1766" s="20">
        <v>45413</v>
      </c>
      <c r="H1766" s="20">
        <v>45504</v>
      </c>
      <c r="I1766" s="17">
        <f>IF((YEAR(H1766)-YEAR(G1766))=1, ((MONTH(H1766)-MONTH(G1766))+1)+12, (IF((YEAR(H1766)-YEAR(G1766))=2, ((MONTH(H1766)-MONTH(G1766))+1)+24, (IF((YEAR(H1766)-YEAR(G1766))=3, ((MONTH(H1766)-MONTH(G1766))+1)+36, (MONTH(H1766)-MONTH(G1766))+1)))))</f>
        <v>3</v>
      </c>
      <c r="J1766" s="18">
        <f>F1766/I1766</f>
        <v>2584.63</v>
      </c>
      <c r="K1766" s="19"/>
      <c r="L1766" s="20">
        <v>45413</v>
      </c>
      <c r="M1766" s="20" t="s">
        <v>579</v>
      </c>
      <c r="N1766" s="21">
        <v>7753.89</v>
      </c>
      <c r="O1766" s="20">
        <v>45413</v>
      </c>
      <c r="P1766" s="20">
        <v>45504</v>
      </c>
      <c r="Q1766" s="19" t="e">
        <f t="shared" si="81"/>
        <v>#VALUE!</v>
      </c>
      <c r="R1766" s="19" t="e">
        <f t="shared" si="82"/>
        <v>#VALUE!</v>
      </c>
      <c r="S1766" s="19" t="e">
        <f t="shared" si="83"/>
        <v>#VALUE!</v>
      </c>
      <c r="T1766" s="19"/>
      <c r="U1766" s="20">
        <v>44317</v>
      </c>
      <c r="V1766" s="20"/>
      <c r="W1766" s="21">
        <v>7753.89</v>
      </c>
      <c r="X1766" s="20">
        <v>44317</v>
      </c>
      <c r="Y1766" s="20">
        <v>44408</v>
      </c>
    </row>
    <row r="1767" spans="1:25" ht="15.75" x14ac:dyDescent="0.25">
      <c r="A1767" s="17" t="s">
        <v>551</v>
      </c>
      <c r="B1767" s="17" t="s">
        <v>285</v>
      </c>
      <c r="C1767" s="17" t="s">
        <v>283</v>
      </c>
      <c r="D1767" s="20">
        <v>45413</v>
      </c>
      <c r="E1767" s="20" t="s">
        <v>579</v>
      </c>
      <c r="F1767" s="21">
        <v>1721.4</v>
      </c>
      <c r="G1767" s="20">
        <v>45413</v>
      </c>
      <c r="H1767" s="20">
        <v>45504</v>
      </c>
      <c r="I1767" s="17">
        <f>IF((YEAR(H1767)-YEAR(G1767))=1, ((MONTH(H1767)-MONTH(G1767))+1)+12, (IF((YEAR(H1767)-YEAR(G1767))=2, ((MONTH(H1767)-MONTH(G1767))+1)+24, (IF((YEAR(H1767)-YEAR(G1767))=3, ((MONTH(H1767)-MONTH(G1767))+1)+36, (MONTH(H1767)-MONTH(G1767))+1)))))</f>
        <v>3</v>
      </c>
      <c r="J1767" s="18">
        <f>F1767/I1767</f>
        <v>573.80000000000007</v>
      </c>
      <c r="K1767" s="19"/>
      <c r="L1767" s="20">
        <v>45413</v>
      </c>
      <c r="M1767" s="20" t="s">
        <v>579</v>
      </c>
      <c r="N1767" s="21">
        <v>1721.4</v>
      </c>
      <c r="O1767" s="20">
        <v>45413</v>
      </c>
      <c r="P1767" s="20">
        <v>45504</v>
      </c>
      <c r="Q1767" s="19" t="e">
        <f t="shared" si="81"/>
        <v>#VALUE!</v>
      </c>
      <c r="R1767" s="19" t="e">
        <f t="shared" si="82"/>
        <v>#VALUE!</v>
      </c>
      <c r="S1767" s="19" t="e">
        <f t="shared" si="83"/>
        <v>#VALUE!</v>
      </c>
      <c r="T1767" s="19"/>
      <c r="U1767" s="20">
        <v>44317</v>
      </c>
      <c r="V1767" s="20"/>
      <c r="W1767" s="21">
        <v>1721.4</v>
      </c>
      <c r="X1767" s="20">
        <v>44317</v>
      </c>
      <c r="Y1767" s="20">
        <v>44408</v>
      </c>
    </row>
    <row r="1768" spans="1:25" ht="15.75" x14ac:dyDescent="0.25">
      <c r="A1768" s="17" t="s">
        <v>557</v>
      </c>
      <c r="B1768" s="17" t="s">
        <v>288</v>
      </c>
      <c r="C1768" s="17" t="s">
        <v>283</v>
      </c>
      <c r="D1768" s="20">
        <v>45413</v>
      </c>
      <c r="E1768" s="20" t="s">
        <v>579</v>
      </c>
      <c r="F1768" s="21">
        <v>54000</v>
      </c>
      <c r="G1768" s="20">
        <v>45413</v>
      </c>
      <c r="H1768" s="20">
        <v>45504</v>
      </c>
      <c r="I1768" s="17">
        <f>IF((YEAR(H1768)-YEAR(G1768))=1, ((MONTH(H1768)-MONTH(G1768))+1)+12, (IF((YEAR(H1768)-YEAR(G1768))=2, ((MONTH(H1768)-MONTH(G1768))+1)+24, (IF((YEAR(H1768)-YEAR(G1768))=3, ((MONTH(H1768)-MONTH(G1768))+1)+36, (MONTH(H1768)-MONTH(G1768))+1)))))</f>
        <v>3</v>
      </c>
      <c r="J1768" s="18">
        <f>F1768/I1768</f>
        <v>18000</v>
      </c>
      <c r="K1768" s="19"/>
      <c r="L1768" s="20">
        <v>45413</v>
      </c>
      <c r="M1768" s="20" t="s">
        <v>579</v>
      </c>
      <c r="N1768" s="21">
        <v>54000</v>
      </c>
      <c r="O1768" s="20">
        <v>45413</v>
      </c>
      <c r="P1768" s="20">
        <v>45504</v>
      </c>
      <c r="Q1768" s="19" t="e">
        <f t="shared" si="81"/>
        <v>#VALUE!</v>
      </c>
      <c r="R1768" s="19" t="e">
        <f t="shared" si="82"/>
        <v>#VALUE!</v>
      </c>
      <c r="S1768" s="19" t="e">
        <f t="shared" si="83"/>
        <v>#VALUE!</v>
      </c>
      <c r="T1768" s="19"/>
      <c r="U1768" s="20">
        <v>44317</v>
      </c>
      <c r="V1768" s="20"/>
      <c r="W1768" s="21">
        <v>54000</v>
      </c>
      <c r="X1768" s="20">
        <v>44317</v>
      </c>
      <c r="Y1768" s="20">
        <v>44408</v>
      </c>
    </row>
    <row r="1769" spans="1:25" ht="15.75" x14ac:dyDescent="0.25">
      <c r="A1769" s="17" t="s">
        <v>373</v>
      </c>
      <c r="B1769" s="17" t="s">
        <v>285</v>
      </c>
      <c r="C1769" s="17" t="s">
        <v>283</v>
      </c>
      <c r="D1769" s="20">
        <v>45504</v>
      </c>
      <c r="E1769" s="20" t="s">
        <v>579</v>
      </c>
      <c r="F1769" s="21">
        <v>1000</v>
      </c>
      <c r="G1769" s="20">
        <v>45474</v>
      </c>
      <c r="H1769" s="20">
        <v>45504</v>
      </c>
      <c r="I1769" s="17">
        <f>IF((YEAR(H1769)-YEAR(G1769))=1, ((MONTH(H1769)-MONTH(G1769))+1)+12, (IF((YEAR(H1769)-YEAR(G1769))=2, ((MONTH(H1769)-MONTH(G1769))+1)+24, (IF((YEAR(H1769)-YEAR(G1769))=3, ((MONTH(H1769)-MONTH(G1769))+1)+36, (MONTH(H1769)-MONTH(G1769))+1)))))</f>
        <v>1</v>
      </c>
      <c r="J1769" s="18">
        <f>F1769/I1769</f>
        <v>1000</v>
      </c>
      <c r="K1769" s="19"/>
      <c r="L1769" s="20">
        <v>45504</v>
      </c>
      <c r="M1769" s="20" t="s">
        <v>579</v>
      </c>
      <c r="N1769" s="21">
        <v>1000</v>
      </c>
      <c r="O1769" s="20">
        <v>45474</v>
      </c>
      <c r="P1769" s="20">
        <v>45504</v>
      </c>
      <c r="Q1769" s="19" t="e">
        <f t="shared" si="81"/>
        <v>#VALUE!</v>
      </c>
      <c r="R1769" s="19" t="e">
        <f t="shared" si="82"/>
        <v>#VALUE!</v>
      </c>
      <c r="S1769" s="19" t="e">
        <f t="shared" si="83"/>
        <v>#VALUE!</v>
      </c>
      <c r="T1769" s="19"/>
      <c r="U1769" s="20">
        <v>44408</v>
      </c>
      <c r="V1769" s="20"/>
      <c r="W1769" s="21">
        <v>1000</v>
      </c>
      <c r="X1769" s="20">
        <v>44378</v>
      </c>
      <c r="Y1769" s="20">
        <v>44408</v>
      </c>
    </row>
    <row r="1770" spans="1:25" ht="15.75" x14ac:dyDescent="0.25">
      <c r="A1770" s="17" t="s">
        <v>426</v>
      </c>
      <c r="B1770" s="17" t="s">
        <v>282</v>
      </c>
      <c r="C1770" s="17" t="s">
        <v>283</v>
      </c>
      <c r="D1770" s="20">
        <v>45474</v>
      </c>
      <c r="E1770" s="20" t="s">
        <v>579</v>
      </c>
      <c r="F1770" s="21">
        <v>700</v>
      </c>
      <c r="G1770" s="20">
        <v>45474</v>
      </c>
      <c r="H1770" s="20">
        <v>45504</v>
      </c>
      <c r="I1770" s="17">
        <f>IF((YEAR(H1770)-YEAR(G1770))=1, ((MONTH(H1770)-MONTH(G1770))+1)+12, (IF((YEAR(H1770)-YEAR(G1770))=2, ((MONTH(H1770)-MONTH(G1770))+1)+24, (IF((YEAR(H1770)-YEAR(G1770))=3, ((MONTH(H1770)-MONTH(G1770))+1)+36, (MONTH(H1770)-MONTH(G1770))+1)))))</f>
        <v>1</v>
      </c>
      <c r="J1770" s="18">
        <f>F1770/I1770</f>
        <v>700</v>
      </c>
      <c r="K1770" s="19"/>
      <c r="L1770" s="20">
        <v>45474</v>
      </c>
      <c r="M1770" s="20" t="s">
        <v>579</v>
      </c>
      <c r="N1770" s="21">
        <v>700</v>
      </c>
      <c r="O1770" s="20">
        <v>45474</v>
      </c>
      <c r="P1770" s="20">
        <v>45504</v>
      </c>
      <c r="Q1770" s="19" t="e">
        <f t="shared" si="81"/>
        <v>#VALUE!</v>
      </c>
      <c r="R1770" s="19" t="e">
        <f t="shared" si="82"/>
        <v>#VALUE!</v>
      </c>
      <c r="S1770" s="19" t="e">
        <f t="shared" si="83"/>
        <v>#VALUE!</v>
      </c>
      <c r="T1770" s="19"/>
      <c r="U1770" s="20">
        <v>44378</v>
      </c>
      <c r="V1770" s="20"/>
      <c r="W1770" s="21">
        <v>700</v>
      </c>
      <c r="X1770" s="20">
        <v>44378</v>
      </c>
      <c r="Y1770" s="20">
        <v>44408</v>
      </c>
    </row>
    <row r="1771" spans="1:25" ht="15.75" x14ac:dyDescent="0.25">
      <c r="A1771" s="17" t="s">
        <v>463</v>
      </c>
      <c r="B1771" s="17" t="s">
        <v>285</v>
      </c>
      <c r="C1771" s="17" t="s">
        <v>283</v>
      </c>
      <c r="D1771" s="20">
        <v>45474</v>
      </c>
      <c r="E1771" s="20" t="s">
        <v>579</v>
      </c>
      <c r="F1771" s="21">
        <v>900</v>
      </c>
      <c r="G1771" s="20">
        <v>45474</v>
      </c>
      <c r="H1771" s="20">
        <v>45504</v>
      </c>
      <c r="I1771" s="17">
        <f>IF((YEAR(H1771)-YEAR(G1771))=1, ((MONTH(H1771)-MONTH(G1771))+1)+12, (IF((YEAR(H1771)-YEAR(G1771))=2, ((MONTH(H1771)-MONTH(G1771))+1)+24, (IF((YEAR(H1771)-YEAR(G1771))=3, ((MONTH(H1771)-MONTH(G1771))+1)+36, (MONTH(H1771)-MONTH(G1771))+1)))))</f>
        <v>1</v>
      </c>
      <c r="J1771" s="18">
        <f>F1771/I1771</f>
        <v>900</v>
      </c>
      <c r="K1771" s="19"/>
      <c r="L1771" s="20">
        <v>45474</v>
      </c>
      <c r="M1771" s="20" t="s">
        <v>579</v>
      </c>
      <c r="N1771" s="21">
        <v>900</v>
      </c>
      <c r="O1771" s="20">
        <v>45474</v>
      </c>
      <c r="P1771" s="20">
        <v>45504</v>
      </c>
      <c r="Q1771" s="19" t="e">
        <f t="shared" si="81"/>
        <v>#VALUE!</v>
      </c>
      <c r="R1771" s="19" t="e">
        <f t="shared" si="82"/>
        <v>#VALUE!</v>
      </c>
      <c r="S1771" s="19" t="e">
        <f t="shared" si="83"/>
        <v>#VALUE!</v>
      </c>
      <c r="T1771" s="19"/>
      <c r="U1771" s="20">
        <v>44378</v>
      </c>
      <c r="V1771" s="20"/>
      <c r="W1771" s="21">
        <v>900</v>
      </c>
      <c r="X1771" s="20">
        <v>44378</v>
      </c>
      <c r="Y1771" s="20">
        <v>44408</v>
      </c>
    </row>
    <row r="1772" spans="1:25" ht="15.75" x14ac:dyDescent="0.25">
      <c r="A1772" s="17" t="s">
        <v>485</v>
      </c>
      <c r="B1772" s="17" t="s">
        <v>282</v>
      </c>
      <c r="C1772" s="17" t="s">
        <v>283</v>
      </c>
      <c r="D1772" s="20">
        <v>45474</v>
      </c>
      <c r="E1772" s="20" t="s">
        <v>579</v>
      </c>
      <c r="F1772" s="21">
        <v>600</v>
      </c>
      <c r="G1772" s="20">
        <v>45474</v>
      </c>
      <c r="H1772" s="20">
        <v>45504</v>
      </c>
      <c r="I1772" s="17">
        <f>IF((YEAR(H1772)-YEAR(G1772))=1, ((MONTH(H1772)-MONTH(G1772))+1)+12, (IF((YEAR(H1772)-YEAR(G1772))=2, ((MONTH(H1772)-MONTH(G1772))+1)+24, (IF((YEAR(H1772)-YEAR(G1772))=3, ((MONTH(H1772)-MONTH(G1772))+1)+36, (MONTH(H1772)-MONTH(G1772))+1)))))</f>
        <v>1</v>
      </c>
      <c r="J1772" s="18">
        <f>F1772/I1772</f>
        <v>600</v>
      </c>
      <c r="K1772" s="19"/>
      <c r="L1772" s="20">
        <v>45474</v>
      </c>
      <c r="M1772" s="20" t="s">
        <v>579</v>
      </c>
      <c r="N1772" s="21">
        <v>600</v>
      </c>
      <c r="O1772" s="20">
        <v>45474</v>
      </c>
      <c r="P1772" s="20">
        <v>45504</v>
      </c>
      <c r="Q1772" s="19" t="e">
        <f t="shared" si="81"/>
        <v>#VALUE!</v>
      </c>
      <c r="R1772" s="19" t="e">
        <f t="shared" si="82"/>
        <v>#VALUE!</v>
      </c>
      <c r="S1772" s="19" t="e">
        <f t="shared" si="83"/>
        <v>#VALUE!</v>
      </c>
      <c r="T1772" s="19"/>
      <c r="U1772" s="20">
        <v>44378</v>
      </c>
      <c r="V1772" s="20"/>
      <c r="W1772" s="21">
        <v>600</v>
      </c>
      <c r="X1772" s="20">
        <v>44378</v>
      </c>
      <c r="Y1772" s="20">
        <v>44408</v>
      </c>
    </row>
    <row r="1773" spans="1:25" ht="15.75" x14ac:dyDescent="0.25">
      <c r="A1773" s="17" t="s">
        <v>507</v>
      </c>
      <c r="B1773" s="17" t="s">
        <v>285</v>
      </c>
      <c r="C1773" s="17" t="s">
        <v>283</v>
      </c>
      <c r="D1773" s="20">
        <v>45474</v>
      </c>
      <c r="E1773" s="20" t="s">
        <v>579</v>
      </c>
      <c r="F1773" s="21">
        <v>1750</v>
      </c>
      <c r="G1773" s="20">
        <v>45474</v>
      </c>
      <c r="H1773" s="20">
        <v>45504</v>
      </c>
      <c r="I1773" s="17">
        <f>IF((YEAR(H1773)-YEAR(G1773))=1, ((MONTH(H1773)-MONTH(G1773))+1)+12, (IF((YEAR(H1773)-YEAR(G1773))=2, ((MONTH(H1773)-MONTH(G1773))+1)+24, (IF((YEAR(H1773)-YEAR(G1773))=3, ((MONTH(H1773)-MONTH(G1773))+1)+36, (MONTH(H1773)-MONTH(G1773))+1)))))</f>
        <v>1</v>
      </c>
      <c r="J1773" s="18">
        <f>F1773/I1773</f>
        <v>1750</v>
      </c>
      <c r="K1773" s="19"/>
      <c r="L1773" s="20">
        <v>45474</v>
      </c>
      <c r="M1773" s="20" t="s">
        <v>579</v>
      </c>
      <c r="N1773" s="21">
        <v>1750</v>
      </c>
      <c r="O1773" s="20">
        <v>45474</v>
      </c>
      <c r="P1773" s="20">
        <v>45504</v>
      </c>
      <c r="Q1773" s="19" t="e">
        <f t="shared" si="81"/>
        <v>#VALUE!</v>
      </c>
      <c r="R1773" s="19" t="e">
        <f t="shared" si="82"/>
        <v>#VALUE!</v>
      </c>
      <c r="S1773" s="19" t="e">
        <f t="shared" si="83"/>
        <v>#VALUE!</v>
      </c>
      <c r="T1773" s="19"/>
      <c r="U1773" s="20">
        <v>44378</v>
      </c>
      <c r="V1773" s="20"/>
      <c r="W1773" s="21">
        <v>1750</v>
      </c>
      <c r="X1773" s="20">
        <v>44378</v>
      </c>
      <c r="Y1773" s="20">
        <v>44408</v>
      </c>
    </row>
    <row r="1774" spans="1:25" ht="15.75" x14ac:dyDescent="0.25">
      <c r="A1774" s="17" t="s">
        <v>317</v>
      </c>
      <c r="B1774" s="17" t="s">
        <v>282</v>
      </c>
      <c r="C1774" s="17" t="s">
        <v>283</v>
      </c>
      <c r="D1774" s="20">
        <v>45200</v>
      </c>
      <c r="E1774" s="20">
        <v>45242</v>
      </c>
      <c r="F1774" s="21">
        <v>5000</v>
      </c>
      <c r="G1774" s="20">
        <v>45170</v>
      </c>
      <c r="H1774" s="20">
        <v>45535</v>
      </c>
      <c r="I1774" s="17">
        <f>IF((YEAR(H1774)-YEAR(G1774))=1, ((MONTH(H1774)-MONTH(G1774))+1)+12, (IF((YEAR(H1774)-YEAR(G1774))=2, ((MONTH(H1774)-MONTH(G1774))+1)+24, (IF((YEAR(H1774)-YEAR(G1774))=3, ((MONTH(H1774)-MONTH(G1774))+1)+36, (MONTH(H1774)-MONTH(G1774))+1)))))</f>
        <v>12</v>
      </c>
      <c r="J1774" s="18">
        <f>F1774/I1774</f>
        <v>416.66666666666669</v>
      </c>
      <c r="K1774" s="19"/>
      <c r="L1774" s="20">
        <v>45200</v>
      </c>
      <c r="M1774" s="20">
        <v>45242</v>
      </c>
      <c r="N1774" s="21">
        <v>5000</v>
      </c>
      <c r="O1774" s="20">
        <v>45170</v>
      </c>
      <c r="P1774" s="20">
        <v>45535</v>
      </c>
      <c r="Q1774" s="19">
        <f t="shared" si="81"/>
        <v>12</v>
      </c>
      <c r="R1774" s="19">
        <f t="shared" si="82"/>
        <v>12</v>
      </c>
      <c r="S1774" s="19">
        <f t="shared" si="83"/>
        <v>0</v>
      </c>
      <c r="T1774" s="19"/>
      <c r="U1774" s="20">
        <v>44105</v>
      </c>
      <c r="V1774" s="20">
        <v>44147</v>
      </c>
      <c r="W1774" s="21">
        <v>5000</v>
      </c>
      <c r="X1774" s="20">
        <v>44075</v>
      </c>
      <c r="Y1774" s="20">
        <v>44439</v>
      </c>
    </row>
    <row r="1775" spans="1:25" ht="15.75" x14ac:dyDescent="0.25">
      <c r="A1775" s="17" t="s">
        <v>399</v>
      </c>
      <c r="B1775" s="17" t="s">
        <v>296</v>
      </c>
      <c r="C1775" s="17" t="s">
        <v>283</v>
      </c>
      <c r="D1775" s="20">
        <v>45171</v>
      </c>
      <c r="E1775" s="20">
        <v>45197</v>
      </c>
      <c r="F1775" s="21">
        <v>10980.75</v>
      </c>
      <c r="G1775" s="20">
        <v>45170</v>
      </c>
      <c r="H1775" s="20">
        <v>45535</v>
      </c>
      <c r="I1775" s="17">
        <f>IF((YEAR(H1775)-YEAR(G1775))=1, ((MONTH(H1775)-MONTH(G1775))+1)+12, (IF((YEAR(H1775)-YEAR(G1775))=2, ((MONTH(H1775)-MONTH(G1775))+1)+24, (IF((YEAR(H1775)-YEAR(G1775))=3, ((MONTH(H1775)-MONTH(G1775))+1)+36, (MONTH(H1775)-MONTH(G1775))+1)))))</f>
        <v>12</v>
      </c>
      <c r="J1775" s="18">
        <f>F1775/I1775</f>
        <v>915.0625</v>
      </c>
      <c r="K1775" s="19"/>
      <c r="L1775" s="20">
        <v>45171</v>
      </c>
      <c r="M1775" s="20">
        <v>45197</v>
      </c>
      <c r="N1775" s="21">
        <v>10980.75</v>
      </c>
      <c r="O1775" s="20">
        <v>45170</v>
      </c>
      <c r="P1775" s="20">
        <v>45535</v>
      </c>
      <c r="Q1775" s="19">
        <f t="shared" si="81"/>
        <v>28</v>
      </c>
      <c r="R1775" s="19">
        <f t="shared" si="82"/>
        <v>28</v>
      </c>
      <c r="S1775" s="19">
        <f t="shared" si="83"/>
        <v>0</v>
      </c>
      <c r="T1775" s="19"/>
      <c r="U1775" s="20">
        <v>44076</v>
      </c>
      <c r="V1775" s="20">
        <v>44102</v>
      </c>
      <c r="W1775" s="21">
        <v>10980.75</v>
      </c>
      <c r="X1775" s="20">
        <v>44075</v>
      </c>
      <c r="Y1775" s="20">
        <v>44439</v>
      </c>
    </row>
    <row r="1776" spans="1:25" ht="15.75" x14ac:dyDescent="0.25">
      <c r="A1776" s="17" t="s">
        <v>470</v>
      </c>
      <c r="B1776" s="17" t="s">
        <v>288</v>
      </c>
      <c r="C1776" s="17" t="s">
        <v>283</v>
      </c>
      <c r="D1776" s="20">
        <v>45172</v>
      </c>
      <c r="E1776" s="20">
        <v>45199</v>
      </c>
      <c r="F1776" s="21">
        <v>10000</v>
      </c>
      <c r="G1776" s="20">
        <v>45170</v>
      </c>
      <c r="H1776" s="20">
        <v>45535</v>
      </c>
      <c r="I1776" s="17">
        <f>IF((YEAR(H1776)-YEAR(G1776))=1, ((MONTH(H1776)-MONTH(G1776))+1)+12, (IF((YEAR(H1776)-YEAR(G1776))=2, ((MONTH(H1776)-MONTH(G1776))+1)+24, (IF((YEAR(H1776)-YEAR(G1776))=3, ((MONTH(H1776)-MONTH(G1776))+1)+36, (MONTH(H1776)-MONTH(G1776))+1)))))</f>
        <v>12</v>
      </c>
      <c r="J1776" s="18">
        <f>F1776/I1776</f>
        <v>833.33333333333337</v>
      </c>
      <c r="K1776" s="19"/>
      <c r="L1776" s="20">
        <v>45172</v>
      </c>
      <c r="M1776" s="20">
        <v>45199</v>
      </c>
      <c r="N1776" s="21">
        <v>10000</v>
      </c>
      <c r="O1776" s="20">
        <v>45170</v>
      </c>
      <c r="P1776" s="20">
        <v>45535</v>
      </c>
      <c r="Q1776" s="19">
        <f t="shared" si="81"/>
        <v>30</v>
      </c>
      <c r="R1776" s="19">
        <f t="shared" si="82"/>
        <v>30</v>
      </c>
      <c r="S1776" s="19">
        <f t="shared" si="83"/>
        <v>0</v>
      </c>
      <c r="T1776" s="19"/>
      <c r="U1776" s="20">
        <v>44077</v>
      </c>
      <c r="V1776" s="20">
        <v>44104</v>
      </c>
      <c r="W1776" s="21">
        <v>10000</v>
      </c>
      <c r="X1776" s="20">
        <v>44075</v>
      </c>
      <c r="Y1776" s="20">
        <v>44439</v>
      </c>
    </row>
    <row r="1777" spans="1:25" ht="15.75" x14ac:dyDescent="0.25">
      <c r="A1777" s="17" t="s">
        <v>549</v>
      </c>
      <c r="B1777" s="17" t="s">
        <v>285</v>
      </c>
      <c r="C1777" s="17" t="s">
        <v>283</v>
      </c>
      <c r="D1777" s="20">
        <v>45130</v>
      </c>
      <c r="E1777" s="20">
        <v>45149</v>
      </c>
      <c r="F1777" s="21">
        <v>210000</v>
      </c>
      <c r="G1777" s="20">
        <v>45170</v>
      </c>
      <c r="H1777" s="20">
        <v>45535</v>
      </c>
      <c r="I1777" s="17">
        <f>IF((YEAR(H1777)-YEAR(G1777))=1, ((MONTH(H1777)-MONTH(G1777))+1)+12, (IF((YEAR(H1777)-YEAR(G1777))=2, ((MONTH(H1777)-MONTH(G1777))+1)+24, (IF((YEAR(H1777)-YEAR(G1777))=3, ((MONTH(H1777)-MONTH(G1777))+1)+36, (MONTH(H1777)-MONTH(G1777))+1)))))</f>
        <v>12</v>
      </c>
      <c r="J1777" s="18">
        <f>F1777/I1777</f>
        <v>17500</v>
      </c>
      <c r="K1777" s="19"/>
      <c r="L1777" s="20">
        <v>45130</v>
      </c>
      <c r="M1777" s="20">
        <v>45149</v>
      </c>
      <c r="N1777" s="21">
        <v>210000</v>
      </c>
      <c r="O1777" s="20">
        <v>45170</v>
      </c>
      <c r="P1777" s="20">
        <v>45535</v>
      </c>
      <c r="Q1777" s="19">
        <f t="shared" si="81"/>
        <v>11</v>
      </c>
      <c r="R1777" s="19">
        <f t="shared" si="82"/>
        <v>11</v>
      </c>
      <c r="S1777" s="19">
        <f t="shared" si="83"/>
        <v>0</v>
      </c>
      <c r="T1777" s="19"/>
      <c r="U1777" s="20">
        <v>44035</v>
      </c>
      <c r="V1777" s="20">
        <v>44054</v>
      </c>
      <c r="W1777" s="21">
        <v>210000</v>
      </c>
      <c r="X1777" s="20">
        <v>44075</v>
      </c>
      <c r="Y1777" s="20">
        <v>44439</v>
      </c>
    </row>
    <row r="1778" spans="1:25" ht="15.75" x14ac:dyDescent="0.25">
      <c r="A1778" s="17" t="s">
        <v>331</v>
      </c>
      <c r="B1778" s="17" t="s">
        <v>296</v>
      </c>
      <c r="C1778" s="17" t="s">
        <v>283</v>
      </c>
      <c r="D1778" s="20">
        <v>45444</v>
      </c>
      <c r="E1778" s="20" t="s">
        <v>579</v>
      </c>
      <c r="F1778" s="21">
        <v>7500</v>
      </c>
      <c r="G1778" s="20">
        <v>45444</v>
      </c>
      <c r="H1778" s="20">
        <v>45535</v>
      </c>
      <c r="I1778" s="17">
        <f>IF((YEAR(H1778)-YEAR(G1778))=1, ((MONTH(H1778)-MONTH(G1778))+1)+12, (IF((YEAR(H1778)-YEAR(G1778))=2, ((MONTH(H1778)-MONTH(G1778))+1)+24, (IF((YEAR(H1778)-YEAR(G1778))=3, ((MONTH(H1778)-MONTH(G1778))+1)+36, (MONTH(H1778)-MONTH(G1778))+1)))))</f>
        <v>3</v>
      </c>
      <c r="J1778" s="18">
        <f>F1778/I1778</f>
        <v>2500</v>
      </c>
      <c r="K1778" s="19"/>
      <c r="L1778" s="20">
        <v>45444</v>
      </c>
      <c r="M1778" s="20" t="s">
        <v>579</v>
      </c>
      <c r="N1778" s="21">
        <v>7500</v>
      </c>
      <c r="O1778" s="20">
        <v>45444</v>
      </c>
      <c r="P1778" s="20">
        <v>45535</v>
      </c>
      <c r="Q1778" s="19" t="e">
        <f t="shared" si="81"/>
        <v>#VALUE!</v>
      </c>
      <c r="R1778" s="19" t="e">
        <f t="shared" si="82"/>
        <v>#VALUE!</v>
      </c>
      <c r="S1778" s="19" t="e">
        <f t="shared" si="83"/>
        <v>#VALUE!</v>
      </c>
      <c r="T1778" s="19"/>
      <c r="U1778" s="20">
        <v>44348</v>
      </c>
      <c r="V1778" s="20"/>
      <c r="W1778" s="21">
        <v>7500</v>
      </c>
      <c r="X1778" s="20">
        <v>44348</v>
      </c>
      <c r="Y1778" s="20">
        <v>44439</v>
      </c>
    </row>
    <row r="1779" spans="1:25" ht="15.75" x14ac:dyDescent="0.25">
      <c r="A1779" s="17" t="s">
        <v>373</v>
      </c>
      <c r="B1779" s="17" t="s">
        <v>285</v>
      </c>
      <c r="C1779" s="17" t="s">
        <v>283</v>
      </c>
      <c r="D1779" s="20">
        <v>45535</v>
      </c>
      <c r="E1779" s="20" t="s">
        <v>579</v>
      </c>
      <c r="F1779" s="21">
        <v>1000</v>
      </c>
      <c r="G1779" s="20">
        <v>45505</v>
      </c>
      <c r="H1779" s="20">
        <v>45535</v>
      </c>
      <c r="I1779" s="17">
        <f>IF((YEAR(H1779)-YEAR(G1779))=1, ((MONTH(H1779)-MONTH(G1779))+1)+12, (IF((YEAR(H1779)-YEAR(G1779))=2, ((MONTH(H1779)-MONTH(G1779))+1)+24, (IF((YEAR(H1779)-YEAR(G1779))=3, ((MONTH(H1779)-MONTH(G1779))+1)+36, (MONTH(H1779)-MONTH(G1779))+1)))))</f>
        <v>1</v>
      </c>
      <c r="J1779" s="18">
        <f>F1779/I1779</f>
        <v>1000</v>
      </c>
      <c r="K1779" s="19"/>
      <c r="L1779" s="20">
        <v>45535</v>
      </c>
      <c r="M1779" s="20" t="s">
        <v>579</v>
      </c>
      <c r="N1779" s="21">
        <v>1000</v>
      </c>
      <c r="O1779" s="20">
        <v>45505</v>
      </c>
      <c r="P1779" s="20">
        <v>45535</v>
      </c>
      <c r="Q1779" s="19" t="e">
        <f t="shared" si="81"/>
        <v>#VALUE!</v>
      </c>
      <c r="R1779" s="19" t="e">
        <f t="shared" si="82"/>
        <v>#VALUE!</v>
      </c>
      <c r="S1779" s="19" t="e">
        <f t="shared" si="83"/>
        <v>#VALUE!</v>
      </c>
      <c r="T1779" s="19"/>
      <c r="U1779" s="20">
        <v>44439</v>
      </c>
      <c r="V1779" s="20"/>
      <c r="W1779" s="21">
        <v>1000</v>
      </c>
      <c r="X1779" s="20">
        <v>44409</v>
      </c>
      <c r="Y1779" s="20">
        <v>44439</v>
      </c>
    </row>
    <row r="1780" spans="1:25" ht="15.75" x14ac:dyDescent="0.25">
      <c r="A1780" s="17" t="s">
        <v>426</v>
      </c>
      <c r="B1780" s="17" t="s">
        <v>282</v>
      </c>
      <c r="C1780" s="17" t="s">
        <v>283</v>
      </c>
      <c r="D1780" s="20">
        <v>45505</v>
      </c>
      <c r="E1780" s="20" t="s">
        <v>579</v>
      </c>
      <c r="F1780" s="21">
        <v>700</v>
      </c>
      <c r="G1780" s="20">
        <v>45505</v>
      </c>
      <c r="H1780" s="20">
        <v>45535</v>
      </c>
      <c r="I1780" s="17">
        <f>IF((YEAR(H1780)-YEAR(G1780))=1, ((MONTH(H1780)-MONTH(G1780))+1)+12, (IF((YEAR(H1780)-YEAR(G1780))=2, ((MONTH(H1780)-MONTH(G1780))+1)+24, (IF((YEAR(H1780)-YEAR(G1780))=3, ((MONTH(H1780)-MONTH(G1780))+1)+36, (MONTH(H1780)-MONTH(G1780))+1)))))</f>
        <v>1</v>
      </c>
      <c r="J1780" s="18">
        <f>F1780/I1780</f>
        <v>700</v>
      </c>
      <c r="K1780" s="19"/>
      <c r="L1780" s="20">
        <v>45505</v>
      </c>
      <c r="M1780" s="20" t="s">
        <v>579</v>
      </c>
      <c r="N1780" s="21">
        <v>700</v>
      </c>
      <c r="O1780" s="20">
        <v>45505</v>
      </c>
      <c r="P1780" s="20">
        <v>45535</v>
      </c>
      <c r="Q1780" s="19" t="e">
        <f t="shared" si="81"/>
        <v>#VALUE!</v>
      </c>
      <c r="R1780" s="19" t="e">
        <f t="shared" si="82"/>
        <v>#VALUE!</v>
      </c>
      <c r="S1780" s="19" t="e">
        <f t="shared" si="83"/>
        <v>#VALUE!</v>
      </c>
      <c r="T1780" s="19"/>
      <c r="U1780" s="20">
        <v>44409</v>
      </c>
      <c r="V1780" s="20"/>
      <c r="W1780" s="21">
        <v>700</v>
      </c>
      <c r="X1780" s="20">
        <v>44409</v>
      </c>
      <c r="Y1780" s="20">
        <v>44439</v>
      </c>
    </row>
    <row r="1781" spans="1:25" ht="15.75" x14ac:dyDescent="0.25">
      <c r="A1781" s="17" t="s">
        <v>463</v>
      </c>
      <c r="B1781" s="17" t="s">
        <v>285</v>
      </c>
      <c r="C1781" s="17" t="s">
        <v>283</v>
      </c>
      <c r="D1781" s="20">
        <v>45505</v>
      </c>
      <c r="E1781" s="20" t="s">
        <v>579</v>
      </c>
      <c r="F1781" s="21">
        <v>900</v>
      </c>
      <c r="G1781" s="20">
        <v>45505</v>
      </c>
      <c r="H1781" s="20">
        <v>45535</v>
      </c>
      <c r="I1781" s="17">
        <f>IF((YEAR(H1781)-YEAR(G1781))=1, ((MONTH(H1781)-MONTH(G1781))+1)+12, (IF((YEAR(H1781)-YEAR(G1781))=2, ((MONTH(H1781)-MONTH(G1781))+1)+24, (IF((YEAR(H1781)-YEAR(G1781))=3, ((MONTH(H1781)-MONTH(G1781))+1)+36, (MONTH(H1781)-MONTH(G1781))+1)))))</f>
        <v>1</v>
      </c>
      <c r="J1781" s="18">
        <f>F1781/I1781</f>
        <v>900</v>
      </c>
      <c r="K1781" s="19"/>
      <c r="L1781" s="20">
        <v>45505</v>
      </c>
      <c r="M1781" s="20" t="s">
        <v>579</v>
      </c>
      <c r="N1781" s="21">
        <v>900</v>
      </c>
      <c r="O1781" s="20">
        <v>45505</v>
      </c>
      <c r="P1781" s="20">
        <v>45535</v>
      </c>
      <c r="Q1781" s="19" t="e">
        <f t="shared" si="81"/>
        <v>#VALUE!</v>
      </c>
      <c r="R1781" s="19" t="e">
        <f t="shared" si="82"/>
        <v>#VALUE!</v>
      </c>
      <c r="S1781" s="19" t="e">
        <f t="shared" si="83"/>
        <v>#VALUE!</v>
      </c>
      <c r="T1781" s="19"/>
      <c r="U1781" s="20">
        <v>44409</v>
      </c>
      <c r="V1781" s="20"/>
      <c r="W1781" s="21">
        <v>900</v>
      </c>
      <c r="X1781" s="20">
        <v>44409</v>
      </c>
      <c r="Y1781" s="20">
        <v>44439</v>
      </c>
    </row>
    <row r="1782" spans="1:25" ht="15.75" x14ac:dyDescent="0.25">
      <c r="A1782" s="17" t="s">
        <v>485</v>
      </c>
      <c r="B1782" s="17" t="s">
        <v>282</v>
      </c>
      <c r="C1782" s="17" t="s">
        <v>283</v>
      </c>
      <c r="D1782" s="20">
        <v>45505</v>
      </c>
      <c r="E1782" s="20" t="s">
        <v>579</v>
      </c>
      <c r="F1782" s="21">
        <v>600</v>
      </c>
      <c r="G1782" s="20">
        <v>45505</v>
      </c>
      <c r="H1782" s="20">
        <v>45535</v>
      </c>
      <c r="I1782" s="17">
        <f>IF((YEAR(H1782)-YEAR(G1782))=1, ((MONTH(H1782)-MONTH(G1782))+1)+12, (IF((YEAR(H1782)-YEAR(G1782))=2, ((MONTH(H1782)-MONTH(G1782))+1)+24, (IF((YEAR(H1782)-YEAR(G1782))=3, ((MONTH(H1782)-MONTH(G1782))+1)+36, (MONTH(H1782)-MONTH(G1782))+1)))))</f>
        <v>1</v>
      </c>
      <c r="J1782" s="18">
        <f>F1782/I1782</f>
        <v>600</v>
      </c>
      <c r="K1782" s="19"/>
      <c r="L1782" s="20">
        <v>45505</v>
      </c>
      <c r="M1782" s="20" t="s">
        <v>579</v>
      </c>
      <c r="N1782" s="21">
        <v>600</v>
      </c>
      <c r="O1782" s="20">
        <v>45505</v>
      </c>
      <c r="P1782" s="20">
        <v>45535</v>
      </c>
      <c r="Q1782" s="19" t="e">
        <f t="shared" si="81"/>
        <v>#VALUE!</v>
      </c>
      <c r="R1782" s="19" t="e">
        <f t="shared" si="82"/>
        <v>#VALUE!</v>
      </c>
      <c r="S1782" s="19" t="e">
        <f t="shared" si="83"/>
        <v>#VALUE!</v>
      </c>
      <c r="T1782" s="19"/>
      <c r="U1782" s="20">
        <v>44409</v>
      </c>
      <c r="V1782" s="20"/>
      <c r="W1782" s="21">
        <v>600</v>
      </c>
      <c r="X1782" s="20">
        <v>44409</v>
      </c>
      <c r="Y1782" s="20">
        <v>44439</v>
      </c>
    </row>
    <row r="1783" spans="1:25" ht="15.75" x14ac:dyDescent="0.25">
      <c r="A1783" s="17" t="s">
        <v>507</v>
      </c>
      <c r="B1783" s="17" t="s">
        <v>285</v>
      </c>
      <c r="C1783" s="17" t="s">
        <v>283</v>
      </c>
      <c r="D1783" s="20">
        <v>45505</v>
      </c>
      <c r="E1783" s="20" t="s">
        <v>579</v>
      </c>
      <c r="F1783" s="21">
        <v>1750</v>
      </c>
      <c r="G1783" s="20">
        <v>45505</v>
      </c>
      <c r="H1783" s="20">
        <v>45535</v>
      </c>
      <c r="I1783" s="17">
        <f>IF((YEAR(H1783)-YEAR(G1783))=1, ((MONTH(H1783)-MONTH(G1783))+1)+12, (IF((YEAR(H1783)-YEAR(G1783))=2, ((MONTH(H1783)-MONTH(G1783))+1)+24, (IF((YEAR(H1783)-YEAR(G1783))=3, ((MONTH(H1783)-MONTH(G1783))+1)+36, (MONTH(H1783)-MONTH(G1783))+1)))))</f>
        <v>1</v>
      </c>
      <c r="J1783" s="18">
        <f>F1783/I1783</f>
        <v>1750</v>
      </c>
      <c r="K1783" s="19"/>
      <c r="L1783" s="20">
        <v>45505</v>
      </c>
      <c r="M1783" s="20" t="s">
        <v>579</v>
      </c>
      <c r="N1783" s="21">
        <v>1750</v>
      </c>
      <c r="O1783" s="20">
        <v>45505</v>
      </c>
      <c r="P1783" s="20">
        <v>45535</v>
      </c>
      <c r="Q1783" s="19" t="e">
        <f t="shared" si="81"/>
        <v>#VALUE!</v>
      </c>
      <c r="R1783" s="19" t="e">
        <f t="shared" si="82"/>
        <v>#VALUE!</v>
      </c>
      <c r="S1783" s="19" t="e">
        <f t="shared" si="83"/>
        <v>#VALUE!</v>
      </c>
      <c r="T1783" s="19"/>
      <c r="U1783" s="20">
        <v>44409</v>
      </c>
      <c r="V1783" s="20"/>
      <c r="W1783" s="21">
        <v>1750</v>
      </c>
      <c r="X1783" s="20">
        <v>44409</v>
      </c>
      <c r="Y1783" s="20">
        <v>44439</v>
      </c>
    </row>
    <row r="1784" spans="1:25" ht="15.75" x14ac:dyDescent="0.25">
      <c r="A1784" s="17" t="s">
        <v>371</v>
      </c>
      <c r="B1784" s="17" t="s">
        <v>288</v>
      </c>
      <c r="C1784" s="17" t="s">
        <v>283</v>
      </c>
      <c r="D1784" s="20">
        <v>45120</v>
      </c>
      <c r="E1784" s="20">
        <v>45134</v>
      </c>
      <c r="F1784" s="21">
        <v>6000</v>
      </c>
      <c r="G1784" s="20">
        <v>45108</v>
      </c>
      <c r="H1784" s="20">
        <v>45565</v>
      </c>
      <c r="I1784" s="17">
        <f>IF((YEAR(H1784)-YEAR(G1784))=1, ((MONTH(H1784)-MONTH(G1784))+1)+12, (IF((YEAR(H1784)-YEAR(G1784))=2, ((MONTH(H1784)-MONTH(G1784))+1)+24, (IF((YEAR(H1784)-YEAR(G1784))=3, ((MONTH(H1784)-MONTH(G1784))+1)+36, (MONTH(H1784)-MONTH(G1784))+1)))))</f>
        <v>15</v>
      </c>
      <c r="J1784" s="18">
        <f>F1784/I1784</f>
        <v>400</v>
      </c>
      <c r="K1784" s="19"/>
      <c r="L1784" s="20">
        <v>45120</v>
      </c>
      <c r="M1784" s="20">
        <v>45134</v>
      </c>
      <c r="N1784" s="21">
        <v>6000</v>
      </c>
      <c r="O1784" s="20">
        <v>45108</v>
      </c>
      <c r="P1784" s="20">
        <v>45565</v>
      </c>
      <c r="Q1784" s="19">
        <f t="shared" si="81"/>
        <v>27</v>
      </c>
      <c r="R1784" s="19">
        <f t="shared" si="82"/>
        <v>27</v>
      </c>
      <c r="S1784" s="19">
        <f t="shared" si="83"/>
        <v>0</v>
      </c>
      <c r="T1784" s="19"/>
      <c r="U1784" s="20">
        <v>44025</v>
      </c>
      <c r="V1784" s="20">
        <v>44039</v>
      </c>
      <c r="W1784" s="21">
        <v>6000</v>
      </c>
      <c r="X1784" s="20">
        <v>44013</v>
      </c>
      <c r="Y1784" s="20">
        <v>44469</v>
      </c>
    </row>
    <row r="1785" spans="1:25" ht="15.75" x14ac:dyDescent="0.25">
      <c r="A1785" s="17" t="s">
        <v>545</v>
      </c>
      <c r="B1785" s="17" t="s">
        <v>292</v>
      </c>
      <c r="C1785" s="17" t="s">
        <v>283</v>
      </c>
      <c r="D1785" s="20">
        <v>45170</v>
      </c>
      <c r="E1785" s="20">
        <v>45198</v>
      </c>
      <c r="F1785" s="21">
        <v>35000</v>
      </c>
      <c r="G1785" s="20">
        <v>45108</v>
      </c>
      <c r="H1785" s="20">
        <v>45565</v>
      </c>
      <c r="I1785" s="17">
        <f>IF((YEAR(H1785)-YEAR(G1785))=1, ((MONTH(H1785)-MONTH(G1785))+1)+12, (IF((YEAR(H1785)-YEAR(G1785))=2, ((MONTH(H1785)-MONTH(G1785))+1)+24, (IF((YEAR(H1785)-YEAR(G1785))=3, ((MONTH(H1785)-MONTH(G1785))+1)+36, (MONTH(H1785)-MONTH(G1785))+1)))))</f>
        <v>15</v>
      </c>
      <c r="J1785" s="18">
        <f>F1785/I1785</f>
        <v>2333.3333333333335</v>
      </c>
      <c r="K1785" s="19"/>
      <c r="L1785" s="20">
        <v>45170</v>
      </c>
      <c r="M1785" s="20">
        <v>45198</v>
      </c>
      <c r="N1785" s="21">
        <v>35000</v>
      </c>
      <c r="O1785" s="20">
        <v>45108</v>
      </c>
      <c r="P1785" s="20">
        <v>45565</v>
      </c>
      <c r="Q1785" s="19">
        <f t="shared" si="81"/>
        <v>29</v>
      </c>
      <c r="R1785" s="19">
        <f t="shared" si="82"/>
        <v>29</v>
      </c>
      <c r="S1785" s="19">
        <f t="shared" si="83"/>
        <v>0</v>
      </c>
      <c r="T1785" s="19"/>
      <c r="U1785" s="20">
        <v>44075</v>
      </c>
      <c r="V1785" s="20">
        <v>44103</v>
      </c>
      <c r="W1785" s="21">
        <v>35000</v>
      </c>
      <c r="X1785" s="20">
        <v>44013</v>
      </c>
      <c r="Y1785" s="20">
        <v>44469</v>
      </c>
    </row>
    <row r="1786" spans="1:25" ht="15.75" x14ac:dyDescent="0.25">
      <c r="A1786" s="17" t="s">
        <v>351</v>
      </c>
      <c r="B1786" s="17" t="s">
        <v>296</v>
      </c>
      <c r="C1786" s="17" t="s">
        <v>283</v>
      </c>
      <c r="D1786" s="20">
        <v>45225</v>
      </c>
      <c r="E1786" s="20">
        <v>45302</v>
      </c>
      <c r="F1786" s="21">
        <v>56000</v>
      </c>
      <c r="G1786" s="20">
        <v>45200</v>
      </c>
      <c r="H1786" s="20">
        <v>45565</v>
      </c>
      <c r="I1786" s="17">
        <f>IF((YEAR(H1786)-YEAR(G1786))=1, ((MONTH(H1786)-MONTH(G1786))+1)+12, (IF((YEAR(H1786)-YEAR(G1786))=2, ((MONTH(H1786)-MONTH(G1786))+1)+24, (IF((YEAR(H1786)-YEAR(G1786))=3, ((MONTH(H1786)-MONTH(G1786))+1)+36, (MONTH(H1786)-MONTH(G1786))+1)))))</f>
        <v>12</v>
      </c>
      <c r="J1786" s="18">
        <f>F1786/I1786</f>
        <v>4666.666666666667</v>
      </c>
      <c r="K1786" s="19"/>
      <c r="L1786" s="20">
        <v>45225</v>
      </c>
      <c r="M1786" s="20">
        <v>45302</v>
      </c>
      <c r="N1786" s="21">
        <v>56000</v>
      </c>
      <c r="O1786" s="20">
        <v>45200</v>
      </c>
      <c r="P1786" s="20">
        <v>45565</v>
      </c>
      <c r="Q1786" s="19">
        <f t="shared" si="81"/>
        <v>11</v>
      </c>
      <c r="R1786" s="19">
        <f t="shared" si="82"/>
        <v>11</v>
      </c>
      <c r="S1786" s="19">
        <f t="shared" si="83"/>
        <v>0</v>
      </c>
      <c r="T1786" s="19"/>
      <c r="U1786" s="20">
        <v>44130</v>
      </c>
      <c r="V1786" s="20">
        <v>44207</v>
      </c>
      <c r="W1786" s="21">
        <v>56000</v>
      </c>
      <c r="X1786" s="20">
        <v>44105</v>
      </c>
      <c r="Y1786" s="20">
        <v>44469</v>
      </c>
    </row>
    <row r="1787" spans="1:25" ht="15.75" x14ac:dyDescent="0.25">
      <c r="A1787" s="17" t="s">
        <v>455</v>
      </c>
      <c r="B1787" s="17" t="s">
        <v>285</v>
      </c>
      <c r="C1787" s="17" t="s">
        <v>283</v>
      </c>
      <c r="D1787" s="20">
        <v>45214</v>
      </c>
      <c r="E1787" s="20">
        <v>45277</v>
      </c>
      <c r="F1787" s="21">
        <v>30000</v>
      </c>
      <c r="G1787" s="20">
        <v>45200</v>
      </c>
      <c r="H1787" s="20">
        <v>45565</v>
      </c>
      <c r="I1787" s="17">
        <f>IF((YEAR(H1787)-YEAR(G1787))=1, ((MONTH(H1787)-MONTH(G1787))+1)+12, (IF((YEAR(H1787)-YEAR(G1787))=2, ((MONTH(H1787)-MONTH(G1787))+1)+24, (IF((YEAR(H1787)-YEAR(G1787))=3, ((MONTH(H1787)-MONTH(G1787))+1)+36, (MONTH(H1787)-MONTH(G1787))+1)))))</f>
        <v>12</v>
      </c>
      <c r="J1787" s="18">
        <f>F1787/I1787</f>
        <v>2500</v>
      </c>
      <c r="K1787" s="19"/>
      <c r="L1787" s="20">
        <v>45214</v>
      </c>
      <c r="M1787" s="20">
        <v>45277</v>
      </c>
      <c r="N1787" s="21">
        <v>30000</v>
      </c>
      <c r="O1787" s="20">
        <v>45200</v>
      </c>
      <c r="P1787" s="20">
        <v>45565</v>
      </c>
      <c r="Q1787" s="19">
        <f t="shared" si="81"/>
        <v>17</v>
      </c>
      <c r="R1787" s="19">
        <f t="shared" si="82"/>
        <v>17</v>
      </c>
      <c r="S1787" s="19">
        <f t="shared" si="83"/>
        <v>0</v>
      </c>
      <c r="T1787" s="19"/>
      <c r="U1787" s="20">
        <v>44119</v>
      </c>
      <c r="V1787" s="20">
        <v>44182</v>
      </c>
      <c r="W1787" s="21">
        <v>30000</v>
      </c>
      <c r="X1787" s="20">
        <v>44105</v>
      </c>
      <c r="Y1787" s="20">
        <v>44469</v>
      </c>
    </row>
    <row r="1788" spans="1:25" ht="15.75" x14ac:dyDescent="0.25">
      <c r="A1788" s="23" t="s">
        <v>469</v>
      </c>
      <c r="B1788" s="23" t="s">
        <v>285</v>
      </c>
      <c r="C1788" s="17" t="s">
        <v>283</v>
      </c>
      <c r="D1788" s="20">
        <v>45200</v>
      </c>
      <c r="E1788" s="20">
        <v>45248</v>
      </c>
      <c r="F1788" s="21">
        <v>21000</v>
      </c>
      <c r="G1788" s="20">
        <v>45200</v>
      </c>
      <c r="H1788" s="20">
        <v>45565</v>
      </c>
      <c r="I1788" s="17">
        <f>IF((YEAR(H1788)-YEAR(G1788))=1, ((MONTH(H1788)-MONTH(G1788))+1)+12, (IF((YEAR(H1788)-YEAR(G1788))=2, ((MONTH(H1788)-MONTH(G1788))+1)+24, (IF((YEAR(H1788)-YEAR(G1788))=3, ((MONTH(H1788)-MONTH(G1788))+1)+36, (MONTH(H1788)-MONTH(G1788))+1)))))</f>
        <v>12</v>
      </c>
      <c r="J1788" s="18">
        <f>F1788/I1788</f>
        <v>1750</v>
      </c>
      <c r="K1788" s="19"/>
      <c r="L1788" s="20">
        <v>45200</v>
      </c>
      <c r="M1788" s="20">
        <v>45248</v>
      </c>
      <c r="N1788" s="21">
        <v>21000</v>
      </c>
      <c r="O1788" s="20">
        <v>45200</v>
      </c>
      <c r="P1788" s="20">
        <v>45565</v>
      </c>
      <c r="Q1788" s="19">
        <f t="shared" si="81"/>
        <v>18</v>
      </c>
      <c r="R1788" s="19">
        <f t="shared" si="82"/>
        <v>18</v>
      </c>
      <c r="S1788" s="19">
        <f t="shared" si="83"/>
        <v>0</v>
      </c>
      <c r="T1788" s="19"/>
      <c r="U1788" s="20">
        <v>44105</v>
      </c>
      <c r="V1788" s="20">
        <v>44153</v>
      </c>
      <c r="W1788" s="21">
        <v>21000</v>
      </c>
      <c r="X1788" s="20">
        <v>44105</v>
      </c>
      <c r="Y1788" s="20">
        <v>44469</v>
      </c>
    </row>
    <row r="1789" spans="1:25" ht="15.75" x14ac:dyDescent="0.25">
      <c r="A1789" s="17" t="s">
        <v>294</v>
      </c>
      <c r="B1789" s="17" t="s">
        <v>285</v>
      </c>
      <c r="C1789" s="17" t="s">
        <v>283</v>
      </c>
      <c r="D1789" s="20">
        <v>45383</v>
      </c>
      <c r="E1789" s="20" t="s">
        <v>579</v>
      </c>
      <c r="F1789" s="21">
        <v>15000</v>
      </c>
      <c r="G1789" s="20">
        <v>45383</v>
      </c>
      <c r="H1789" s="20">
        <v>45565</v>
      </c>
      <c r="I1789" s="17">
        <f>IF((YEAR(H1789)-YEAR(G1789))=1, ((MONTH(H1789)-MONTH(G1789))+1)+12, (IF((YEAR(H1789)-YEAR(G1789))=2, ((MONTH(H1789)-MONTH(G1789))+1)+24, (IF((YEAR(H1789)-YEAR(G1789))=3, ((MONTH(H1789)-MONTH(G1789))+1)+36, (MONTH(H1789)-MONTH(G1789))+1)))))</f>
        <v>6</v>
      </c>
      <c r="J1789" s="18">
        <f>F1789/I1789</f>
        <v>2500</v>
      </c>
      <c r="K1789" s="19"/>
      <c r="L1789" s="20">
        <v>45383</v>
      </c>
      <c r="M1789" s="20" t="s">
        <v>579</v>
      </c>
      <c r="N1789" s="21">
        <v>15000</v>
      </c>
      <c r="O1789" s="20">
        <v>45383</v>
      </c>
      <c r="P1789" s="20">
        <v>45565</v>
      </c>
      <c r="Q1789" s="19" t="e">
        <f t="shared" si="81"/>
        <v>#VALUE!</v>
      </c>
      <c r="R1789" s="19" t="e">
        <f t="shared" si="82"/>
        <v>#VALUE!</v>
      </c>
      <c r="S1789" s="19" t="e">
        <f t="shared" si="83"/>
        <v>#VALUE!</v>
      </c>
      <c r="T1789" s="19"/>
      <c r="U1789" s="20">
        <v>44287</v>
      </c>
      <c r="V1789" s="20"/>
      <c r="W1789" s="21">
        <v>15000</v>
      </c>
      <c r="X1789" s="20">
        <v>44287</v>
      </c>
      <c r="Y1789" s="20">
        <v>44469</v>
      </c>
    </row>
    <row r="1790" spans="1:25" ht="15.75" x14ac:dyDescent="0.25">
      <c r="A1790" s="17" t="s">
        <v>455</v>
      </c>
      <c r="B1790" s="17" t="s">
        <v>292</v>
      </c>
      <c r="C1790" s="17" t="s">
        <v>283</v>
      </c>
      <c r="D1790" s="20">
        <v>45200</v>
      </c>
      <c r="E1790" s="20">
        <v>45263</v>
      </c>
      <c r="F1790" s="21">
        <v>294000</v>
      </c>
      <c r="G1790" s="20">
        <v>45383</v>
      </c>
      <c r="H1790" s="20">
        <v>45565</v>
      </c>
      <c r="I1790" s="17">
        <f>IF((YEAR(H1790)-YEAR(G1790))=1, ((MONTH(H1790)-MONTH(G1790))+1)+12, (IF((YEAR(H1790)-YEAR(G1790))=2, ((MONTH(H1790)-MONTH(G1790))+1)+24, (IF((YEAR(H1790)-YEAR(G1790))=3, ((MONTH(H1790)-MONTH(G1790))+1)+36, (MONTH(H1790)-MONTH(G1790))+1)))))</f>
        <v>6</v>
      </c>
      <c r="J1790" s="18">
        <f>F1790/I1790</f>
        <v>49000</v>
      </c>
      <c r="K1790" s="19"/>
      <c r="L1790" s="20">
        <v>45200</v>
      </c>
      <c r="M1790" s="20">
        <v>45263</v>
      </c>
      <c r="N1790" s="21">
        <v>294000</v>
      </c>
      <c r="O1790" s="20">
        <v>45383</v>
      </c>
      <c r="P1790" s="20">
        <v>45565</v>
      </c>
      <c r="Q1790" s="19">
        <f t="shared" si="81"/>
        <v>3</v>
      </c>
      <c r="R1790" s="19">
        <f t="shared" si="82"/>
        <v>3</v>
      </c>
      <c r="S1790" s="19">
        <f t="shared" si="83"/>
        <v>0</v>
      </c>
      <c r="T1790" s="19"/>
      <c r="U1790" s="20">
        <v>44105</v>
      </c>
      <c r="V1790" s="20">
        <v>44168</v>
      </c>
      <c r="W1790" s="21">
        <v>294000</v>
      </c>
      <c r="X1790" s="20">
        <v>44287</v>
      </c>
      <c r="Y1790" s="20">
        <v>44469</v>
      </c>
    </row>
    <row r="1791" spans="1:25" ht="15.75" x14ac:dyDescent="0.25">
      <c r="A1791" s="17" t="s">
        <v>502</v>
      </c>
      <c r="B1791" s="17" t="s">
        <v>282</v>
      </c>
      <c r="C1791" s="17" t="s">
        <v>283</v>
      </c>
      <c r="D1791" s="20">
        <v>45375</v>
      </c>
      <c r="E1791" s="20" t="s">
        <v>579</v>
      </c>
      <c r="F1791" s="21">
        <v>15969.27</v>
      </c>
      <c r="G1791" s="20">
        <v>45383</v>
      </c>
      <c r="H1791" s="20">
        <v>45565</v>
      </c>
      <c r="I1791" s="17">
        <f>IF((YEAR(H1791)-YEAR(G1791))=1, ((MONTH(H1791)-MONTH(G1791))+1)+12, (IF((YEAR(H1791)-YEAR(G1791))=2, ((MONTH(H1791)-MONTH(G1791))+1)+24, (IF((YEAR(H1791)-YEAR(G1791))=3, ((MONTH(H1791)-MONTH(G1791))+1)+36, (MONTH(H1791)-MONTH(G1791))+1)))))</f>
        <v>6</v>
      </c>
      <c r="J1791" s="18">
        <f>F1791/I1791</f>
        <v>2661.5450000000001</v>
      </c>
      <c r="K1791" s="19"/>
      <c r="L1791" s="20">
        <v>45375</v>
      </c>
      <c r="M1791" s="20" t="s">
        <v>579</v>
      </c>
      <c r="N1791" s="21">
        <v>15969.27</v>
      </c>
      <c r="O1791" s="20">
        <v>45383</v>
      </c>
      <c r="P1791" s="20">
        <v>45565</v>
      </c>
      <c r="Q1791" s="19" t="e">
        <f t="shared" si="81"/>
        <v>#VALUE!</v>
      </c>
      <c r="R1791" s="19" t="e">
        <f t="shared" si="82"/>
        <v>#VALUE!</v>
      </c>
      <c r="S1791" s="19" t="e">
        <f t="shared" si="83"/>
        <v>#VALUE!</v>
      </c>
      <c r="T1791" s="19"/>
      <c r="U1791" s="20">
        <v>44279</v>
      </c>
      <c r="V1791" s="20"/>
      <c r="W1791" s="21">
        <v>15969.27</v>
      </c>
      <c r="X1791" s="20">
        <v>44287</v>
      </c>
      <c r="Y1791" s="20">
        <v>44469</v>
      </c>
    </row>
    <row r="1792" spans="1:25" ht="15.75" x14ac:dyDescent="0.25">
      <c r="A1792" s="17" t="s">
        <v>309</v>
      </c>
      <c r="B1792" s="17" t="s">
        <v>282</v>
      </c>
      <c r="C1792" s="17" t="s">
        <v>283</v>
      </c>
      <c r="D1792" s="20">
        <v>45443</v>
      </c>
      <c r="E1792" s="20" t="s">
        <v>579</v>
      </c>
      <c r="F1792" s="21">
        <v>32500</v>
      </c>
      <c r="G1792" s="20">
        <v>45474</v>
      </c>
      <c r="H1792" s="20">
        <v>45565</v>
      </c>
      <c r="I1792" s="17">
        <f>IF((YEAR(H1792)-YEAR(G1792))=1, ((MONTH(H1792)-MONTH(G1792))+1)+12, (IF((YEAR(H1792)-YEAR(G1792))=2, ((MONTH(H1792)-MONTH(G1792))+1)+24, (IF((YEAR(H1792)-YEAR(G1792))=3, ((MONTH(H1792)-MONTH(G1792))+1)+36, (MONTH(H1792)-MONTH(G1792))+1)))))</f>
        <v>3</v>
      </c>
      <c r="J1792" s="18">
        <f>F1792/I1792</f>
        <v>10833.333333333334</v>
      </c>
      <c r="K1792" s="19"/>
      <c r="L1792" s="20">
        <v>45443</v>
      </c>
      <c r="M1792" s="20" t="s">
        <v>579</v>
      </c>
      <c r="N1792" s="21">
        <v>32500</v>
      </c>
      <c r="O1792" s="20">
        <v>45474</v>
      </c>
      <c r="P1792" s="20">
        <v>45565</v>
      </c>
      <c r="Q1792" s="19" t="e">
        <f t="shared" si="81"/>
        <v>#VALUE!</v>
      </c>
      <c r="R1792" s="19" t="e">
        <f t="shared" si="82"/>
        <v>#VALUE!</v>
      </c>
      <c r="S1792" s="19" t="e">
        <f t="shared" si="83"/>
        <v>#VALUE!</v>
      </c>
      <c r="T1792" s="19"/>
      <c r="U1792" s="20">
        <v>44347</v>
      </c>
      <c r="V1792" s="20"/>
      <c r="W1792" s="21">
        <v>32500</v>
      </c>
      <c r="X1792" s="20">
        <v>44378</v>
      </c>
      <c r="Y1792" s="20">
        <v>44469</v>
      </c>
    </row>
    <row r="1793" spans="1:25" ht="15.75" x14ac:dyDescent="0.25">
      <c r="A1793" s="17" t="s">
        <v>415</v>
      </c>
      <c r="B1793" s="17" t="s">
        <v>285</v>
      </c>
      <c r="C1793" s="17" t="s">
        <v>283</v>
      </c>
      <c r="D1793" s="20">
        <v>45474</v>
      </c>
      <c r="E1793" s="20" t="s">
        <v>579</v>
      </c>
      <c r="F1793" s="21">
        <v>17467.775999999998</v>
      </c>
      <c r="G1793" s="20">
        <v>45474</v>
      </c>
      <c r="H1793" s="20">
        <v>45565</v>
      </c>
      <c r="I1793" s="17">
        <f>IF((YEAR(H1793)-YEAR(G1793))=1, ((MONTH(H1793)-MONTH(G1793))+1)+12, (IF((YEAR(H1793)-YEAR(G1793))=2, ((MONTH(H1793)-MONTH(G1793))+1)+24, (IF((YEAR(H1793)-YEAR(G1793))=3, ((MONTH(H1793)-MONTH(G1793))+1)+36, (MONTH(H1793)-MONTH(G1793))+1)))))</f>
        <v>3</v>
      </c>
      <c r="J1793" s="18">
        <f>F1793/I1793</f>
        <v>5822.5919999999996</v>
      </c>
      <c r="K1793" s="19"/>
      <c r="L1793" s="20">
        <v>45474</v>
      </c>
      <c r="M1793" s="20" t="s">
        <v>579</v>
      </c>
      <c r="N1793" s="21">
        <v>17467.775999999998</v>
      </c>
      <c r="O1793" s="20">
        <v>45474</v>
      </c>
      <c r="P1793" s="20">
        <v>45565</v>
      </c>
      <c r="Q1793" s="19" t="e">
        <f t="shared" si="81"/>
        <v>#VALUE!</v>
      </c>
      <c r="R1793" s="19" t="e">
        <f t="shared" si="82"/>
        <v>#VALUE!</v>
      </c>
      <c r="S1793" s="19" t="e">
        <f t="shared" si="83"/>
        <v>#VALUE!</v>
      </c>
      <c r="T1793" s="19"/>
      <c r="U1793" s="20">
        <v>44378</v>
      </c>
      <c r="V1793" s="20"/>
      <c r="W1793" s="21">
        <v>17467.775999999998</v>
      </c>
      <c r="X1793" s="20">
        <v>44378</v>
      </c>
      <c r="Y1793" s="20">
        <v>44469</v>
      </c>
    </row>
    <row r="1794" spans="1:25" ht="15.75" x14ac:dyDescent="0.25">
      <c r="A1794" s="23" t="s">
        <v>468</v>
      </c>
      <c r="B1794" s="23" t="s">
        <v>296</v>
      </c>
      <c r="C1794" s="17" t="s">
        <v>283</v>
      </c>
      <c r="D1794" s="20">
        <v>45474</v>
      </c>
      <c r="E1794" s="20" t="s">
        <v>579</v>
      </c>
      <c r="F1794" s="21">
        <v>3750</v>
      </c>
      <c r="G1794" s="20">
        <v>45474</v>
      </c>
      <c r="H1794" s="20">
        <v>45565</v>
      </c>
      <c r="I1794" s="17">
        <f>IF((YEAR(H1794)-YEAR(G1794))=1, ((MONTH(H1794)-MONTH(G1794))+1)+12, (IF((YEAR(H1794)-YEAR(G1794))=2, ((MONTH(H1794)-MONTH(G1794))+1)+24, (IF((YEAR(H1794)-YEAR(G1794))=3, ((MONTH(H1794)-MONTH(G1794))+1)+36, (MONTH(H1794)-MONTH(G1794))+1)))))</f>
        <v>3</v>
      </c>
      <c r="J1794" s="18">
        <f>F1794/I1794</f>
        <v>1250</v>
      </c>
      <c r="K1794" s="19"/>
      <c r="L1794" s="20">
        <v>45474</v>
      </c>
      <c r="M1794" s="20" t="s">
        <v>579</v>
      </c>
      <c r="N1794" s="21">
        <v>3750</v>
      </c>
      <c r="O1794" s="20">
        <v>45474</v>
      </c>
      <c r="P1794" s="20">
        <v>45565</v>
      </c>
      <c r="Q1794" s="19" t="e">
        <f t="shared" si="81"/>
        <v>#VALUE!</v>
      </c>
      <c r="R1794" s="19" t="e">
        <f t="shared" si="82"/>
        <v>#VALUE!</v>
      </c>
      <c r="S1794" s="19" t="e">
        <f t="shared" si="83"/>
        <v>#VALUE!</v>
      </c>
      <c r="T1794" s="19"/>
      <c r="U1794" s="20">
        <v>44378</v>
      </c>
      <c r="V1794" s="20"/>
      <c r="W1794" s="21">
        <v>3750</v>
      </c>
      <c r="X1794" s="20">
        <v>44378</v>
      </c>
      <c r="Y1794" s="20">
        <v>44469</v>
      </c>
    </row>
    <row r="1795" spans="1:25" ht="15.75" x14ac:dyDescent="0.25">
      <c r="A1795" s="17" t="s">
        <v>537</v>
      </c>
      <c r="B1795" s="17" t="s">
        <v>282</v>
      </c>
      <c r="C1795" s="17" t="s">
        <v>283</v>
      </c>
      <c r="D1795" s="20">
        <v>45503</v>
      </c>
      <c r="E1795" s="20" t="s">
        <v>579</v>
      </c>
      <c r="F1795" s="21">
        <v>37625</v>
      </c>
      <c r="G1795" s="20">
        <v>45474</v>
      </c>
      <c r="H1795" s="20">
        <v>45565</v>
      </c>
      <c r="I1795" s="17">
        <f>IF((YEAR(H1795)-YEAR(G1795))=1, ((MONTH(H1795)-MONTH(G1795))+1)+12, (IF((YEAR(H1795)-YEAR(G1795))=2, ((MONTH(H1795)-MONTH(G1795))+1)+24, (IF((YEAR(H1795)-YEAR(G1795))=3, ((MONTH(H1795)-MONTH(G1795))+1)+36, (MONTH(H1795)-MONTH(G1795))+1)))))</f>
        <v>3</v>
      </c>
      <c r="J1795" s="18">
        <f>F1795/I1795</f>
        <v>12541.666666666666</v>
      </c>
      <c r="K1795" s="19"/>
      <c r="L1795" s="20">
        <v>45503</v>
      </c>
      <c r="M1795" s="20" t="s">
        <v>579</v>
      </c>
      <c r="N1795" s="21">
        <v>37625</v>
      </c>
      <c r="O1795" s="20">
        <v>45474</v>
      </c>
      <c r="P1795" s="20">
        <v>45565</v>
      </c>
      <c r="Q1795" s="19" t="e">
        <f t="shared" si="81"/>
        <v>#VALUE!</v>
      </c>
      <c r="R1795" s="19" t="e">
        <f t="shared" si="82"/>
        <v>#VALUE!</v>
      </c>
      <c r="S1795" s="19" t="e">
        <f t="shared" si="83"/>
        <v>#VALUE!</v>
      </c>
      <c r="T1795" s="19"/>
      <c r="U1795" s="20">
        <v>44407</v>
      </c>
      <c r="V1795" s="20"/>
      <c r="W1795" s="21">
        <v>37625</v>
      </c>
      <c r="X1795" s="20">
        <v>44378</v>
      </c>
      <c r="Y1795" s="20">
        <v>44469</v>
      </c>
    </row>
    <row r="1796" spans="1:25" ht="15.75" x14ac:dyDescent="0.25">
      <c r="A1796" s="17" t="s">
        <v>373</v>
      </c>
      <c r="B1796" s="17" t="s">
        <v>285</v>
      </c>
      <c r="C1796" s="17" t="s">
        <v>283</v>
      </c>
      <c r="D1796" s="20">
        <v>45565</v>
      </c>
      <c r="E1796" s="20" t="s">
        <v>579</v>
      </c>
      <c r="F1796" s="21">
        <v>1000</v>
      </c>
      <c r="G1796" s="20">
        <v>45536</v>
      </c>
      <c r="H1796" s="20">
        <v>45565</v>
      </c>
      <c r="I1796" s="17">
        <f>IF((YEAR(H1796)-YEAR(G1796))=1, ((MONTH(H1796)-MONTH(G1796))+1)+12, (IF((YEAR(H1796)-YEAR(G1796))=2, ((MONTH(H1796)-MONTH(G1796))+1)+24, (IF((YEAR(H1796)-YEAR(G1796))=3, ((MONTH(H1796)-MONTH(G1796))+1)+36, (MONTH(H1796)-MONTH(G1796))+1)))))</f>
        <v>1</v>
      </c>
      <c r="J1796" s="18">
        <f>F1796/I1796</f>
        <v>1000</v>
      </c>
      <c r="K1796" s="19"/>
      <c r="L1796" s="20">
        <v>45565</v>
      </c>
      <c r="M1796" s="20" t="s">
        <v>579</v>
      </c>
      <c r="N1796" s="21">
        <v>1000</v>
      </c>
      <c r="O1796" s="20">
        <v>45536</v>
      </c>
      <c r="P1796" s="20">
        <v>45565</v>
      </c>
      <c r="Q1796" s="19" t="e">
        <f t="shared" ref="Q1796:Q1859" si="84">DAY(E1796)</f>
        <v>#VALUE!</v>
      </c>
      <c r="R1796" s="19" t="e">
        <f t="shared" ref="R1796:R1859" si="85">DAY(M1796)</f>
        <v>#VALUE!</v>
      </c>
      <c r="S1796" s="19" t="e">
        <f t="shared" ref="S1796:S1859" si="86">Q1796-R1796</f>
        <v>#VALUE!</v>
      </c>
      <c r="T1796" s="19"/>
      <c r="U1796" s="20">
        <v>44469</v>
      </c>
      <c r="V1796" s="20"/>
      <c r="W1796" s="21">
        <v>1000</v>
      </c>
      <c r="X1796" s="20">
        <v>44440</v>
      </c>
      <c r="Y1796" s="20">
        <v>44469</v>
      </c>
    </row>
    <row r="1797" spans="1:25" ht="15.75" x14ac:dyDescent="0.25">
      <c r="A1797" s="17" t="s">
        <v>426</v>
      </c>
      <c r="B1797" s="17" t="s">
        <v>282</v>
      </c>
      <c r="C1797" s="17" t="s">
        <v>283</v>
      </c>
      <c r="D1797" s="20">
        <v>45536</v>
      </c>
      <c r="E1797" s="20" t="s">
        <v>579</v>
      </c>
      <c r="F1797" s="21">
        <v>700</v>
      </c>
      <c r="G1797" s="20">
        <v>45536</v>
      </c>
      <c r="H1797" s="20">
        <v>45565</v>
      </c>
      <c r="I1797" s="17">
        <f>IF((YEAR(H1797)-YEAR(G1797))=1, ((MONTH(H1797)-MONTH(G1797))+1)+12, (IF((YEAR(H1797)-YEAR(G1797))=2, ((MONTH(H1797)-MONTH(G1797))+1)+24, (IF((YEAR(H1797)-YEAR(G1797))=3, ((MONTH(H1797)-MONTH(G1797))+1)+36, (MONTH(H1797)-MONTH(G1797))+1)))))</f>
        <v>1</v>
      </c>
      <c r="J1797" s="18">
        <f>F1797/I1797</f>
        <v>700</v>
      </c>
      <c r="K1797" s="19"/>
      <c r="L1797" s="20">
        <v>45536</v>
      </c>
      <c r="M1797" s="20" t="s">
        <v>579</v>
      </c>
      <c r="N1797" s="21">
        <v>700</v>
      </c>
      <c r="O1797" s="20">
        <v>45536</v>
      </c>
      <c r="P1797" s="20">
        <v>45565</v>
      </c>
      <c r="Q1797" s="19" t="e">
        <f t="shared" si="84"/>
        <v>#VALUE!</v>
      </c>
      <c r="R1797" s="19" t="e">
        <f t="shared" si="85"/>
        <v>#VALUE!</v>
      </c>
      <c r="S1797" s="19" t="e">
        <f t="shared" si="86"/>
        <v>#VALUE!</v>
      </c>
      <c r="T1797" s="19"/>
      <c r="U1797" s="20">
        <v>44440</v>
      </c>
      <c r="V1797" s="20"/>
      <c r="W1797" s="21">
        <v>700</v>
      </c>
      <c r="X1797" s="20">
        <v>44440</v>
      </c>
      <c r="Y1797" s="20">
        <v>44469</v>
      </c>
    </row>
    <row r="1798" spans="1:25" ht="15.75" x14ac:dyDescent="0.25">
      <c r="A1798" s="17" t="s">
        <v>463</v>
      </c>
      <c r="B1798" s="17" t="s">
        <v>285</v>
      </c>
      <c r="C1798" s="17" t="s">
        <v>283</v>
      </c>
      <c r="D1798" s="20">
        <v>45536</v>
      </c>
      <c r="E1798" s="20" t="s">
        <v>579</v>
      </c>
      <c r="F1798" s="21">
        <v>900</v>
      </c>
      <c r="G1798" s="20">
        <v>45536</v>
      </c>
      <c r="H1798" s="20">
        <v>45565</v>
      </c>
      <c r="I1798" s="17">
        <f>IF((YEAR(H1798)-YEAR(G1798))=1, ((MONTH(H1798)-MONTH(G1798))+1)+12, (IF((YEAR(H1798)-YEAR(G1798))=2, ((MONTH(H1798)-MONTH(G1798))+1)+24, (IF((YEAR(H1798)-YEAR(G1798))=3, ((MONTH(H1798)-MONTH(G1798))+1)+36, (MONTH(H1798)-MONTH(G1798))+1)))))</f>
        <v>1</v>
      </c>
      <c r="J1798" s="18">
        <f>F1798/I1798</f>
        <v>900</v>
      </c>
      <c r="K1798" s="19"/>
      <c r="L1798" s="20">
        <v>45536</v>
      </c>
      <c r="M1798" s="20" t="s">
        <v>579</v>
      </c>
      <c r="N1798" s="21">
        <v>900</v>
      </c>
      <c r="O1798" s="20">
        <v>45536</v>
      </c>
      <c r="P1798" s="20">
        <v>45565</v>
      </c>
      <c r="Q1798" s="19" t="e">
        <f t="shared" si="84"/>
        <v>#VALUE!</v>
      </c>
      <c r="R1798" s="19" t="e">
        <f t="shared" si="85"/>
        <v>#VALUE!</v>
      </c>
      <c r="S1798" s="19" t="e">
        <f t="shared" si="86"/>
        <v>#VALUE!</v>
      </c>
      <c r="T1798" s="19"/>
      <c r="U1798" s="20">
        <v>44440</v>
      </c>
      <c r="V1798" s="20"/>
      <c r="W1798" s="21">
        <v>900</v>
      </c>
      <c r="X1798" s="20">
        <v>44440</v>
      </c>
      <c r="Y1798" s="20">
        <v>44469</v>
      </c>
    </row>
    <row r="1799" spans="1:25" ht="15.75" x14ac:dyDescent="0.25">
      <c r="A1799" s="17" t="s">
        <v>485</v>
      </c>
      <c r="B1799" s="17" t="s">
        <v>282</v>
      </c>
      <c r="C1799" s="17" t="s">
        <v>283</v>
      </c>
      <c r="D1799" s="20">
        <v>45536</v>
      </c>
      <c r="E1799" s="20" t="s">
        <v>579</v>
      </c>
      <c r="F1799" s="21">
        <v>600</v>
      </c>
      <c r="G1799" s="20">
        <v>45536</v>
      </c>
      <c r="H1799" s="20">
        <v>45565</v>
      </c>
      <c r="I1799" s="17">
        <f>IF((YEAR(H1799)-YEAR(G1799))=1, ((MONTH(H1799)-MONTH(G1799))+1)+12, (IF((YEAR(H1799)-YEAR(G1799))=2, ((MONTH(H1799)-MONTH(G1799))+1)+24, (IF((YEAR(H1799)-YEAR(G1799))=3, ((MONTH(H1799)-MONTH(G1799))+1)+36, (MONTH(H1799)-MONTH(G1799))+1)))))</f>
        <v>1</v>
      </c>
      <c r="J1799" s="18">
        <f>F1799/I1799</f>
        <v>600</v>
      </c>
      <c r="K1799" s="19"/>
      <c r="L1799" s="20">
        <v>45536</v>
      </c>
      <c r="M1799" s="20" t="s">
        <v>579</v>
      </c>
      <c r="N1799" s="21">
        <v>600</v>
      </c>
      <c r="O1799" s="20">
        <v>45536</v>
      </c>
      <c r="P1799" s="20">
        <v>45565</v>
      </c>
      <c r="Q1799" s="19" t="e">
        <f t="shared" si="84"/>
        <v>#VALUE!</v>
      </c>
      <c r="R1799" s="19" t="e">
        <f t="shared" si="85"/>
        <v>#VALUE!</v>
      </c>
      <c r="S1799" s="19" t="e">
        <f t="shared" si="86"/>
        <v>#VALUE!</v>
      </c>
      <c r="T1799" s="19"/>
      <c r="U1799" s="20">
        <v>44440</v>
      </c>
      <c r="V1799" s="20"/>
      <c r="W1799" s="21">
        <v>600</v>
      </c>
      <c r="X1799" s="20">
        <v>44440</v>
      </c>
      <c r="Y1799" s="20">
        <v>44469</v>
      </c>
    </row>
    <row r="1800" spans="1:25" ht="15.75" x14ac:dyDescent="0.25">
      <c r="A1800" s="17" t="s">
        <v>507</v>
      </c>
      <c r="B1800" s="17" t="s">
        <v>285</v>
      </c>
      <c r="C1800" s="17" t="s">
        <v>283</v>
      </c>
      <c r="D1800" s="20">
        <v>45536</v>
      </c>
      <c r="E1800" s="20" t="s">
        <v>579</v>
      </c>
      <c r="F1800" s="21">
        <v>1750</v>
      </c>
      <c r="G1800" s="20">
        <v>45536</v>
      </c>
      <c r="H1800" s="20">
        <v>45565</v>
      </c>
      <c r="I1800" s="17">
        <f>IF((YEAR(H1800)-YEAR(G1800))=1, ((MONTH(H1800)-MONTH(G1800))+1)+12, (IF((YEAR(H1800)-YEAR(G1800))=2, ((MONTH(H1800)-MONTH(G1800))+1)+24, (IF((YEAR(H1800)-YEAR(G1800))=3, ((MONTH(H1800)-MONTH(G1800))+1)+36, (MONTH(H1800)-MONTH(G1800))+1)))))</f>
        <v>1</v>
      </c>
      <c r="J1800" s="18">
        <f>F1800/I1800</f>
        <v>1750</v>
      </c>
      <c r="K1800" s="19"/>
      <c r="L1800" s="20">
        <v>45536</v>
      </c>
      <c r="M1800" s="20" t="s">
        <v>579</v>
      </c>
      <c r="N1800" s="21">
        <v>1750</v>
      </c>
      <c r="O1800" s="20">
        <v>45536</v>
      </c>
      <c r="P1800" s="20">
        <v>45565</v>
      </c>
      <c r="Q1800" s="19" t="e">
        <f t="shared" si="84"/>
        <v>#VALUE!</v>
      </c>
      <c r="R1800" s="19" t="e">
        <f t="shared" si="85"/>
        <v>#VALUE!</v>
      </c>
      <c r="S1800" s="19" t="e">
        <f t="shared" si="86"/>
        <v>#VALUE!</v>
      </c>
      <c r="T1800" s="19"/>
      <c r="U1800" s="20">
        <v>44440</v>
      </c>
      <c r="V1800" s="20"/>
      <c r="W1800" s="21">
        <v>1750</v>
      </c>
      <c r="X1800" s="20">
        <v>44440</v>
      </c>
      <c r="Y1800" s="20">
        <v>44469</v>
      </c>
    </row>
    <row r="1801" spans="1:25" ht="15.75" x14ac:dyDescent="0.25">
      <c r="A1801" s="17" t="s">
        <v>333</v>
      </c>
      <c r="B1801" s="17" t="s">
        <v>285</v>
      </c>
      <c r="C1801" s="17" t="s">
        <v>283</v>
      </c>
      <c r="D1801" s="20">
        <v>45231</v>
      </c>
      <c r="E1801" s="20" t="s">
        <v>579</v>
      </c>
      <c r="F1801" s="21">
        <v>20000</v>
      </c>
      <c r="G1801" s="20">
        <v>45231</v>
      </c>
      <c r="H1801" s="20">
        <v>45596</v>
      </c>
      <c r="I1801" s="17">
        <f>IF((YEAR(H1801)-YEAR(G1801))=1, ((MONTH(H1801)-MONTH(G1801))+1)+12, (IF((YEAR(H1801)-YEAR(G1801))=2, ((MONTH(H1801)-MONTH(G1801))+1)+24, (IF((YEAR(H1801)-YEAR(G1801))=3, ((MONTH(H1801)-MONTH(G1801))+1)+36, (MONTH(H1801)-MONTH(G1801))+1)))))</f>
        <v>12</v>
      </c>
      <c r="J1801" s="18">
        <f>F1801/I1801</f>
        <v>1666.6666666666667</v>
      </c>
      <c r="K1801" s="19"/>
      <c r="L1801" s="20">
        <v>45231</v>
      </c>
      <c r="M1801" s="20" t="s">
        <v>579</v>
      </c>
      <c r="N1801" s="21">
        <v>20000</v>
      </c>
      <c r="O1801" s="20">
        <v>45231</v>
      </c>
      <c r="P1801" s="20">
        <v>45596</v>
      </c>
      <c r="Q1801" s="19" t="e">
        <f t="shared" si="84"/>
        <v>#VALUE!</v>
      </c>
      <c r="R1801" s="19" t="e">
        <f t="shared" si="85"/>
        <v>#VALUE!</v>
      </c>
      <c r="S1801" s="19" t="e">
        <f t="shared" si="86"/>
        <v>#VALUE!</v>
      </c>
      <c r="T1801" s="19"/>
      <c r="U1801" s="20">
        <v>44136</v>
      </c>
      <c r="V1801" s="20"/>
      <c r="W1801" s="21">
        <v>20000</v>
      </c>
      <c r="X1801" s="20">
        <v>44136</v>
      </c>
      <c r="Y1801" s="20">
        <v>44500</v>
      </c>
    </row>
    <row r="1802" spans="1:25" ht="15.75" x14ac:dyDescent="0.25">
      <c r="A1802" s="17" t="s">
        <v>339</v>
      </c>
      <c r="B1802" s="17" t="s">
        <v>292</v>
      </c>
      <c r="C1802" s="17" t="s">
        <v>283</v>
      </c>
      <c r="D1802" s="20">
        <v>45230</v>
      </c>
      <c r="E1802" s="20">
        <v>45277</v>
      </c>
      <c r="F1802" s="21">
        <v>50110</v>
      </c>
      <c r="G1802" s="20">
        <v>45231</v>
      </c>
      <c r="H1802" s="20">
        <v>45596</v>
      </c>
      <c r="I1802" s="17">
        <f>IF((YEAR(H1802)-YEAR(G1802))=1, ((MONTH(H1802)-MONTH(G1802))+1)+12, (IF((YEAR(H1802)-YEAR(G1802))=2, ((MONTH(H1802)-MONTH(G1802))+1)+24, (IF((YEAR(H1802)-YEAR(G1802))=3, ((MONTH(H1802)-MONTH(G1802))+1)+36, (MONTH(H1802)-MONTH(G1802))+1)))))</f>
        <v>12</v>
      </c>
      <c r="J1802" s="18">
        <f>F1802/I1802</f>
        <v>4175.833333333333</v>
      </c>
      <c r="K1802" s="19"/>
      <c r="L1802" s="20">
        <v>45230</v>
      </c>
      <c r="M1802" s="20">
        <v>45277</v>
      </c>
      <c r="N1802" s="21">
        <v>50110</v>
      </c>
      <c r="O1802" s="20">
        <v>45231</v>
      </c>
      <c r="P1802" s="20">
        <v>45596</v>
      </c>
      <c r="Q1802" s="19">
        <f t="shared" si="84"/>
        <v>17</v>
      </c>
      <c r="R1802" s="19">
        <f t="shared" si="85"/>
        <v>17</v>
      </c>
      <c r="S1802" s="19">
        <f t="shared" si="86"/>
        <v>0</v>
      </c>
      <c r="T1802" s="19"/>
      <c r="U1802" s="20">
        <v>44135</v>
      </c>
      <c r="V1802" s="20">
        <v>44182</v>
      </c>
      <c r="W1802" s="21">
        <v>50110</v>
      </c>
      <c r="X1802" s="20">
        <v>44136</v>
      </c>
      <c r="Y1802" s="20">
        <v>44500</v>
      </c>
    </row>
    <row r="1803" spans="1:25" ht="15.75" x14ac:dyDescent="0.25">
      <c r="A1803" s="17" t="s">
        <v>347</v>
      </c>
      <c r="B1803" s="17" t="s">
        <v>288</v>
      </c>
      <c r="C1803" s="17" t="s">
        <v>283</v>
      </c>
      <c r="D1803" s="20">
        <v>45263</v>
      </c>
      <c r="E1803" s="20">
        <v>45359</v>
      </c>
      <c r="F1803" s="21">
        <v>46200</v>
      </c>
      <c r="G1803" s="20">
        <v>45231</v>
      </c>
      <c r="H1803" s="20">
        <v>45596</v>
      </c>
      <c r="I1803" s="17">
        <f>IF((YEAR(H1803)-YEAR(G1803))=1, ((MONTH(H1803)-MONTH(G1803))+1)+12, (IF((YEAR(H1803)-YEAR(G1803))=2, ((MONTH(H1803)-MONTH(G1803))+1)+24, (IF((YEAR(H1803)-YEAR(G1803))=3, ((MONTH(H1803)-MONTH(G1803))+1)+36, (MONTH(H1803)-MONTH(G1803))+1)))))</f>
        <v>12</v>
      </c>
      <c r="J1803" s="18">
        <f>F1803/I1803</f>
        <v>3850</v>
      </c>
      <c r="K1803" s="19"/>
      <c r="L1803" s="20">
        <v>45263</v>
      </c>
      <c r="M1803" s="20">
        <v>45359</v>
      </c>
      <c r="N1803" s="21">
        <v>46200</v>
      </c>
      <c r="O1803" s="20">
        <v>45231</v>
      </c>
      <c r="P1803" s="20">
        <v>45596</v>
      </c>
      <c r="Q1803" s="19">
        <f t="shared" si="84"/>
        <v>8</v>
      </c>
      <c r="R1803" s="19">
        <f t="shared" si="85"/>
        <v>8</v>
      </c>
      <c r="S1803" s="19">
        <f t="shared" si="86"/>
        <v>0</v>
      </c>
      <c r="T1803" s="19"/>
      <c r="U1803" s="20">
        <v>44168</v>
      </c>
      <c r="V1803" s="20">
        <v>44263</v>
      </c>
      <c r="W1803" s="21">
        <v>46200</v>
      </c>
      <c r="X1803" s="20">
        <v>44136</v>
      </c>
      <c r="Y1803" s="20">
        <v>44500</v>
      </c>
    </row>
    <row r="1804" spans="1:25" ht="15.75" x14ac:dyDescent="0.25">
      <c r="A1804" s="17" t="s">
        <v>399</v>
      </c>
      <c r="B1804" s="17" t="s">
        <v>288</v>
      </c>
      <c r="C1804" s="17" t="s">
        <v>283</v>
      </c>
      <c r="D1804" s="20">
        <v>45260</v>
      </c>
      <c r="E1804" s="20">
        <v>45278</v>
      </c>
      <c r="F1804" s="21">
        <v>2208.9899999999998</v>
      </c>
      <c r="G1804" s="20">
        <v>45231</v>
      </c>
      <c r="H1804" s="20">
        <v>45596</v>
      </c>
      <c r="I1804" s="17">
        <f>IF((YEAR(H1804)-YEAR(G1804))=1, ((MONTH(H1804)-MONTH(G1804))+1)+12, (IF((YEAR(H1804)-YEAR(G1804))=2, ((MONTH(H1804)-MONTH(G1804))+1)+24, (IF((YEAR(H1804)-YEAR(G1804))=3, ((MONTH(H1804)-MONTH(G1804))+1)+36, (MONTH(H1804)-MONTH(G1804))+1)))))</f>
        <v>12</v>
      </c>
      <c r="J1804" s="18">
        <f>F1804/I1804</f>
        <v>184.08249999999998</v>
      </c>
      <c r="K1804" s="19"/>
      <c r="L1804" s="20">
        <v>45260</v>
      </c>
      <c r="M1804" s="20">
        <v>45278</v>
      </c>
      <c r="N1804" s="21">
        <v>2208.9899999999998</v>
      </c>
      <c r="O1804" s="20">
        <v>45231</v>
      </c>
      <c r="P1804" s="20">
        <v>45596</v>
      </c>
      <c r="Q1804" s="19">
        <f t="shared" si="84"/>
        <v>18</v>
      </c>
      <c r="R1804" s="19">
        <f t="shared" si="85"/>
        <v>18</v>
      </c>
      <c r="S1804" s="19">
        <f t="shared" si="86"/>
        <v>0</v>
      </c>
      <c r="T1804" s="19"/>
      <c r="U1804" s="20">
        <v>44165</v>
      </c>
      <c r="V1804" s="20">
        <v>44183</v>
      </c>
      <c r="W1804" s="21">
        <v>2208.9899999999998</v>
      </c>
      <c r="X1804" s="20">
        <v>44136</v>
      </c>
      <c r="Y1804" s="20">
        <v>44500</v>
      </c>
    </row>
    <row r="1805" spans="1:25" ht="15.75" x14ac:dyDescent="0.25">
      <c r="A1805" s="17" t="s">
        <v>407</v>
      </c>
      <c r="B1805" s="17" t="s">
        <v>285</v>
      </c>
      <c r="C1805" s="17" t="s">
        <v>283</v>
      </c>
      <c r="D1805" s="20">
        <v>45206</v>
      </c>
      <c r="E1805" s="20">
        <v>45348</v>
      </c>
      <c r="F1805" s="21">
        <v>8844</v>
      </c>
      <c r="G1805" s="20">
        <v>45231</v>
      </c>
      <c r="H1805" s="20">
        <v>45596</v>
      </c>
      <c r="I1805" s="17">
        <f>IF((YEAR(H1805)-YEAR(G1805))=1, ((MONTH(H1805)-MONTH(G1805))+1)+12, (IF((YEAR(H1805)-YEAR(G1805))=2, ((MONTH(H1805)-MONTH(G1805))+1)+24, (IF((YEAR(H1805)-YEAR(G1805))=3, ((MONTH(H1805)-MONTH(G1805))+1)+36, (MONTH(H1805)-MONTH(G1805))+1)))))</f>
        <v>12</v>
      </c>
      <c r="J1805" s="18">
        <f>F1805/I1805</f>
        <v>737</v>
      </c>
      <c r="K1805" s="19"/>
      <c r="L1805" s="20">
        <v>45206</v>
      </c>
      <c r="M1805" s="20">
        <v>45348</v>
      </c>
      <c r="N1805" s="21">
        <v>8844</v>
      </c>
      <c r="O1805" s="20">
        <v>45231</v>
      </c>
      <c r="P1805" s="20">
        <v>45596</v>
      </c>
      <c r="Q1805" s="19">
        <f t="shared" si="84"/>
        <v>26</v>
      </c>
      <c r="R1805" s="19">
        <f t="shared" si="85"/>
        <v>26</v>
      </c>
      <c r="S1805" s="19">
        <f t="shared" si="86"/>
        <v>0</v>
      </c>
      <c r="T1805" s="19"/>
      <c r="U1805" s="20">
        <v>44111</v>
      </c>
      <c r="V1805" s="20">
        <v>44253</v>
      </c>
      <c r="W1805" s="21">
        <v>8844</v>
      </c>
      <c r="X1805" s="20">
        <v>44136</v>
      </c>
      <c r="Y1805" s="20">
        <v>44500</v>
      </c>
    </row>
    <row r="1806" spans="1:25" ht="15.75" x14ac:dyDescent="0.25">
      <c r="A1806" s="17" t="s">
        <v>410</v>
      </c>
      <c r="B1806" s="17" t="s">
        <v>296</v>
      </c>
      <c r="C1806" s="17" t="s">
        <v>283</v>
      </c>
      <c r="D1806" s="20">
        <v>45255</v>
      </c>
      <c r="E1806" s="20" t="s">
        <v>579</v>
      </c>
      <c r="F1806" s="21">
        <v>150000</v>
      </c>
      <c r="G1806" s="20">
        <v>45231</v>
      </c>
      <c r="H1806" s="20">
        <v>45596</v>
      </c>
      <c r="I1806" s="17">
        <f>IF((YEAR(H1806)-YEAR(G1806))=1, ((MONTH(H1806)-MONTH(G1806))+1)+12, (IF((YEAR(H1806)-YEAR(G1806))=2, ((MONTH(H1806)-MONTH(G1806))+1)+24, (IF((YEAR(H1806)-YEAR(G1806))=3, ((MONTH(H1806)-MONTH(G1806))+1)+36, (MONTH(H1806)-MONTH(G1806))+1)))))</f>
        <v>12</v>
      </c>
      <c r="J1806" s="18">
        <f>F1806/I1806</f>
        <v>12500</v>
      </c>
      <c r="K1806" s="19"/>
      <c r="L1806" s="20">
        <v>45255</v>
      </c>
      <c r="M1806" s="20" t="s">
        <v>579</v>
      </c>
      <c r="N1806" s="21">
        <v>150000</v>
      </c>
      <c r="O1806" s="20">
        <v>45231</v>
      </c>
      <c r="P1806" s="20">
        <v>45596</v>
      </c>
      <c r="Q1806" s="19" t="e">
        <f t="shared" si="84"/>
        <v>#VALUE!</v>
      </c>
      <c r="R1806" s="19" t="e">
        <f t="shared" si="85"/>
        <v>#VALUE!</v>
      </c>
      <c r="S1806" s="19" t="e">
        <f t="shared" si="86"/>
        <v>#VALUE!</v>
      </c>
      <c r="T1806" s="19"/>
      <c r="U1806" s="20">
        <v>44160</v>
      </c>
      <c r="V1806" s="20"/>
      <c r="W1806" s="21">
        <v>150000</v>
      </c>
      <c r="X1806" s="20">
        <v>44136</v>
      </c>
      <c r="Y1806" s="20">
        <v>44500</v>
      </c>
    </row>
    <row r="1807" spans="1:25" ht="15.75" x14ac:dyDescent="0.25">
      <c r="A1807" s="17" t="s">
        <v>422</v>
      </c>
      <c r="B1807" s="17" t="s">
        <v>288</v>
      </c>
      <c r="C1807" s="17" t="s">
        <v>283</v>
      </c>
      <c r="D1807" s="20">
        <v>45322</v>
      </c>
      <c r="E1807" s="20" t="s">
        <v>579</v>
      </c>
      <c r="F1807" s="21">
        <v>3825.34</v>
      </c>
      <c r="G1807" s="20">
        <v>45231</v>
      </c>
      <c r="H1807" s="20">
        <v>45596</v>
      </c>
      <c r="I1807" s="17">
        <f>IF((YEAR(H1807)-YEAR(G1807))=1, ((MONTH(H1807)-MONTH(G1807))+1)+12, (IF((YEAR(H1807)-YEAR(G1807))=2, ((MONTH(H1807)-MONTH(G1807))+1)+24, (IF((YEAR(H1807)-YEAR(G1807))=3, ((MONTH(H1807)-MONTH(G1807))+1)+36, (MONTH(H1807)-MONTH(G1807))+1)))))</f>
        <v>12</v>
      </c>
      <c r="J1807" s="18">
        <f>F1807/I1807</f>
        <v>318.77833333333336</v>
      </c>
      <c r="K1807" s="19"/>
      <c r="L1807" s="20">
        <v>45322</v>
      </c>
      <c r="M1807" s="20" t="s">
        <v>579</v>
      </c>
      <c r="N1807" s="21">
        <v>3825.34</v>
      </c>
      <c r="O1807" s="20">
        <v>45231</v>
      </c>
      <c r="P1807" s="20">
        <v>45596</v>
      </c>
      <c r="Q1807" s="19" t="e">
        <f t="shared" si="84"/>
        <v>#VALUE!</v>
      </c>
      <c r="R1807" s="19" t="e">
        <f t="shared" si="85"/>
        <v>#VALUE!</v>
      </c>
      <c r="S1807" s="19" t="e">
        <f t="shared" si="86"/>
        <v>#VALUE!</v>
      </c>
      <c r="T1807" s="19"/>
      <c r="U1807" s="20">
        <v>44227</v>
      </c>
      <c r="V1807" s="20"/>
      <c r="W1807" s="21">
        <v>3825.34</v>
      </c>
      <c r="X1807" s="20">
        <v>44136</v>
      </c>
      <c r="Y1807" s="20">
        <v>44500</v>
      </c>
    </row>
    <row r="1808" spans="1:25" ht="15.75" x14ac:dyDescent="0.25">
      <c r="A1808" s="17" t="s">
        <v>542</v>
      </c>
      <c r="B1808" s="17" t="s">
        <v>288</v>
      </c>
      <c r="C1808" s="17" t="s">
        <v>283</v>
      </c>
      <c r="D1808" s="20">
        <v>44900</v>
      </c>
      <c r="E1808" s="20">
        <v>44907</v>
      </c>
      <c r="F1808" s="21">
        <v>168100</v>
      </c>
      <c r="G1808" s="20">
        <v>45231</v>
      </c>
      <c r="H1808" s="20">
        <v>45596</v>
      </c>
      <c r="I1808" s="17">
        <f>IF((YEAR(H1808)-YEAR(G1808))=1, ((MONTH(H1808)-MONTH(G1808))+1)+12, (IF((YEAR(H1808)-YEAR(G1808))=2, ((MONTH(H1808)-MONTH(G1808))+1)+24, (IF((YEAR(H1808)-YEAR(G1808))=3, ((MONTH(H1808)-MONTH(G1808))+1)+36, (MONTH(H1808)-MONTH(G1808))+1)))))</f>
        <v>12</v>
      </c>
      <c r="J1808" s="18">
        <f>F1808/I1808</f>
        <v>14008.333333333334</v>
      </c>
      <c r="K1808" s="19"/>
      <c r="L1808" s="20">
        <v>44900</v>
      </c>
      <c r="M1808" s="20">
        <v>44907</v>
      </c>
      <c r="N1808" s="21">
        <v>168100</v>
      </c>
      <c r="O1808" s="20">
        <v>45231</v>
      </c>
      <c r="P1808" s="20">
        <v>45596</v>
      </c>
      <c r="Q1808" s="19">
        <f t="shared" si="84"/>
        <v>12</v>
      </c>
      <c r="R1808" s="19">
        <f t="shared" si="85"/>
        <v>12</v>
      </c>
      <c r="S1808" s="19">
        <f t="shared" si="86"/>
        <v>0</v>
      </c>
      <c r="T1808" s="19"/>
      <c r="U1808" s="20">
        <v>43804</v>
      </c>
      <c r="V1808" s="20">
        <v>43811</v>
      </c>
      <c r="W1808" s="21">
        <v>168100</v>
      </c>
      <c r="X1808" s="20">
        <v>44136</v>
      </c>
      <c r="Y1808" s="20">
        <v>44500</v>
      </c>
    </row>
    <row r="1809" spans="1:25" ht="15.75" x14ac:dyDescent="0.25">
      <c r="A1809" s="17" t="s">
        <v>384</v>
      </c>
      <c r="B1809" s="17" t="s">
        <v>288</v>
      </c>
      <c r="C1809" s="17" t="s">
        <v>283</v>
      </c>
      <c r="D1809" s="20">
        <v>45519</v>
      </c>
      <c r="E1809" s="20" t="s">
        <v>579</v>
      </c>
      <c r="F1809" s="21">
        <v>8750</v>
      </c>
      <c r="G1809" s="20">
        <v>45505</v>
      </c>
      <c r="H1809" s="20">
        <v>45596</v>
      </c>
      <c r="I1809" s="17">
        <f>IF((YEAR(H1809)-YEAR(G1809))=1, ((MONTH(H1809)-MONTH(G1809))+1)+12, (IF((YEAR(H1809)-YEAR(G1809))=2, ((MONTH(H1809)-MONTH(G1809))+1)+24, (IF((YEAR(H1809)-YEAR(G1809))=3, ((MONTH(H1809)-MONTH(G1809))+1)+36, (MONTH(H1809)-MONTH(G1809))+1)))))</f>
        <v>3</v>
      </c>
      <c r="J1809" s="18">
        <f>F1809/I1809</f>
        <v>2916.6666666666665</v>
      </c>
      <c r="K1809" s="19"/>
      <c r="L1809" s="20">
        <v>45519</v>
      </c>
      <c r="M1809" s="20" t="s">
        <v>579</v>
      </c>
      <c r="N1809" s="21">
        <v>8750</v>
      </c>
      <c r="O1809" s="20">
        <v>45505</v>
      </c>
      <c r="P1809" s="20">
        <v>45596</v>
      </c>
      <c r="Q1809" s="19" t="e">
        <f t="shared" si="84"/>
        <v>#VALUE!</v>
      </c>
      <c r="R1809" s="19" t="e">
        <f t="shared" si="85"/>
        <v>#VALUE!</v>
      </c>
      <c r="S1809" s="19" t="e">
        <f t="shared" si="86"/>
        <v>#VALUE!</v>
      </c>
      <c r="T1809" s="19"/>
      <c r="U1809" s="20">
        <v>44423</v>
      </c>
      <c r="V1809" s="20"/>
      <c r="W1809" s="21">
        <v>8750</v>
      </c>
      <c r="X1809" s="20">
        <v>44409</v>
      </c>
      <c r="Y1809" s="20">
        <v>44500</v>
      </c>
    </row>
    <row r="1810" spans="1:25" ht="15.75" x14ac:dyDescent="0.25">
      <c r="A1810" s="17" t="s">
        <v>392</v>
      </c>
      <c r="B1810" s="17" t="s">
        <v>285</v>
      </c>
      <c r="C1810" s="17" t="s">
        <v>283</v>
      </c>
      <c r="D1810" s="20">
        <v>45505</v>
      </c>
      <c r="E1810" s="20" t="s">
        <v>579</v>
      </c>
      <c r="F1810" s="21">
        <v>7753.89</v>
      </c>
      <c r="G1810" s="20">
        <v>45505</v>
      </c>
      <c r="H1810" s="20">
        <v>45596</v>
      </c>
      <c r="I1810" s="17">
        <f>IF((YEAR(H1810)-YEAR(G1810))=1, ((MONTH(H1810)-MONTH(G1810))+1)+12, (IF((YEAR(H1810)-YEAR(G1810))=2, ((MONTH(H1810)-MONTH(G1810))+1)+24, (IF((YEAR(H1810)-YEAR(G1810))=3, ((MONTH(H1810)-MONTH(G1810))+1)+36, (MONTH(H1810)-MONTH(G1810))+1)))))</f>
        <v>3</v>
      </c>
      <c r="J1810" s="18">
        <f>F1810/I1810</f>
        <v>2584.63</v>
      </c>
      <c r="K1810" s="19"/>
      <c r="L1810" s="20">
        <v>45505</v>
      </c>
      <c r="M1810" s="20" t="s">
        <v>579</v>
      </c>
      <c r="N1810" s="21">
        <v>7753.89</v>
      </c>
      <c r="O1810" s="20">
        <v>45505</v>
      </c>
      <c r="P1810" s="20">
        <v>45596</v>
      </c>
      <c r="Q1810" s="19" t="e">
        <f t="shared" si="84"/>
        <v>#VALUE!</v>
      </c>
      <c r="R1810" s="19" t="e">
        <f t="shared" si="85"/>
        <v>#VALUE!</v>
      </c>
      <c r="S1810" s="19" t="e">
        <f t="shared" si="86"/>
        <v>#VALUE!</v>
      </c>
      <c r="T1810" s="19"/>
      <c r="U1810" s="20">
        <v>44409</v>
      </c>
      <c r="V1810" s="20"/>
      <c r="W1810" s="21">
        <v>7753.89</v>
      </c>
      <c r="X1810" s="20">
        <v>44409</v>
      </c>
      <c r="Y1810" s="20">
        <v>44500</v>
      </c>
    </row>
    <row r="1811" spans="1:25" ht="15.75" x14ac:dyDescent="0.25">
      <c r="A1811" s="17" t="s">
        <v>551</v>
      </c>
      <c r="B1811" s="17" t="s">
        <v>285</v>
      </c>
      <c r="C1811" s="17" t="s">
        <v>283</v>
      </c>
      <c r="D1811" s="20">
        <v>45505</v>
      </c>
      <c r="E1811" s="20" t="s">
        <v>579</v>
      </c>
      <c r="F1811" s="21">
        <v>1721.4</v>
      </c>
      <c r="G1811" s="20">
        <v>45505</v>
      </c>
      <c r="H1811" s="20">
        <v>45596</v>
      </c>
      <c r="I1811" s="17">
        <f>IF((YEAR(H1811)-YEAR(G1811))=1, ((MONTH(H1811)-MONTH(G1811))+1)+12, (IF((YEAR(H1811)-YEAR(G1811))=2, ((MONTH(H1811)-MONTH(G1811))+1)+24, (IF((YEAR(H1811)-YEAR(G1811))=3, ((MONTH(H1811)-MONTH(G1811))+1)+36, (MONTH(H1811)-MONTH(G1811))+1)))))</f>
        <v>3</v>
      </c>
      <c r="J1811" s="18">
        <f>F1811/I1811</f>
        <v>573.80000000000007</v>
      </c>
      <c r="K1811" s="19"/>
      <c r="L1811" s="20">
        <v>45505</v>
      </c>
      <c r="M1811" s="20" t="s">
        <v>579</v>
      </c>
      <c r="N1811" s="21">
        <v>1721.4</v>
      </c>
      <c r="O1811" s="20">
        <v>45505</v>
      </c>
      <c r="P1811" s="20">
        <v>45596</v>
      </c>
      <c r="Q1811" s="19" t="e">
        <f t="shared" si="84"/>
        <v>#VALUE!</v>
      </c>
      <c r="R1811" s="19" t="e">
        <f t="shared" si="85"/>
        <v>#VALUE!</v>
      </c>
      <c r="S1811" s="19" t="e">
        <f t="shared" si="86"/>
        <v>#VALUE!</v>
      </c>
      <c r="T1811" s="19"/>
      <c r="U1811" s="20">
        <v>44409</v>
      </c>
      <c r="V1811" s="20"/>
      <c r="W1811" s="21">
        <v>1721.4</v>
      </c>
      <c r="X1811" s="20">
        <v>44409</v>
      </c>
      <c r="Y1811" s="20">
        <v>44500</v>
      </c>
    </row>
    <row r="1812" spans="1:25" ht="15.75" x14ac:dyDescent="0.25">
      <c r="A1812" s="17" t="s">
        <v>557</v>
      </c>
      <c r="B1812" s="17" t="s">
        <v>288</v>
      </c>
      <c r="C1812" s="17" t="s">
        <v>283</v>
      </c>
      <c r="D1812" s="20">
        <v>45505</v>
      </c>
      <c r="E1812" s="20" t="s">
        <v>579</v>
      </c>
      <c r="F1812" s="21">
        <v>54000</v>
      </c>
      <c r="G1812" s="20">
        <v>45505</v>
      </c>
      <c r="H1812" s="20">
        <v>45596</v>
      </c>
      <c r="I1812" s="17">
        <f>IF((YEAR(H1812)-YEAR(G1812))=1, ((MONTH(H1812)-MONTH(G1812))+1)+12, (IF((YEAR(H1812)-YEAR(G1812))=2, ((MONTH(H1812)-MONTH(G1812))+1)+24, (IF((YEAR(H1812)-YEAR(G1812))=3, ((MONTH(H1812)-MONTH(G1812))+1)+36, (MONTH(H1812)-MONTH(G1812))+1)))))</f>
        <v>3</v>
      </c>
      <c r="J1812" s="18">
        <f>F1812/I1812</f>
        <v>18000</v>
      </c>
      <c r="K1812" s="19"/>
      <c r="L1812" s="20">
        <v>45505</v>
      </c>
      <c r="M1812" s="20" t="s">
        <v>579</v>
      </c>
      <c r="N1812" s="21">
        <v>54000</v>
      </c>
      <c r="O1812" s="20">
        <v>45505</v>
      </c>
      <c r="P1812" s="20">
        <v>45596</v>
      </c>
      <c r="Q1812" s="19" t="e">
        <f t="shared" si="84"/>
        <v>#VALUE!</v>
      </c>
      <c r="R1812" s="19" t="e">
        <f t="shared" si="85"/>
        <v>#VALUE!</v>
      </c>
      <c r="S1812" s="19" t="e">
        <f t="shared" si="86"/>
        <v>#VALUE!</v>
      </c>
      <c r="T1812" s="19"/>
      <c r="U1812" s="20">
        <v>44409</v>
      </c>
      <c r="V1812" s="20"/>
      <c r="W1812" s="21">
        <v>54000</v>
      </c>
      <c r="X1812" s="20">
        <v>44409</v>
      </c>
      <c r="Y1812" s="20">
        <v>44500</v>
      </c>
    </row>
    <row r="1813" spans="1:25" ht="15.75" x14ac:dyDescent="0.25">
      <c r="A1813" s="17" t="s">
        <v>373</v>
      </c>
      <c r="B1813" s="17" t="s">
        <v>285</v>
      </c>
      <c r="C1813" s="17" t="s">
        <v>283</v>
      </c>
      <c r="D1813" s="20">
        <v>45596</v>
      </c>
      <c r="E1813" s="20" t="s">
        <v>579</v>
      </c>
      <c r="F1813" s="21">
        <v>1000</v>
      </c>
      <c r="G1813" s="20">
        <v>45566</v>
      </c>
      <c r="H1813" s="20">
        <v>45596</v>
      </c>
      <c r="I1813" s="17">
        <f>IF((YEAR(H1813)-YEAR(G1813))=1, ((MONTH(H1813)-MONTH(G1813))+1)+12, (IF((YEAR(H1813)-YEAR(G1813))=2, ((MONTH(H1813)-MONTH(G1813))+1)+24, (IF((YEAR(H1813)-YEAR(G1813))=3, ((MONTH(H1813)-MONTH(G1813))+1)+36, (MONTH(H1813)-MONTH(G1813))+1)))))</f>
        <v>1</v>
      </c>
      <c r="J1813" s="18">
        <f>F1813/I1813</f>
        <v>1000</v>
      </c>
      <c r="K1813" s="19"/>
      <c r="L1813" s="20">
        <v>45596</v>
      </c>
      <c r="M1813" s="20" t="s">
        <v>579</v>
      </c>
      <c r="N1813" s="21">
        <v>1000</v>
      </c>
      <c r="O1813" s="20">
        <v>45566</v>
      </c>
      <c r="P1813" s="20">
        <v>45596</v>
      </c>
      <c r="Q1813" s="19" t="e">
        <f t="shared" si="84"/>
        <v>#VALUE!</v>
      </c>
      <c r="R1813" s="19" t="e">
        <f t="shared" si="85"/>
        <v>#VALUE!</v>
      </c>
      <c r="S1813" s="19" t="e">
        <f t="shared" si="86"/>
        <v>#VALUE!</v>
      </c>
      <c r="T1813" s="19"/>
      <c r="U1813" s="20">
        <v>44500</v>
      </c>
      <c r="V1813" s="20"/>
      <c r="W1813" s="21">
        <v>1000</v>
      </c>
      <c r="X1813" s="20">
        <v>44470</v>
      </c>
      <c r="Y1813" s="20">
        <v>44500</v>
      </c>
    </row>
    <row r="1814" spans="1:25" ht="15.75" x14ac:dyDescent="0.25">
      <c r="A1814" s="17" t="s">
        <v>426</v>
      </c>
      <c r="B1814" s="17" t="s">
        <v>282</v>
      </c>
      <c r="C1814" s="17" t="s">
        <v>283</v>
      </c>
      <c r="D1814" s="20">
        <v>45566</v>
      </c>
      <c r="E1814" s="20" t="s">
        <v>579</v>
      </c>
      <c r="F1814" s="21">
        <v>700</v>
      </c>
      <c r="G1814" s="20">
        <v>45566</v>
      </c>
      <c r="H1814" s="20">
        <v>45596</v>
      </c>
      <c r="I1814" s="17">
        <f>IF((YEAR(H1814)-YEAR(G1814))=1, ((MONTH(H1814)-MONTH(G1814))+1)+12, (IF((YEAR(H1814)-YEAR(G1814))=2, ((MONTH(H1814)-MONTH(G1814))+1)+24, (IF((YEAR(H1814)-YEAR(G1814))=3, ((MONTH(H1814)-MONTH(G1814))+1)+36, (MONTH(H1814)-MONTH(G1814))+1)))))</f>
        <v>1</v>
      </c>
      <c r="J1814" s="18">
        <f>F1814/I1814</f>
        <v>700</v>
      </c>
      <c r="K1814" s="19"/>
      <c r="L1814" s="20">
        <v>45566</v>
      </c>
      <c r="M1814" s="20" t="s">
        <v>579</v>
      </c>
      <c r="N1814" s="21">
        <v>700</v>
      </c>
      <c r="O1814" s="20">
        <v>45566</v>
      </c>
      <c r="P1814" s="20">
        <v>45596</v>
      </c>
      <c r="Q1814" s="19" t="e">
        <f t="shared" si="84"/>
        <v>#VALUE!</v>
      </c>
      <c r="R1814" s="19" t="e">
        <f t="shared" si="85"/>
        <v>#VALUE!</v>
      </c>
      <c r="S1814" s="19" t="e">
        <f t="shared" si="86"/>
        <v>#VALUE!</v>
      </c>
      <c r="T1814" s="19"/>
      <c r="U1814" s="20">
        <v>44470</v>
      </c>
      <c r="V1814" s="20"/>
      <c r="W1814" s="21">
        <v>700</v>
      </c>
      <c r="X1814" s="20">
        <v>44470</v>
      </c>
      <c r="Y1814" s="20">
        <v>44500</v>
      </c>
    </row>
    <row r="1815" spans="1:25" ht="15.75" x14ac:dyDescent="0.25">
      <c r="A1815" s="17" t="s">
        <v>463</v>
      </c>
      <c r="B1815" s="17" t="s">
        <v>285</v>
      </c>
      <c r="C1815" s="17" t="s">
        <v>283</v>
      </c>
      <c r="D1815" s="20">
        <v>45566</v>
      </c>
      <c r="E1815" s="20" t="s">
        <v>579</v>
      </c>
      <c r="F1815" s="21">
        <v>900</v>
      </c>
      <c r="G1815" s="20">
        <v>45566</v>
      </c>
      <c r="H1815" s="20">
        <v>45596</v>
      </c>
      <c r="I1815" s="17">
        <f>IF((YEAR(H1815)-YEAR(G1815))=1, ((MONTH(H1815)-MONTH(G1815))+1)+12, (IF((YEAR(H1815)-YEAR(G1815))=2, ((MONTH(H1815)-MONTH(G1815))+1)+24, (IF((YEAR(H1815)-YEAR(G1815))=3, ((MONTH(H1815)-MONTH(G1815))+1)+36, (MONTH(H1815)-MONTH(G1815))+1)))))</f>
        <v>1</v>
      </c>
      <c r="J1815" s="18">
        <f>F1815/I1815</f>
        <v>900</v>
      </c>
      <c r="K1815" s="19"/>
      <c r="L1815" s="20">
        <v>45566</v>
      </c>
      <c r="M1815" s="20" t="s">
        <v>579</v>
      </c>
      <c r="N1815" s="21">
        <v>900</v>
      </c>
      <c r="O1815" s="20">
        <v>45566</v>
      </c>
      <c r="P1815" s="20">
        <v>45596</v>
      </c>
      <c r="Q1815" s="19" t="e">
        <f t="shared" si="84"/>
        <v>#VALUE!</v>
      </c>
      <c r="R1815" s="19" t="e">
        <f t="shared" si="85"/>
        <v>#VALUE!</v>
      </c>
      <c r="S1815" s="19" t="e">
        <f t="shared" si="86"/>
        <v>#VALUE!</v>
      </c>
      <c r="T1815" s="19"/>
      <c r="U1815" s="20">
        <v>44470</v>
      </c>
      <c r="V1815" s="20"/>
      <c r="W1815" s="21">
        <v>900</v>
      </c>
      <c r="X1815" s="20">
        <v>44470</v>
      </c>
      <c r="Y1815" s="20">
        <v>44500</v>
      </c>
    </row>
    <row r="1816" spans="1:25" ht="15.75" x14ac:dyDescent="0.25">
      <c r="A1816" s="17" t="s">
        <v>485</v>
      </c>
      <c r="B1816" s="17" t="s">
        <v>282</v>
      </c>
      <c r="C1816" s="17" t="s">
        <v>283</v>
      </c>
      <c r="D1816" s="20">
        <v>45566</v>
      </c>
      <c r="E1816" s="20" t="s">
        <v>579</v>
      </c>
      <c r="F1816" s="21">
        <v>600</v>
      </c>
      <c r="G1816" s="20">
        <v>45566</v>
      </c>
      <c r="H1816" s="20">
        <v>45596</v>
      </c>
      <c r="I1816" s="17">
        <f>IF((YEAR(H1816)-YEAR(G1816))=1, ((MONTH(H1816)-MONTH(G1816))+1)+12, (IF((YEAR(H1816)-YEAR(G1816))=2, ((MONTH(H1816)-MONTH(G1816))+1)+24, (IF((YEAR(H1816)-YEAR(G1816))=3, ((MONTH(H1816)-MONTH(G1816))+1)+36, (MONTH(H1816)-MONTH(G1816))+1)))))</f>
        <v>1</v>
      </c>
      <c r="J1816" s="18">
        <f>F1816/I1816</f>
        <v>600</v>
      </c>
      <c r="K1816" s="19"/>
      <c r="L1816" s="20">
        <v>45566</v>
      </c>
      <c r="M1816" s="20" t="s">
        <v>579</v>
      </c>
      <c r="N1816" s="21">
        <v>600</v>
      </c>
      <c r="O1816" s="20">
        <v>45566</v>
      </c>
      <c r="P1816" s="20">
        <v>45596</v>
      </c>
      <c r="Q1816" s="19" t="e">
        <f t="shared" si="84"/>
        <v>#VALUE!</v>
      </c>
      <c r="R1816" s="19" t="e">
        <f t="shared" si="85"/>
        <v>#VALUE!</v>
      </c>
      <c r="S1816" s="19" t="e">
        <f t="shared" si="86"/>
        <v>#VALUE!</v>
      </c>
      <c r="T1816" s="19"/>
      <c r="U1816" s="20">
        <v>44470</v>
      </c>
      <c r="V1816" s="20"/>
      <c r="W1816" s="21">
        <v>600</v>
      </c>
      <c r="X1816" s="20">
        <v>44470</v>
      </c>
      <c r="Y1816" s="20">
        <v>44500</v>
      </c>
    </row>
    <row r="1817" spans="1:25" ht="15.75" x14ac:dyDescent="0.25">
      <c r="A1817" s="17" t="s">
        <v>507</v>
      </c>
      <c r="B1817" s="17" t="s">
        <v>285</v>
      </c>
      <c r="C1817" s="17" t="s">
        <v>283</v>
      </c>
      <c r="D1817" s="20">
        <v>45566</v>
      </c>
      <c r="E1817" s="20" t="s">
        <v>579</v>
      </c>
      <c r="F1817" s="21">
        <v>1750</v>
      </c>
      <c r="G1817" s="20">
        <v>45566</v>
      </c>
      <c r="H1817" s="20">
        <v>45596</v>
      </c>
      <c r="I1817" s="17">
        <f>IF((YEAR(H1817)-YEAR(G1817))=1, ((MONTH(H1817)-MONTH(G1817))+1)+12, (IF((YEAR(H1817)-YEAR(G1817))=2, ((MONTH(H1817)-MONTH(G1817))+1)+24, (IF((YEAR(H1817)-YEAR(G1817))=3, ((MONTH(H1817)-MONTH(G1817))+1)+36, (MONTH(H1817)-MONTH(G1817))+1)))))</f>
        <v>1</v>
      </c>
      <c r="J1817" s="18">
        <f>F1817/I1817</f>
        <v>1750</v>
      </c>
      <c r="K1817" s="19"/>
      <c r="L1817" s="20">
        <v>45566</v>
      </c>
      <c r="M1817" s="20" t="s">
        <v>579</v>
      </c>
      <c r="N1817" s="21">
        <v>1750</v>
      </c>
      <c r="O1817" s="20">
        <v>45566</v>
      </c>
      <c r="P1817" s="20">
        <v>45596</v>
      </c>
      <c r="Q1817" s="19" t="e">
        <f t="shared" si="84"/>
        <v>#VALUE!</v>
      </c>
      <c r="R1817" s="19" t="e">
        <f t="shared" si="85"/>
        <v>#VALUE!</v>
      </c>
      <c r="S1817" s="19" t="e">
        <f t="shared" si="86"/>
        <v>#VALUE!</v>
      </c>
      <c r="T1817" s="19"/>
      <c r="U1817" s="20">
        <v>44470</v>
      </c>
      <c r="V1817" s="20"/>
      <c r="W1817" s="21">
        <v>1750</v>
      </c>
      <c r="X1817" s="20">
        <v>44470</v>
      </c>
      <c r="Y1817" s="20">
        <v>44500</v>
      </c>
    </row>
    <row r="1818" spans="1:25" ht="15.75" x14ac:dyDescent="0.25">
      <c r="A1818" s="17" t="s">
        <v>334</v>
      </c>
      <c r="B1818" s="17" t="s">
        <v>285</v>
      </c>
      <c r="C1818" s="17" t="s">
        <v>283</v>
      </c>
      <c r="D1818" s="20">
        <v>45231</v>
      </c>
      <c r="E1818" s="20" t="s">
        <v>579</v>
      </c>
      <c r="F1818" s="21">
        <v>12625.56</v>
      </c>
      <c r="G1818" s="20">
        <v>45261</v>
      </c>
      <c r="H1818" s="20">
        <v>45626</v>
      </c>
      <c r="I1818" s="17">
        <f>IF((YEAR(H1818)-YEAR(G1818))=1, ((MONTH(H1818)-MONTH(G1818))+1)+12, (IF((YEAR(H1818)-YEAR(G1818))=2, ((MONTH(H1818)-MONTH(G1818))+1)+24, (IF((YEAR(H1818)-YEAR(G1818))=3, ((MONTH(H1818)-MONTH(G1818))+1)+36, (MONTH(H1818)-MONTH(G1818))+1)))))</f>
        <v>12</v>
      </c>
      <c r="J1818" s="18">
        <f>F1818/I1818</f>
        <v>1052.1299999999999</v>
      </c>
      <c r="K1818" s="19"/>
      <c r="L1818" s="20">
        <v>45231</v>
      </c>
      <c r="M1818" s="20" t="s">
        <v>579</v>
      </c>
      <c r="N1818" s="21">
        <v>12625.56</v>
      </c>
      <c r="O1818" s="20">
        <v>45261</v>
      </c>
      <c r="P1818" s="20">
        <v>45626</v>
      </c>
      <c r="Q1818" s="19" t="e">
        <f t="shared" si="84"/>
        <v>#VALUE!</v>
      </c>
      <c r="R1818" s="19" t="e">
        <f t="shared" si="85"/>
        <v>#VALUE!</v>
      </c>
      <c r="S1818" s="19" t="e">
        <f t="shared" si="86"/>
        <v>#VALUE!</v>
      </c>
      <c r="T1818" s="19"/>
      <c r="U1818" s="20">
        <v>44136</v>
      </c>
      <c r="V1818" s="20"/>
      <c r="W1818" s="21">
        <v>12625.56</v>
      </c>
      <c r="X1818" s="20">
        <v>44166</v>
      </c>
      <c r="Y1818" s="20">
        <v>44530</v>
      </c>
    </row>
    <row r="1819" spans="1:25" ht="15.75" x14ac:dyDescent="0.25">
      <c r="A1819" s="17" t="s">
        <v>388</v>
      </c>
      <c r="B1819" s="17" t="s">
        <v>282</v>
      </c>
      <c r="C1819" s="17" t="s">
        <v>283</v>
      </c>
      <c r="D1819" s="20">
        <v>45261</v>
      </c>
      <c r="E1819" s="20" t="s">
        <v>579</v>
      </c>
      <c r="F1819" s="21">
        <v>23000</v>
      </c>
      <c r="G1819" s="20">
        <v>45261</v>
      </c>
      <c r="H1819" s="20">
        <v>45626</v>
      </c>
      <c r="I1819" s="17">
        <f>IF((YEAR(H1819)-YEAR(G1819))=1, ((MONTH(H1819)-MONTH(G1819))+1)+12, (IF((YEAR(H1819)-YEAR(G1819))=2, ((MONTH(H1819)-MONTH(G1819))+1)+24, (IF((YEAR(H1819)-YEAR(G1819))=3, ((MONTH(H1819)-MONTH(G1819))+1)+36, (MONTH(H1819)-MONTH(G1819))+1)))))</f>
        <v>12</v>
      </c>
      <c r="J1819" s="18">
        <f>F1819/I1819</f>
        <v>1916.6666666666667</v>
      </c>
      <c r="K1819" s="19"/>
      <c r="L1819" s="20">
        <v>45261</v>
      </c>
      <c r="M1819" s="20" t="s">
        <v>579</v>
      </c>
      <c r="N1819" s="21">
        <v>23000</v>
      </c>
      <c r="O1819" s="20">
        <v>45261</v>
      </c>
      <c r="P1819" s="20">
        <v>45626</v>
      </c>
      <c r="Q1819" s="19" t="e">
        <f t="shared" si="84"/>
        <v>#VALUE!</v>
      </c>
      <c r="R1819" s="19" t="e">
        <f t="shared" si="85"/>
        <v>#VALUE!</v>
      </c>
      <c r="S1819" s="19" t="e">
        <f t="shared" si="86"/>
        <v>#VALUE!</v>
      </c>
      <c r="T1819" s="19"/>
      <c r="U1819" s="20">
        <v>44166</v>
      </c>
      <c r="V1819" s="20"/>
      <c r="W1819" s="21">
        <v>23000</v>
      </c>
      <c r="X1819" s="20">
        <v>44166</v>
      </c>
      <c r="Y1819" s="20">
        <v>44530</v>
      </c>
    </row>
    <row r="1820" spans="1:25" ht="15.75" x14ac:dyDescent="0.25">
      <c r="A1820" s="17" t="s">
        <v>445</v>
      </c>
      <c r="B1820" s="17" t="s">
        <v>282</v>
      </c>
      <c r="C1820" s="17" t="s">
        <v>283</v>
      </c>
      <c r="D1820" s="20">
        <v>45261</v>
      </c>
      <c r="E1820" s="20" t="s">
        <v>579</v>
      </c>
      <c r="F1820" s="21">
        <v>21418</v>
      </c>
      <c r="G1820" s="20">
        <v>45261</v>
      </c>
      <c r="H1820" s="20">
        <v>45626</v>
      </c>
      <c r="I1820" s="17">
        <f>IF((YEAR(H1820)-YEAR(G1820))=1, ((MONTH(H1820)-MONTH(G1820))+1)+12, (IF((YEAR(H1820)-YEAR(G1820))=2, ((MONTH(H1820)-MONTH(G1820))+1)+24, (IF((YEAR(H1820)-YEAR(G1820))=3, ((MONTH(H1820)-MONTH(G1820))+1)+36, (MONTH(H1820)-MONTH(G1820))+1)))))</f>
        <v>12</v>
      </c>
      <c r="J1820" s="18">
        <f>F1820/I1820</f>
        <v>1784.8333333333333</v>
      </c>
      <c r="K1820" s="19"/>
      <c r="L1820" s="20">
        <v>45261</v>
      </c>
      <c r="M1820" s="20" t="s">
        <v>579</v>
      </c>
      <c r="N1820" s="21">
        <v>21418</v>
      </c>
      <c r="O1820" s="20">
        <v>45261</v>
      </c>
      <c r="P1820" s="20">
        <v>45626</v>
      </c>
      <c r="Q1820" s="19" t="e">
        <f t="shared" si="84"/>
        <v>#VALUE!</v>
      </c>
      <c r="R1820" s="19" t="e">
        <f t="shared" si="85"/>
        <v>#VALUE!</v>
      </c>
      <c r="S1820" s="19" t="e">
        <f t="shared" si="86"/>
        <v>#VALUE!</v>
      </c>
      <c r="T1820" s="19"/>
      <c r="U1820" s="20">
        <v>44166</v>
      </c>
      <c r="V1820" s="20"/>
      <c r="W1820" s="21">
        <v>21418</v>
      </c>
      <c r="X1820" s="20">
        <v>44166</v>
      </c>
      <c r="Y1820" s="20">
        <v>44530</v>
      </c>
    </row>
    <row r="1821" spans="1:25" ht="15.75" x14ac:dyDescent="0.25">
      <c r="A1821" s="17" t="s">
        <v>453</v>
      </c>
      <c r="B1821" s="17" t="s">
        <v>282</v>
      </c>
      <c r="C1821" s="17" t="s">
        <v>283</v>
      </c>
      <c r="D1821" s="20">
        <v>44896</v>
      </c>
      <c r="E1821" s="20">
        <v>44960</v>
      </c>
      <c r="F1821" s="21">
        <v>1375</v>
      </c>
      <c r="G1821" s="20">
        <v>45261</v>
      </c>
      <c r="H1821" s="20">
        <v>45626</v>
      </c>
      <c r="I1821" s="17">
        <f>IF((YEAR(H1821)-YEAR(G1821))=1, ((MONTH(H1821)-MONTH(G1821))+1)+12, (IF((YEAR(H1821)-YEAR(G1821))=2, ((MONTH(H1821)-MONTH(G1821))+1)+24, (IF((YEAR(H1821)-YEAR(G1821))=3, ((MONTH(H1821)-MONTH(G1821))+1)+36, (MONTH(H1821)-MONTH(G1821))+1)))))</f>
        <v>12</v>
      </c>
      <c r="J1821" s="18">
        <f>F1821/I1821</f>
        <v>114.58333333333333</v>
      </c>
      <c r="K1821" s="19"/>
      <c r="L1821" s="20">
        <v>44896</v>
      </c>
      <c r="M1821" s="20">
        <v>44960</v>
      </c>
      <c r="N1821" s="21">
        <v>1375</v>
      </c>
      <c r="O1821" s="20">
        <v>45261</v>
      </c>
      <c r="P1821" s="20">
        <v>45626</v>
      </c>
      <c r="Q1821" s="19">
        <f t="shared" si="84"/>
        <v>3</v>
      </c>
      <c r="R1821" s="19">
        <f t="shared" si="85"/>
        <v>3</v>
      </c>
      <c r="S1821" s="19">
        <f t="shared" si="86"/>
        <v>0</v>
      </c>
      <c r="T1821" s="19"/>
      <c r="U1821" s="20">
        <v>43800</v>
      </c>
      <c r="V1821" s="20">
        <v>43864</v>
      </c>
      <c r="W1821" s="21">
        <v>1375</v>
      </c>
      <c r="X1821" s="20">
        <v>44166</v>
      </c>
      <c r="Y1821" s="20">
        <v>44530</v>
      </c>
    </row>
    <row r="1822" spans="1:25" ht="15.75" x14ac:dyDescent="0.25">
      <c r="A1822" s="17" t="s">
        <v>472</v>
      </c>
      <c r="B1822" s="17" t="s">
        <v>285</v>
      </c>
      <c r="C1822" s="17" t="s">
        <v>283</v>
      </c>
      <c r="D1822" s="20">
        <v>45260</v>
      </c>
      <c r="E1822" s="20">
        <v>45352</v>
      </c>
      <c r="F1822" s="21">
        <v>53429.16</v>
      </c>
      <c r="G1822" s="20">
        <v>45261</v>
      </c>
      <c r="H1822" s="20">
        <v>45626</v>
      </c>
      <c r="I1822" s="17">
        <f>IF((YEAR(H1822)-YEAR(G1822))=1, ((MONTH(H1822)-MONTH(G1822))+1)+12, (IF((YEAR(H1822)-YEAR(G1822))=2, ((MONTH(H1822)-MONTH(G1822))+1)+24, (IF((YEAR(H1822)-YEAR(G1822))=3, ((MONTH(H1822)-MONTH(G1822))+1)+36, (MONTH(H1822)-MONTH(G1822))+1)))))</f>
        <v>12</v>
      </c>
      <c r="J1822" s="18">
        <f>F1822/I1822</f>
        <v>4452.43</v>
      </c>
      <c r="K1822" s="19"/>
      <c r="L1822" s="20">
        <v>45260</v>
      </c>
      <c r="M1822" s="20">
        <v>45352</v>
      </c>
      <c r="N1822" s="21">
        <v>53429.16</v>
      </c>
      <c r="O1822" s="20">
        <v>45261</v>
      </c>
      <c r="P1822" s="20">
        <v>45626</v>
      </c>
      <c r="Q1822" s="19">
        <f t="shared" si="84"/>
        <v>1</v>
      </c>
      <c r="R1822" s="19">
        <f t="shared" si="85"/>
        <v>1</v>
      </c>
      <c r="S1822" s="19">
        <f t="shared" si="86"/>
        <v>0</v>
      </c>
      <c r="T1822" s="19"/>
      <c r="U1822" s="20">
        <v>44165</v>
      </c>
      <c r="V1822" s="20">
        <v>44256</v>
      </c>
      <c r="W1822" s="21">
        <v>53429.16</v>
      </c>
      <c r="X1822" s="20">
        <v>44166</v>
      </c>
      <c r="Y1822" s="20">
        <v>44530</v>
      </c>
    </row>
    <row r="1823" spans="1:25" ht="15.75" x14ac:dyDescent="0.25">
      <c r="A1823" s="17" t="s">
        <v>530</v>
      </c>
      <c r="B1823" s="17" t="s">
        <v>292</v>
      </c>
      <c r="C1823" s="17" t="s">
        <v>283</v>
      </c>
      <c r="D1823" s="20">
        <v>44682</v>
      </c>
      <c r="E1823" s="20">
        <v>44750</v>
      </c>
      <c r="F1823" s="21">
        <v>5416.67</v>
      </c>
      <c r="G1823" s="20">
        <v>45261</v>
      </c>
      <c r="H1823" s="20">
        <v>45626</v>
      </c>
      <c r="I1823" s="17">
        <f>IF((YEAR(H1823)-YEAR(G1823))=1, ((MONTH(H1823)-MONTH(G1823))+1)+12, (IF((YEAR(H1823)-YEAR(G1823))=2, ((MONTH(H1823)-MONTH(G1823))+1)+24, (IF((YEAR(H1823)-YEAR(G1823))=3, ((MONTH(H1823)-MONTH(G1823))+1)+36, (MONTH(H1823)-MONTH(G1823))+1)))))</f>
        <v>12</v>
      </c>
      <c r="J1823" s="18">
        <f>F1823/I1823</f>
        <v>451.38916666666665</v>
      </c>
      <c r="K1823" s="19"/>
      <c r="L1823" s="20">
        <v>44682</v>
      </c>
      <c r="M1823" s="20">
        <v>44750</v>
      </c>
      <c r="N1823" s="21">
        <v>5416.67</v>
      </c>
      <c r="O1823" s="20">
        <v>45261</v>
      </c>
      <c r="P1823" s="20">
        <v>45626</v>
      </c>
      <c r="Q1823" s="19">
        <f t="shared" si="84"/>
        <v>8</v>
      </c>
      <c r="R1823" s="19">
        <f t="shared" si="85"/>
        <v>8</v>
      </c>
      <c r="S1823" s="19">
        <f t="shared" si="86"/>
        <v>0</v>
      </c>
      <c r="T1823" s="19"/>
      <c r="U1823" s="20">
        <v>43586</v>
      </c>
      <c r="V1823" s="20">
        <v>43654</v>
      </c>
      <c r="W1823" s="21">
        <v>5416.67</v>
      </c>
      <c r="X1823" s="20">
        <v>44166</v>
      </c>
      <c r="Y1823" s="20">
        <v>44530</v>
      </c>
    </row>
    <row r="1824" spans="1:25" ht="15.75" x14ac:dyDescent="0.25">
      <c r="A1824" s="17" t="s">
        <v>331</v>
      </c>
      <c r="B1824" s="17" t="s">
        <v>296</v>
      </c>
      <c r="C1824" s="17" t="s">
        <v>283</v>
      </c>
      <c r="D1824" s="20">
        <v>45536</v>
      </c>
      <c r="E1824" s="20" t="s">
        <v>579</v>
      </c>
      <c r="F1824" s="21">
        <v>7500</v>
      </c>
      <c r="G1824" s="20">
        <v>45536</v>
      </c>
      <c r="H1824" s="20">
        <v>45626</v>
      </c>
      <c r="I1824" s="17">
        <f>IF((YEAR(H1824)-YEAR(G1824))=1, ((MONTH(H1824)-MONTH(G1824))+1)+12, (IF((YEAR(H1824)-YEAR(G1824))=2, ((MONTH(H1824)-MONTH(G1824))+1)+24, (IF((YEAR(H1824)-YEAR(G1824))=3, ((MONTH(H1824)-MONTH(G1824))+1)+36, (MONTH(H1824)-MONTH(G1824))+1)))))</f>
        <v>3</v>
      </c>
      <c r="J1824" s="18">
        <f>F1824/I1824</f>
        <v>2500</v>
      </c>
      <c r="K1824" s="19"/>
      <c r="L1824" s="20">
        <v>45536</v>
      </c>
      <c r="M1824" s="20" t="s">
        <v>579</v>
      </c>
      <c r="N1824" s="21">
        <v>7500</v>
      </c>
      <c r="O1824" s="20">
        <v>45536</v>
      </c>
      <c r="P1824" s="20">
        <v>45626</v>
      </c>
      <c r="Q1824" s="19" t="e">
        <f t="shared" si="84"/>
        <v>#VALUE!</v>
      </c>
      <c r="R1824" s="19" t="e">
        <f t="shared" si="85"/>
        <v>#VALUE!</v>
      </c>
      <c r="S1824" s="19" t="e">
        <f t="shared" si="86"/>
        <v>#VALUE!</v>
      </c>
      <c r="T1824" s="19"/>
      <c r="U1824" s="20">
        <v>44440</v>
      </c>
      <c r="V1824" s="20"/>
      <c r="W1824" s="21">
        <v>7500</v>
      </c>
      <c r="X1824" s="20">
        <v>44440</v>
      </c>
      <c r="Y1824" s="20">
        <v>44530</v>
      </c>
    </row>
    <row r="1825" spans="1:25" ht="15.75" x14ac:dyDescent="0.25">
      <c r="A1825" s="17" t="s">
        <v>373</v>
      </c>
      <c r="B1825" s="17" t="s">
        <v>285</v>
      </c>
      <c r="C1825" s="17" t="s">
        <v>283</v>
      </c>
      <c r="D1825" s="20">
        <v>45626</v>
      </c>
      <c r="E1825" s="20" t="s">
        <v>579</v>
      </c>
      <c r="F1825" s="21">
        <v>1000</v>
      </c>
      <c r="G1825" s="20">
        <v>45597</v>
      </c>
      <c r="H1825" s="20">
        <v>45626</v>
      </c>
      <c r="I1825" s="17">
        <f>IF((YEAR(H1825)-YEAR(G1825))=1, ((MONTH(H1825)-MONTH(G1825))+1)+12, (IF((YEAR(H1825)-YEAR(G1825))=2, ((MONTH(H1825)-MONTH(G1825))+1)+24, (IF((YEAR(H1825)-YEAR(G1825))=3, ((MONTH(H1825)-MONTH(G1825))+1)+36, (MONTH(H1825)-MONTH(G1825))+1)))))</f>
        <v>1</v>
      </c>
      <c r="J1825" s="18">
        <f>F1825/I1825</f>
        <v>1000</v>
      </c>
      <c r="K1825" s="19"/>
      <c r="L1825" s="20">
        <v>45626</v>
      </c>
      <c r="M1825" s="20" t="s">
        <v>579</v>
      </c>
      <c r="N1825" s="21">
        <v>1000</v>
      </c>
      <c r="O1825" s="20">
        <v>45597</v>
      </c>
      <c r="P1825" s="20">
        <v>45626</v>
      </c>
      <c r="Q1825" s="19" t="e">
        <f t="shared" si="84"/>
        <v>#VALUE!</v>
      </c>
      <c r="R1825" s="19" t="e">
        <f t="shared" si="85"/>
        <v>#VALUE!</v>
      </c>
      <c r="S1825" s="19" t="e">
        <f t="shared" si="86"/>
        <v>#VALUE!</v>
      </c>
      <c r="T1825" s="19"/>
      <c r="U1825" s="20">
        <v>44530</v>
      </c>
      <c r="V1825" s="20"/>
      <c r="W1825" s="21">
        <v>1000</v>
      </c>
      <c r="X1825" s="20">
        <v>44501</v>
      </c>
      <c r="Y1825" s="20">
        <v>44530</v>
      </c>
    </row>
    <row r="1826" spans="1:25" ht="15.75" x14ac:dyDescent="0.25">
      <c r="A1826" s="17" t="s">
        <v>426</v>
      </c>
      <c r="B1826" s="17" t="s">
        <v>282</v>
      </c>
      <c r="C1826" s="17" t="s">
        <v>283</v>
      </c>
      <c r="D1826" s="20">
        <v>45597</v>
      </c>
      <c r="E1826" s="20" t="s">
        <v>579</v>
      </c>
      <c r="F1826" s="21">
        <v>700</v>
      </c>
      <c r="G1826" s="20">
        <v>45597</v>
      </c>
      <c r="H1826" s="20">
        <v>45626</v>
      </c>
      <c r="I1826" s="17">
        <f>IF((YEAR(H1826)-YEAR(G1826))=1, ((MONTH(H1826)-MONTH(G1826))+1)+12, (IF((YEAR(H1826)-YEAR(G1826))=2, ((MONTH(H1826)-MONTH(G1826))+1)+24, (IF((YEAR(H1826)-YEAR(G1826))=3, ((MONTH(H1826)-MONTH(G1826))+1)+36, (MONTH(H1826)-MONTH(G1826))+1)))))</f>
        <v>1</v>
      </c>
      <c r="J1826" s="18">
        <f>F1826/I1826</f>
        <v>700</v>
      </c>
      <c r="K1826" s="19"/>
      <c r="L1826" s="20">
        <v>45597</v>
      </c>
      <c r="M1826" s="20" t="s">
        <v>579</v>
      </c>
      <c r="N1826" s="21">
        <v>700</v>
      </c>
      <c r="O1826" s="20">
        <v>45597</v>
      </c>
      <c r="P1826" s="20">
        <v>45626</v>
      </c>
      <c r="Q1826" s="19" t="e">
        <f t="shared" si="84"/>
        <v>#VALUE!</v>
      </c>
      <c r="R1826" s="19" t="e">
        <f t="shared" si="85"/>
        <v>#VALUE!</v>
      </c>
      <c r="S1826" s="19" t="e">
        <f t="shared" si="86"/>
        <v>#VALUE!</v>
      </c>
      <c r="T1826" s="19"/>
      <c r="U1826" s="20">
        <v>44501</v>
      </c>
      <c r="V1826" s="20"/>
      <c r="W1826" s="21">
        <v>700</v>
      </c>
      <c r="X1826" s="20">
        <v>44501</v>
      </c>
      <c r="Y1826" s="20">
        <v>44530</v>
      </c>
    </row>
    <row r="1827" spans="1:25" ht="15.75" x14ac:dyDescent="0.25">
      <c r="A1827" s="17" t="s">
        <v>485</v>
      </c>
      <c r="B1827" s="17" t="s">
        <v>282</v>
      </c>
      <c r="C1827" s="17" t="s">
        <v>283</v>
      </c>
      <c r="D1827" s="20">
        <v>45597</v>
      </c>
      <c r="E1827" s="20" t="s">
        <v>579</v>
      </c>
      <c r="F1827" s="21">
        <v>600</v>
      </c>
      <c r="G1827" s="20">
        <v>45597</v>
      </c>
      <c r="H1827" s="20">
        <v>45626</v>
      </c>
      <c r="I1827" s="17">
        <f>IF((YEAR(H1827)-YEAR(G1827))=1, ((MONTH(H1827)-MONTH(G1827))+1)+12, (IF((YEAR(H1827)-YEAR(G1827))=2, ((MONTH(H1827)-MONTH(G1827))+1)+24, (IF((YEAR(H1827)-YEAR(G1827))=3, ((MONTH(H1827)-MONTH(G1827))+1)+36, (MONTH(H1827)-MONTH(G1827))+1)))))</f>
        <v>1</v>
      </c>
      <c r="J1827" s="18">
        <f>F1827/I1827</f>
        <v>600</v>
      </c>
      <c r="K1827" s="19"/>
      <c r="L1827" s="20">
        <v>45597</v>
      </c>
      <c r="M1827" s="20" t="s">
        <v>579</v>
      </c>
      <c r="N1827" s="21">
        <v>600</v>
      </c>
      <c r="O1827" s="20">
        <v>45597</v>
      </c>
      <c r="P1827" s="20">
        <v>45626</v>
      </c>
      <c r="Q1827" s="19" t="e">
        <f t="shared" si="84"/>
        <v>#VALUE!</v>
      </c>
      <c r="R1827" s="19" t="e">
        <f t="shared" si="85"/>
        <v>#VALUE!</v>
      </c>
      <c r="S1827" s="19" t="e">
        <f t="shared" si="86"/>
        <v>#VALUE!</v>
      </c>
      <c r="T1827" s="19"/>
      <c r="U1827" s="20">
        <v>44501</v>
      </c>
      <c r="V1827" s="20"/>
      <c r="W1827" s="21">
        <v>600</v>
      </c>
      <c r="X1827" s="20">
        <v>44501</v>
      </c>
      <c r="Y1827" s="20">
        <v>44530</v>
      </c>
    </row>
    <row r="1828" spans="1:25" ht="15.75" x14ac:dyDescent="0.25">
      <c r="A1828" s="17" t="s">
        <v>507</v>
      </c>
      <c r="B1828" s="17" t="s">
        <v>285</v>
      </c>
      <c r="C1828" s="17" t="s">
        <v>283</v>
      </c>
      <c r="D1828" s="20">
        <v>45597</v>
      </c>
      <c r="E1828" s="20" t="s">
        <v>579</v>
      </c>
      <c r="F1828" s="21">
        <v>1750</v>
      </c>
      <c r="G1828" s="20">
        <v>45597</v>
      </c>
      <c r="H1828" s="20">
        <v>45626</v>
      </c>
      <c r="I1828" s="17">
        <f>IF((YEAR(H1828)-YEAR(G1828))=1, ((MONTH(H1828)-MONTH(G1828))+1)+12, (IF((YEAR(H1828)-YEAR(G1828))=2, ((MONTH(H1828)-MONTH(G1828))+1)+24, (IF((YEAR(H1828)-YEAR(G1828))=3, ((MONTH(H1828)-MONTH(G1828))+1)+36, (MONTH(H1828)-MONTH(G1828))+1)))))</f>
        <v>1</v>
      </c>
      <c r="J1828" s="18">
        <f>F1828/I1828</f>
        <v>1750</v>
      </c>
      <c r="K1828" s="19"/>
      <c r="L1828" s="20">
        <v>45597</v>
      </c>
      <c r="M1828" s="20" t="s">
        <v>579</v>
      </c>
      <c r="N1828" s="21">
        <v>1750</v>
      </c>
      <c r="O1828" s="20">
        <v>45597</v>
      </c>
      <c r="P1828" s="20">
        <v>45626</v>
      </c>
      <c r="Q1828" s="19" t="e">
        <f t="shared" si="84"/>
        <v>#VALUE!</v>
      </c>
      <c r="R1828" s="19" t="e">
        <f t="shared" si="85"/>
        <v>#VALUE!</v>
      </c>
      <c r="S1828" s="19" t="e">
        <f t="shared" si="86"/>
        <v>#VALUE!</v>
      </c>
      <c r="T1828" s="19"/>
      <c r="U1828" s="20">
        <v>44501</v>
      </c>
      <c r="V1828" s="20"/>
      <c r="W1828" s="21">
        <v>1750</v>
      </c>
      <c r="X1828" s="20">
        <v>44501</v>
      </c>
      <c r="Y1828" s="20">
        <v>44530</v>
      </c>
    </row>
    <row r="1829" spans="1:25" ht="15.75" x14ac:dyDescent="0.25">
      <c r="A1829" s="17" t="s">
        <v>281</v>
      </c>
      <c r="B1829" s="17" t="s">
        <v>282</v>
      </c>
      <c r="C1829" s="17" t="s">
        <v>283</v>
      </c>
      <c r="D1829" s="20">
        <v>45292</v>
      </c>
      <c r="E1829" s="20">
        <v>45302</v>
      </c>
      <c r="F1829" s="21">
        <v>20000</v>
      </c>
      <c r="G1829" s="20">
        <v>45231</v>
      </c>
      <c r="H1829" s="20">
        <v>45657</v>
      </c>
      <c r="I1829" s="17">
        <f>IF((YEAR(H1829)-YEAR(G1829))=1, ((MONTH(H1829)-MONTH(G1829))+1)+12, (IF((YEAR(H1829)-YEAR(G1829))=2, ((MONTH(H1829)-MONTH(G1829))+1)+24, (IF((YEAR(H1829)-YEAR(G1829))=3, ((MONTH(H1829)-MONTH(G1829))+1)+36, (MONTH(H1829)-MONTH(G1829))+1)))))</f>
        <v>14</v>
      </c>
      <c r="J1829" s="18">
        <f>F1829/I1829</f>
        <v>1428.5714285714287</v>
      </c>
      <c r="K1829" s="19"/>
      <c r="L1829" s="20">
        <v>45292</v>
      </c>
      <c r="M1829" s="20">
        <v>45302</v>
      </c>
      <c r="N1829" s="21">
        <v>20000</v>
      </c>
      <c r="O1829" s="20">
        <v>45231</v>
      </c>
      <c r="P1829" s="20">
        <v>45657</v>
      </c>
      <c r="Q1829" s="19">
        <f t="shared" si="84"/>
        <v>11</v>
      </c>
      <c r="R1829" s="19">
        <f t="shared" si="85"/>
        <v>11</v>
      </c>
      <c r="S1829" s="19">
        <f t="shared" si="86"/>
        <v>0</v>
      </c>
      <c r="T1829" s="19"/>
      <c r="U1829" s="20">
        <v>44197</v>
      </c>
      <c r="V1829" s="20">
        <v>44207</v>
      </c>
      <c r="W1829" s="21">
        <v>20000</v>
      </c>
      <c r="X1829" s="20">
        <v>44136</v>
      </c>
      <c r="Y1829" s="20">
        <v>44561</v>
      </c>
    </row>
    <row r="1830" spans="1:25" ht="15.75" x14ac:dyDescent="0.25">
      <c r="A1830" s="17" t="s">
        <v>295</v>
      </c>
      <c r="B1830" s="17" t="s">
        <v>288</v>
      </c>
      <c r="C1830" s="17" t="s">
        <v>283</v>
      </c>
      <c r="D1830" s="20">
        <v>45339</v>
      </c>
      <c r="E1830" s="20" t="s">
        <v>579</v>
      </c>
      <c r="F1830" s="21">
        <v>71556</v>
      </c>
      <c r="G1830" s="20">
        <v>45292</v>
      </c>
      <c r="H1830" s="20">
        <v>45657</v>
      </c>
      <c r="I1830" s="17">
        <f>IF((YEAR(H1830)-YEAR(G1830))=1, ((MONTH(H1830)-MONTH(G1830))+1)+12, (IF((YEAR(H1830)-YEAR(G1830))=2, ((MONTH(H1830)-MONTH(G1830))+1)+24, (IF((YEAR(H1830)-YEAR(G1830))=3, ((MONTH(H1830)-MONTH(G1830))+1)+36, (MONTH(H1830)-MONTH(G1830))+1)))))</f>
        <v>12</v>
      </c>
      <c r="J1830" s="18">
        <f>F1830/I1830</f>
        <v>5963</v>
      </c>
      <c r="K1830" s="19"/>
      <c r="L1830" s="20">
        <v>45339</v>
      </c>
      <c r="M1830" s="20" t="s">
        <v>579</v>
      </c>
      <c r="N1830" s="21">
        <v>71556</v>
      </c>
      <c r="O1830" s="20">
        <v>45292</v>
      </c>
      <c r="P1830" s="20">
        <v>45657</v>
      </c>
      <c r="Q1830" s="19" t="e">
        <f t="shared" si="84"/>
        <v>#VALUE!</v>
      </c>
      <c r="R1830" s="19" t="e">
        <f t="shared" si="85"/>
        <v>#VALUE!</v>
      </c>
      <c r="S1830" s="19" t="e">
        <f t="shared" si="86"/>
        <v>#VALUE!</v>
      </c>
      <c r="T1830" s="19"/>
      <c r="U1830" s="20">
        <v>44244</v>
      </c>
      <c r="V1830" s="20"/>
      <c r="W1830" s="21">
        <v>71556</v>
      </c>
      <c r="X1830" s="20">
        <v>44197</v>
      </c>
      <c r="Y1830" s="20">
        <v>44561</v>
      </c>
    </row>
    <row r="1831" spans="1:25" ht="15.75" x14ac:dyDescent="0.25">
      <c r="A1831" s="17" t="s">
        <v>295</v>
      </c>
      <c r="B1831" s="17" t="s">
        <v>292</v>
      </c>
      <c r="C1831" s="17" t="s">
        <v>283</v>
      </c>
      <c r="D1831" s="20">
        <v>45043</v>
      </c>
      <c r="E1831" s="20">
        <v>45103</v>
      </c>
      <c r="F1831" s="21">
        <v>5480</v>
      </c>
      <c r="G1831" s="20">
        <v>45292</v>
      </c>
      <c r="H1831" s="20">
        <v>45657</v>
      </c>
      <c r="I1831" s="17">
        <f>IF((YEAR(H1831)-YEAR(G1831))=1, ((MONTH(H1831)-MONTH(G1831))+1)+12, (IF((YEAR(H1831)-YEAR(G1831))=2, ((MONTH(H1831)-MONTH(G1831))+1)+24, (IF((YEAR(H1831)-YEAR(G1831))=3, ((MONTH(H1831)-MONTH(G1831))+1)+36, (MONTH(H1831)-MONTH(G1831))+1)))))</f>
        <v>12</v>
      </c>
      <c r="J1831" s="18">
        <f>F1831/I1831</f>
        <v>456.66666666666669</v>
      </c>
      <c r="K1831" s="19"/>
      <c r="L1831" s="20">
        <v>45043</v>
      </c>
      <c r="M1831" s="20">
        <v>45103</v>
      </c>
      <c r="N1831" s="21">
        <v>5480</v>
      </c>
      <c r="O1831" s="20">
        <v>45292</v>
      </c>
      <c r="P1831" s="20">
        <v>45657</v>
      </c>
      <c r="Q1831" s="19">
        <f t="shared" si="84"/>
        <v>26</v>
      </c>
      <c r="R1831" s="19">
        <f t="shared" si="85"/>
        <v>26</v>
      </c>
      <c r="S1831" s="19">
        <f t="shared" si="86"/>
        <v>0</v>
      </c>
      <c r="T1831" s="19"/>
      <c r="U1831" s="20">
        <v>43948</v>
      </c>
      <c r="V1831" s="20">
        <v>44008</v>
      </c>
      <c r="W1831" s="21">
        <v>5480</v>
      </c>
      <c r="X1831" s="20">
        <v>44197</v>
      </c>
      <c r="Y1831" s="20">
        <v>44561</v>
      </c>
    </row>
    <row r="1832" spans="1:25" ht="15.75" x14ac:dyDescent="0.25">
      <c r="A1832" s="17" t="s">
        <v>295</v>
      </c>
      <c r="B1832" s="17" t="s">
        <v>282</v>
      </c>
      <c r="C1832" s="17" t="s">
        <v>283</v>
      </c>
      <c r="D1832" s="20">
        <v>45199</v>
      </c>
      <c r="E1832" s="20">
        <v>45242</v>
      </c>
      <c r="F1832" s="21">
        <v>6000</v>
      </c>
      <c r="G1832" s="20">
        <v>45292</v>
      </c>
      <c r="H1832" s="20">
        <v>45657</v>
      </c>
      <c r="I1832" s="17">
        <f>IF((YEAR(H1832)-YEAR(G1832))=1, ((MONTH(H1832)-MONTH(G1832))+1)+12, (IF((YEAR(H1832)-YEAR(G1832))=2, ((MONTH(H1832)-MONTH(G1832))+1)+24, (IF((YEAR(H1832)-YEAR(G1832))=3, ((MONTH(H1832)-MONTH(G1832))+1)+36, (MONTH(H1832)-MONTH(G1832))+1)))))</f>
        <v>12</v>
      </c>
      <c r="J1832" s="18">
        <f>F1832/I1832</f>
        <v>500</v>
      </c>
      <c r="K1832" s="19"/>
      <c r="L1832" s="20">
        <v>45199</v>
      </c>
      <c r="M1832" s="20">
        <v>45242</v>
      </c>
      <c r="N1832" s="21">
        <v>6000</v>
      </c>
      <c r="O1832" s="20">
        <v>45292</v>
      </c>
      <c r="P1832" s="20">
        <v>45657</v>
      </c>
      <c r="Q1832" s="19">
        <f t="shared" si="84"/>
        <v>12</v>
      </c>
      <c r="R1832" s="19">
        <f t="shared" si="85"/>
        <v>12</v>
      </c>
      <c r="S1832" s="19">
        <f t="shared" si="86"/>
        <v>0</v>
      </c>
      <c r="T1832" s="19"/>
      <c r="U1832" s="20">
        <v>44104</v>
      </c>
      <c r="V1832" s="20">
        <v>44147</v>
      </c>
      <c r="W1832" s="21">
        <v>6000</v>
      </c>
      <c r="X1832" s="20">
        <v>44197</v>
      </c>
      <c r="Y1832" s="20">
        <v>44561</v>
      </c>
    </row>
    <row r="1833" spans="1:25" ht="15.75" x14ac:dyDescent="0.25">
      <c r="A1833" s="17" t="s">
        <v>300</v>
      </c>
      <c r="B1833" s="17" t="s">
        <v>288</v>
      </c>
      <c r="C1833" s="17" t="s">
        <v>283</v>
      </c>
      <c r="D1833" s="20">
        <v>45268</v>
      </c>
      <c r="E1833" s="20">
        <v>45330</v>
      </c>
      <c r="F1833" s="21">
        <v>80000</v>
      </c>
      <c r="G1833" s="20">
        <v>45292</v>
      </c>
      <c r="H1833" s="20">
        <v>45657</v>
      </c>
      <c r="I1833" s="17">
        <f>IF((YEAR(H1833)-YEAR(G1833))=1, ((MONTH(H1833)-MONTH(G1833))+1)+12, (IF((YEAR(H1833)-YEAR(G1833))=2, ((MONTH(H1833)-MONTH(G1833))+1)+24, (IF((YEAR(H1833)-YEAR(G1833))=3, ((MONTH(H1833)-MONTH(G1833))+1)+36, (MONTH(H1833)-MONTH(G1833))+1)))))</f>
        <v>12</v>
      </c>
      <c r="J1833" s="18">
        <f>F1833/I1833</f>
        <v>6666.666666666667</v>
      </c>
      <c r="K1833" s="19"/>
      <c r="L1833" s="20">
        <v>45268</v>
      </c>
      <c r="M1833" s="20">
        <v>45330</v>
      </c>
      <c r="N1833" s="21">
        <v>80000</v>
      </c>
      <c r="O1833" s="20">
        <v>45292</v>
      </c>
      <c r="P1833" s="20">
        <v>45657</v>
      </c>
      <c r="Q1833" s="19">
        <f t="shared" si="84"/>
        <v>8</v>
      </c>
      <c r="R1833" s="19">
        <f t="shared" si="85"/>
        <v>8</v>
      </c>
      <c r="S1833" s="19">
        <f t="shared" si="86"/>
        <v>0</v>
      </c>
      <c r="T1833" s="19"/>
      <c r="U1833" s="20">
        <v>44173</v>
      </c>
      <c r="V1833" s="20">
        <v>44235</v>
      </c>
      <c r="W1833" s="21">
        <v>80000</v>
      </c>
      <c r="X1833" s="20">
        <v>44197</v>
      </c>
      <c r="Y1833" s="20">
        <v>44561</v>
      </c>
    </row>
    <row r="1834" spans="1:25" ht="15.75" x14ac:dyDescent="0.25">
      <c r="A1834" s="17" t="s">
        <v>300</v>
      </c>
      <c r="B1834" s="17" t="s">
        <v>282</v>
      </c>
      <c r="C1834" s="17" t="s">
        <v>283</v>
      </c>
      <c r="D1834" s="20">
        <v>45306</v>
      </c>
      <c r="E1834" s="20" t="s">
        <v>579</v>
      </c>
      <c r="F1834" s="21">
        <v>8250</v>
      </c>
      <c r="G1834" s="20">
        <v>45292</v>
      </c>
      <c r="H1834" s="20">
        <v>45657</v>
      </c>
      <c r="I1834" s="17">
        <f>IF((YEAR(H1834)-YEAR(G1834))=1, ((MONTH(H1834)-MONTH(G1834))+1)+12, (IF((YEAR(H1834)-YEAR(G1834))=2, ((MONTH(H1834)-MONTH(G1834))+1)+24, (MONTH(H1834)-MONTH(G1834))+1)))</f>
        <v>12</v>
      </c>
      <c r="J1834" s="18">
        <f>F1834/I1834</f>
        <v>687.5</v>
      </c>
      <c r="K1834" s="19"/>
      <c r="L1834" s="20">
        <v>45306</v>
      </c>
      <c r="M1834" s="20" t="s">
        <v>579</v>
      </c>
      <c r="N1834" s="21">
        <v>8250</v>
      </c>
      <c r="O1834" s="20">
        <v>45292</v>
      </c>
      <c r="P1834" s="20">
        <v>45657</v>
      </c>
      <c r="Q1834" s="19" t="e">
        <f t="shared" si="84"/>
        <v>#VALUE!</v>
      </c>
      <c r="R1834" s="19" t="e">
        <f t="shared" si="85"/>
        <v>#VALUE!</v>
      </c>
      <c r="S1834" s="19" t="e">
        <f t="shared" si="86"/>
        <v>#VALUE!</v>
      </c>
      <c r="T1834" s="19"/>
      <c r="U1834" s="20">
        <v>44211</v>
      </c>
      <c r="V1834" s="20"/>
      <c r="W1834" s="21">
        <v>8250</v>
      </c>
      <c r="X1834" s="20">
        <v>44197</v>
      </c>
      <c r="Y1834" s="20">
        <v>44561</v>
      </c>
    </row>
    <row r="1835" spans="1:25" ht="15.75" x14ac:dyDescent="0.25">
      <c r="A1835" s="17" t="s">
        <v>340</v>
      </c>
      <c r="B1835" s="17" t="s">
        <v>296</v>
      </c>
      <c r="C1835" s="17" t="s">
        <v>283</v>
      </c>
      <c r="D1835" s="20">
        <v>44995</v>
      </c>
      <c r="E1835" s="20">
        <v>45032</v>
      </c>
      <c r="F1835" s="21">
        <v>27000</v>
      </c>
      <c r="G1835" s="20">
        <v>45292</v>
      </c>
      <c r="H1835" s="20">
        <v>45657</v>
      </c>
      <c r="I1835" s="17">
        <f>IF((YEAR(H1835)-YEAR(G1835))=1, ((MONTH(H1835)-MONTH(G1835))+1)+12, (IF((YEAR(H1835)-YEAR(G1835))=2, ((MONTH(H1835)-MONTH(G1835))+1)+24, (IF((YEAR(H1835)-YEAR(G1835))=3, ((MONTH(H1835)-MONTH(G1835))+1)+36, (MONTH(H1835)-MONTH(G1835))+1)))))</f>
        <v>12</v>
      </c>
      <c r="J1835" s="18">
        <f>F1835/I1835</f>
        <v>2250</v>
      </c>
      <c r="K1835" s="19"/>
      <c r="L1835" s="20">
        <v>44995</v>
      </c>
      <c r="M1835" s="20">
        <v>45032</v>
      </c>
      <c r="N1835" s="21">
        <v>27000</v>
      </c>
      <c r="O1835" s="20">
        <v>45292</v>
      </c>
      <c r="P1835" s="20">
        <v>45657</v>
      </c>
      <c r="Q1835" s="19">
        <f t="shared" si="84"/>
        <v>16</v>
      </c>
      <c r="R1835" s="19">
        <f t="shared" si="85"/>
        <v>16</v>
      </c>
      <c r="S1835" s="19">
        <f t="shared" si="86"/>
        <v>0</v>
      </c>
      <c r="T1835" s="19"/>
      <c r="U1835" s="20">
        <v>43900</v>
      </c>
      <c r="V1835" s="20">
        <v>43937</v>
      </c>
      <c r="W1835" s="21">
        <v>27000</v>
      </c>
      <c r="X1835" s="20">
        <v>44197</v>
      </c>
      <c r="Y1835" s="20">
        <v>44561</v>
      </c>
    </row>
    <row r="1836" spans="1:25" ht="15.75" x14ac:dyDescent="0.25">
      <c r="A1836" s="17" t="s">
        <v>386</v>
      </c>
      <c r="B1836" s="17" t="s">
        <v>296</v>
      </c>
      <c r="C1836" s="17" t="s">
        <v>283</v>
      </c>
      <c r="D1836" s="20">
        <v>45281</v>
      </c>
      <c r="E1836" s="20" t="s">
        <v>579</v>
      </c>
      <c r="F1836" s="21">
        <v>25000</v>
      </c>
      <c r="G1836" s="20">
        <v>45292</v>
      </c>
      <c r="H1836" s="20">
        <v>45657</v>
      </c>
      <c r="I1836" s="17">
        <f>IF((YEAR(H1836)-YEAR(G1836))=1, ((MONTH(H1836)-MONTH(G1836))+1)+12, (IF((YEAR(H1836)-YEAR(G1836))=2, ((MONTH(H1836)-MONTH(G1836))+1)+24, (IF((YEAR(H1836)-YEAR(G1836))=3, ((MONTH(H1836)-MONTH(G1836))+1)+36, (MONTH(H1836)-MONTH(G1836))+1)))))</f>
        <v>12</v>
      </c>
      <c r="J1836" s="18">
        <f>F1836/I1836</f>
        <v>2083.3333333333335</v>
      </c>
      <c r="K1836" s="19"/>
      <c r="L1836" s="20">
        <v>45281</v>
      </c>
      <c r="M1836" s="20" t="s">
        <v>579</v>
      </c>
      <c r="N1836" s="21">
        <v>25000</v>
      </c>
      <c r="O1836" s="20">
        <v>45292</v>
      </c>
      <c r="P1836" s="20">
        <v>45657</v>
      </c>
      <c r="Q1836" s="19" t="e">
        <f t="shared" si="84"/>
        <v>#VALUE!</v>
      </c>
      <c r="R1836" s="19" t="e">
        <f t="shared" si="85"/>
        <v>#VALUE!</v>
      </c>
      <c r="S1836" s="19" t="e">
        <f t="shared" si="86"/>
        <v>#VALUE!</v>
      </c>
      <c r="T1836" s="19"/>
      <c r="U1836" s="20">
        <v>44186</v>
      </c>
      <c r="V1836" s="20"/>
      <c r="W1836" s="21">
        <v>25000</v>
      </c>
      <c r="X1836" s="20">
        <v>44197</v>
      </c>
      <c r="Y1836" s="20">
        <v>44561</v>
      </c>
    </row>
    <row r="1837" spans="1:25" ht="15.75" x14ac:dyDescent="0.25">
      <c r="A1837" s="17" t="s">
        <v>424</v>
      </c>
      <c r="B1837" s="17" t="s">
        <v>282</v>
      </c>
      <c r="C1837" s="17" t="s">
        <v>283</v>
      </c>
      <c r="D1837" s="20">
        <v>45306</v>
      </c>
      <c r="E1837" s="20">
        <v>45313</v>
      </c>
      <c r="F1837" s="21">
        <v>13000</v>
      </c>
      <c r="G1837" s="20">
        <v>45292</v>
      </c>
      <c r="H1837" s="20">
        <v>45657</v>
      </c>
      <c r="I1837" s="17">
        <f>IF((YEAR(H1837)-YEAR(G1837))=1, ((MONTH(H1837)-MONTH(G1837))+1)+12, (IF((YEAR(H1837)-YEAR(G1837))=2, ((MONTH(H1837)-MONTH(G1837))+1)+24, (MONTH(H1837)-MONTH(G1837))+1)))</f>
        <v>12</v>
      </c>
      <c r="J1837" s="18">
        <f>F1837/I1837</f>
        <v>1083.3333333333333</v>
      </c>
      <c r="K1837" s="19"/>
      <c r="L1837" s="20">
        <v>45306</v>
      </c>
      <c r="M1837" s="20">
        <v>45313</v>
      </c>
      <c r="N1837" s="21">
        <v>13000</v>
      </c>
      <c r="O1837" s="20">
        <v>45292</v>
      </c>
      <c r="P1837" s="20">
        <v>45657</v>
      </c>
      <c r="Q1837" s="19">
        <f t="shared" si="84"/>
        <v>22</v>
      </c>
      <c r="R1837" s="19">
        <f t="shared" si="85"/>
        <v>22</v>
      </c>
      <c r="S1837" s="19">
        <f t="shared" si="86"/>
        <v>0</v>
      </c>
      <c r="T1837" s="19"/>
      <c r="U1837" s="20">
        <v>44211</v>
      </c>
      <c r="V1837" s="20">
        <v>44218</v>
      </c>
      <c r="W1837" s="21">
        <v>13000</v>
      </c>
      <c r="X1837" s="20">
        <v>44197</v>
      </c>
      <c r="Y1837" s="20">
        <v>44561</v>
      </c>
    </row>
    <row r="1838" spans="1:25" ht="15.75" x14ac:dyDescent="0.25">
      <c r="A1838" s="17" t="s">
        <v>451</v>
      </c>
      <c r="B1838" s="17" t="s">
        <v>282</v>
      </c>
      <c r="C1838" s="17" t="s">
        <v>283</v>
      </c>
      <c r="D1838" s="20">
        <v>45373</v>
      </c>
      <c r="E1838" s="20" t="s">
        <v>579</v>
      </c>
      <c r="F1838" s="21">
        <v>13200</v>
      </c>
      <c r="G1838" s="20">
        <v>45292</v>
      </c>
      <c r="H1838" s="20">
        <v>45657</v>
      </c>
      <c r="I1838" s="17">
        <f>IF((YEAR(H1838)-YEAR(G1838))=1, ((MONTH(H1838)-MONTH(G1838))+1)+12, (IF((YEAR(H1838)-YEAR(G1838))=2, ((MONTH(H1838)-MONTH(G1838))+1)+24, (IF((YEAR(H1838)-YEAR(G1838))=3, ((MONTH(H1838)-MONTH(G1838))+1)+36, (MONTH(H1838)-MONTH(G1838))+1)))))</f>
        <v>12</v>
      </c>
      <c r="J1838" s="18">
        <f>F1838/I1838</f>
        <v>1100</v>
      </c>
      <c r="K1838" s="19"/>
      <c r="L1838" s="20">
        <v>45373</v>
      </c>
      <c r="M1838" s="20" t="s">
        <v>579</v>
      </c>
      <c r="N1838" s="21">
        <v>13200</v>
      </c>
      <c r="O1838" s="20">
        <v>45292</v>
      </c>
      <c r="P1838" s="20">
        <v>45657</v>
      </c>
      <c r="Q1838" s="19" t="e">
        <f t="shared" si="84"/>
        <v>#VALUE!</v>
      </c>
      <c r="R1838" s="19" t="e">
        <f t="shared" si="85"/>
        <v>#VALUE!</v>
      </c>
      <c r="S1838" s="19" t="e">
        <f t="shared" si="86"/>
        <v>#VALUE!</v>
      </c>
      <c r="T1838" s="19"/>
      <c r="U1838" s="20">
        <v>44277</v>
      </c>
      <c r="V1838" s="20"/>
      <c r="W1838" s="21">
        <v>13200</v>
      </c>
      <c r="X1838" s="20">
        <v>44197</v>
      </c>
      <c r="Y1838" s="20">
        <v>44561</v>
      </c>
    </row>
    <row r="1839" spans="1:25" ht="15.75" x14ac:dyDescent="0.25">
      <c r="A1839" s="17" t="s">
        <v>465</v>
      </c>
      <c r="B1839" s="17" t="s">
        <v>288</v>
      </c>
      <c r="C1839" s="17" t="s">
        <v>283</v>
      </c>
      <c r="D1839" s="20">
        <v>45346</v>
      </c>
      <c r="E1839" s="20" t="s">
        <v>579</v>
      </c>
      <c r="F1839" s="21">
        <v>225000</v>
      </c>
      <c r="G1839" s="20">
        <v>45292</v>
      </c>
      <c r="H1839" s="20">
        <v>45657</v>
      </c>
      <c r="I1839" s="17">
        <f>IF((YEAR(H1839)-YEAR(G1839))=1, ((MONTH(H1839)-MONTH(G1839))+1)+12, (IF((YEAR(H1839)-YEAR(G1839))=2, ((MONTH(H1839)-MONTH(G1839))+1)+24, (IF((YEAR(H1839)-YEAR(G1839))=3, ((MONTH(H1839)-MONTH(G1839))+1)+36, (MONTH(H1839)-MONTH(G1839))+1)))))</f>
        <v>12</v>
      </c>
      <c r="J1839" s="18">
        <f>F1839/I1839</f>
        <v>18750</v>
      </c>
      <c r="K1839" s="19"/>
      <c r="L1839" s="20">
        <v>45346</v>
      </c>
      <c r="M1839" s="20" t="s">
        <v>579</v>
      </c>
      <c r="N1839" s="21">
        <v>225000</v>
      </c>
      <c r="O1839" s="20">
        <v>45292</v>
      </c>
      <c r="P1839" s="20">
        <v>45657</v>
      </c>
      <c r="Q1839" s="19" t="e">
        <f t="shared" si="84"/>
        <v>#VALUE!</v>
      </c>
      <c r="R1839" s="19" t="e">
        <f t="shared" si="85"/>
        <v>#VALUE!</v>
      </c>
      <c r="S1839" s="19" t="e">
        <f t="shared" si="86"/>
        <v>#VALUE!</v>
      </c>
      <c r="T1839" s="19"/>
      <c r="U1839" s="20">
        <v>44251</v>
      </c>
      <c r="V1839" s="20"/>
      <c r="W1839" s="21">
        <v>225000</v>
      </c>
      <c r="X1839" s="20">
        <v>44197</v>
      </c>
      <c r="Y1839" s="20">
        <v>44561</v>
      </c>
    </row>
    <row r="1840" spans="1:25" ht="15.75" x14ac:dyDescent="0.25">
      <c r="A1840" s="23" t="s">
        <v>469</v>
      </c>
      <c r="B1840" s="23" t="s">
        <v>292</v>
      </c>
      <c r="C1840" s="17" t="s">
        <v>283</v>
      </c>
      <c r="D1840" s="20">
        <v>45322</v>
      </c>
      <c r="E1840" s="20" t="s">
        <v>579</v>
      </c>
      <c r="F1840" s="21">
        <v>6000</v>
      </c>
      <c r="G1840" s="20">
        <v>45292</v>
      </c>
      <c r="H1840" s="20">
        <v>45657</v>
      </c>
      <c r="I1840" s="17">
        <f>IF((YEAR(H1840)-YEAR(G1840))=1, ((MONTH(H1840)-MONTH(G1840))+1)+12, (IF((YEAR(H1840)-YEAR(G1840))=2, ((MONTH(H1840)-MONTH(G1840))+1)+24, (IF((YEAR(H1840)-YEAR(G1840))=3, ((MONTH(H1840)-MONTH(G1840))+1)+36, (MONTH(H1840)-MONTH(G1840))+1)))))</f>
        <v>12</v>
      </c>
      <c r="J1840" s="18">
        <f>F1840/I1840</f>
        <v>500</v>
      </c>
      <c r="K1840" s="19"/>
      <c r="L1840" s="20">
        <v>45322</v>
      </c>
      <c r="M1840" s="20" t="s">
        <v>579</v>
      </c>
      <c r="N1840" s="21">
        <v>6000</v>
      </c>
      <c r="O1840" s="20">
        <v>45292</v>
      </c>
      <c r="P1840" s="20">
        <v>45657</v>
      </c>
      <c r="Q1840" s="19" t="e">
        <f t="shared" si="84"/>
        <v>#VALUE!</v>
      </c>
      <c r="R1840" s="19" t="e">
        <f t="shared" si="85"/>
        <v>#VALUE!</v>
      </c>
      <c r="S1840" s="19" t="e">
        <f t="shared" si="86"/>
        <v>#VALUE!</v>
      </c>
      <c r="T1840" s="19"/>
      <c r="U1840" s="20">
        <v>44227</v>
      </c>
      <c r="V1840" s="20"/>
      <c r="W1840" s="21">
        <v>6000</v>
      </c>
      <c r="X1840" s="20">
        <v>44197</v>
      </c>
      <c r="Y1840" s="20">
        <v>44561</v>
      </c>
    </row>
    <row r="1841" spans="1:25" ht="15.75" x14ac:dyDescent="0.25">
      <c r="A1841" s="17" t="s">
        <v>488</v>
      </c>
      <c r="B1841" s="17" t="s">
        <v>285</v>
      </c>
      <c r="C1841" s="17" t="s">
        <v>283</v>
      </c>
      <c r="D1841" s="20">
        <v>45292</v>
      </c>
      <c r="E1841" s="20">
        <v>45310</v>
      </c>
      <c r="F1841" s="21">
        <v>5100</v>
      </c>
      <c r="G1841" s="20">
        <v>45292</v>
      </c>
      <c r="H1841" s="20">
        <v>45657</v>
      </c>
      <c r="I1841" s="17">
        <f>IF((YEAR(H1841)-YEAR(G1841))=1, ((MONTH(H1841)-MONTH(G1841))+1)+12, (IF((YEAR(H1841)-YEAR(G1841))=2, ((MONTH(H1841)-MONTH(G1841))+1)+24, (IF((YEAR(H1841)-YEAR(G1841))=3, ((MONTH(H1841)-MONTH(G1841))+1)+36, (MONTH(H1841)-MONTH(G1841))+1)))))</f>
        <v>12</v>
      </c>
      <c r="J1841" s="18">
        <f>F1841/I1841</f>
        <v>425</v>
      </c>
      <c r="K1841" s="19"/>
      <c r="L1841" s="20">
        <v>45292</v>
      </c>
      <c r="M1841" s="20">
        <v>45310</v>
      </c>
      <c r="N1841" s="21">
        <v>5100</v>
      </c>
      <c r="O1841" s="20">
        <v>45292</v>
      </c>
      <c r="P1841" s="20">
        <v>45657</v>
      </c>
      <c r="Q1841" s="19">
        <f t="shared" si="84"/>
        <v>19</v>
      </c>
      <c r="R1841" s="19">
        <f t="shared" si="85"/>
        <v>19</v>
      </c>
      <c r="S1841" s="19">
        <f t="shared" si="86"/>
        <v>0</v>
      </c>
      <c r="T1841" s="19"/>
      <c r="U1841" s="20">
        <v>44197</v>
      </c>
      <c r="V1841" s="20">
        <v>44215</v>
      </c>
      <c r="W1841" s="21">
        <v>5100</v>
      </c>
      <c r="X1841" s="20">
        <v>44197</v>
      </c>
      <c r="Y1841" s="20">
        <v>44561</v>
      </c>
    </row>
    <row r="1842" spans="1:25" ht="15.75" x14ac:dyDescent="0.25">
      <c r="A1842" s="17" t="s">
        <v>542</v>
      </c>
      <c r="B1842" s="17" t="s">
        <v>282</v>
      </c>
      <c r="C1842" s="17" t="s">
        <v>283</v>
      </c>
      <c r="D1842" s="20">
        <v>45063</v>
      </c>
      <c r="E1842" s="20">
        <v>45085</v>
      </c>
      <c r="F1842" s="21">
        <v>25000</v>
      </c>
      <c r="G1842" s="20">
        <v>45292</v>
      </c>
      <c r="H1842" s="20">
        <v>45657</v>
      </c>
      <c r="I1842" s="17">
        <f>IF((YEAR(H1842)-YEAR(G1842))=1, ((MONTH(H1842)-MONTH(G1842))+1)+12, (IF((YEAR(H1842)-YEAR(G1842))=2, ((MONTH(H1842)-MONTH(G1842))+1)+24, (IF((YEAR(H1842)-YEAR(G1842))=3, ((MONTH(H1842)-MONTH(G1842))+1)+36, (MONTH(H1842)-MONTH(G1842))+1)))))</f>
        <v>12</v>
      </c>
      <c r="J1842" s="18">
        <f>F1842/I1842</f>
        <v>2083.3333333333335</v>
      </c>
      <c r="K1842" s="19"/>
      <c r="L1842" s="20">
        <v>45063</v>
      </c>
      <c r="M1842" s="20">
        <v>45085</v>
      </c>
      <c r="N1842" s="21">
        <v>25000</v>
      </c>
      <c r="O1842" s="20">
        <v>45292</v>
      </c>
      <c r="P1842" s="20">
        <v>45657</v>
      </c>
      <c r="Q1842" s="19">
        <f t="shared" si="84"/>
        <v>8</v>
      </c>
      <c r="R1842" s="19">
        <f t="shared" si="85"/>
        <v>8</v>
      </c>
      <c r="S1842" s="19">
        <f t="shared" si="86"/>
        <v>0</v>
      </c>
      <c r="T1842" s="19"/>
      <c r="U1842" s="20">
        <v>43968</v>
      </c>
      <c r="V1842" s="20">
        <v>43990</v>
      </c>
      <c r="W1842" s="21">
        <v>25000</v>
      </c>
      <c r="X1842" s="20">
        <v>44197</v>
      </c>
      <c r="Y1842" s="20">
        <v>44561</v>
      </c>
    </row>
    <row r="1843" spans="1:25" ht="15.75" x14ac:dyDescent="0.25">
      <c r="A1843" s="17" t="s">
        <v>559</v>
      </c>
      <c r="B1843" s="17" t="s">
        <v>282</v>
      </c>
      <c r="C1843" s="17" t="s">
        <v>283</v>
      </c>
      <c r="D1843" s="20">
        <v>45316</v>
      </c>
      <c r="E1843" s="20">
        <v>45356</v>
      </c>
      <c r="F1843" s="21">
        <v>10500</v>
      </c>
      <c r="G1843" s="20">
        <v>45292</v>
      </c>
      <c r="H1843" s="20">
        <v>45657</v>
      </c>
      <c r="I1843" s="17">
        <f>IF((YEAR(H1843)-YEAR(G1843))=1, ((MONTH(H1843)-MONTH(G1843))+1)+12, (IF((YEAR(H1843)-YEAR(G1843))=2, ((MONTH(H1843)-MONTH(G1843))+1)+24, (MONTH(H1843)-MONTH(G1843))+1)))</f>
        <v>12</v>
      </c>
      <c r="J1843" s="18">
        <f>F1843/I1843</f>
        <v>875</v>
      </c>
      <c r="K1843" s="19"/>
      <c r="L1843" s="20">
        <v>45316</v>
      </c>
      <c r="M1843" s="20">
        <v>45356</v>
      </c>
      <c r="N1843" s="21">
        <v>10500</v>
      </c>
      <c r="O1843" s="20">
        <v>45292</v>
      </c>
      <c r="P1843" s="20">
        <v>45657</v>
      </c>
      <c r="Q1843" s="19">
        <f t="shared" si="84"/>
        <v>5</v>
      </c>
      <c r="R1843" s="19">
        <f t="shared" si="85"/>
        <v>5</v>
      </c>
      <c r="S1843" s="19">
        <f t="shared" si="86"/>
        <v>0</v>
      </c>
      <c r="T1843" s="19"/>
      <c r="U1843" s="20">
        <v>44221</v>
      </c>
      <c r="V1843" s="20">
        <v>44260</v>
      </c>
      <c r="W1843" s="21">
        <v>10500</v>
      </c>
      <c r="X1843" s="20">
        <v>44197</v>
      </c>
      <c r="Y1843" s="20">
        <v>44561</v>
      </c>
    </row>
    <row r="1844" spans="1:25" ht="15.75" x14ac:dyDescent="0.25">
      <c r="A1844" s="17" t="s">
        <v>394</v>
      </c>
      <c r="B1844" s="17" t="s">
        <v>285</v>
      </c>
      <c r="C1844" s="17" t="s">
        <v>283</v>
      </c>
      <c r="D1844" s="20">
        <v>45344</v>
      </c>
      <c r="E1844" s="20" t="s">
        <v>579</v>
      </c>
      <c r="F1844" s="21">
        <v>3000</v>
      </c>
      <c r="G1844" s="20">
        <v>45298</v>
      </c>
      <c r="H1844" s="20">
        <v>45657</v>
      </c>
      <c r="I1844" s="17">
        <f>IF((YEAR(H1844)-YEAR(G1844))=1, ((MONTH(H1844)-MONTH(G1844))+1)+12, (IF((YEAR(H1844)-YEAR(G1844))=2, ((MONTH(H1844)-MONTH(G1844))+1)+24, (MONTH(H1844)-MONTH(G1844))+1)))</f>
        <v>12</v>
      </c>
      <c r="J1844" s="18">
        <f>F1844/I1844</f>
        <v>250</v>
      </c>
      <c r="K1844" s="19"/>
      <c r="L1844" s="20">
        <v>45344</v>
      </c>
      <c r="M1844" s="20" t="s">
        <v>579</v>
      </c>
      <c r="N1844" s="21">
        <v>3000</v>
      </c>
      <c r="O1844" s="20">
        <v>45298</v>
      </c>
      <c r="P1844" s="20">
        <v>45657</v>
      </c>
      <c r="Q1844" s="19" t="e">
        <f t="shared" si="84"/>
        <v>#VALUE!</v>
      </c>
      <c r="R1844" s="19" t="e">
        <f t="shared" si="85"/>
        <v>#VALUE!</v>
      </c>
      <c r="S1844" s="19" t="e">
        <f t="shared" si="86"/>
        <v>#VALUE!</v>
      </c>
      <c r="T1844" s="19"/>
      <c r="U1844" s="20">
        <v>44249</v>
      </c>
      <c r="V1844" s="20"/>
      <c r="W1844" s="21">
        <v>3000</v>
      </c>
      <c r="X1844" s="20">
        <v>44203</v>
      </c>
      <c r="Y1844" s="20">
        <v>44561</v>
      </c>
    </row>
    <row r="1845" spans="1:25" ht="15.75" x14ac:dyDescent="0.25">
      <c r="A1845" s="17" t="s">
        <v>295</v>
      </c>
      <c r="B1845" s="17" t="s">
        <v>285</v>
      </c>
      <c r="C1845" s="17" t="s">
        <v>283</v>
      </c>
      <c r="D1845" s="20">
        <v>45474</v>
      </c>
      <c r="E1845" s="20" t="s">
        <v>579</v>
      </c>
      <c r="F1845" s="21">
        <v>18265</v>
      </c>
      <c r="G1845" s="20">
        <v>45474</v>
      </c>
      <c r="H1845" s="20">
        <v>45657</v>
      </c>
      <c r="I1845" s="17">
        <f>IF((YEAR(H1845)-YEAR(G1845))=1, ((MONTH(H1845)-MONTH(G1845))+1)+12, (IF((YEAR(H1845)-YEAR(G1845))=2, ((MONTH(H1845)-MONTH(G1845))+1)+24, (IF((YEAR(H1845)-YEAR(G1845))=3, ((MONTH(H1845)-MONTH(G1845))+1)+36, (MONTH(H1845)-MONTH(G1845))+1)))))</f>
        <v>6</v>
      </c>
      <c r="J1845" s="18">
        <f>F1845/I1845</f>
        <v>3044.1666666666665</v>
      </c>
      <c r="K1845" s="19"/>
      <c r="L1845" s="20">
        <v>45474</v>
      </c>
      <c r="M1845" s="20" t="s">
        <v>579</v>
      </c>
      <c r="N1845" s="21">
        <v>18265</v>
      </c>
      <c r="O1845" s="20">
        <v>45474</v>
      </c>
      <c r="P1845" s="20">
        <v>45657</v>
      </c>
      <c r="Q1845" s="19" t="e">
        <f t="shared" si="84"/>
        <v>#VALUE!</v>
      </c>
      <c r="R1845" s="19" t="e">
        <f t="shared" si="85"/>
        <v>#VALUE!</v>
      </c>
      <c r="S1845" s="19" t="e">
        <f t="shared" si="86"/>
        <v>#VALUE!</v>
      </c>
      <c r="T1845" s="19"/>
      <c r="U1845" s="20">
        <v>44378</v>
      </c>
      <c r="V1845" s="20"/>
      <c r="W1845" s="21">
        <v>18265</v>
      </c>
      <c r="X1845" s="20">
        <v>44378</v>
      </c>
      <c r="Y1845" s="20">
        <v>44561</v>
      </c>
    </row>
    <row r="1846" spans="1:25" ht="15.75" x14ac:dyDescent="0.25">
      <c r="A1846" s="17" t="s">
        <v>295</v>
      </c>
      <c r="B1846" s="17" t="s">
        <v>296</v>
      </c>
      <c r="C1846" s="17" t="s">
        <v>283</v>
      </c>
      <c r="D1846" s="20">
        <v>45299</v>
      </c>
      <c r="E1846" s="20">
        <v>45348</v>
      </c>
      <c r="F1846" s="21">
        <v>18265</v>
      </c>
      <c r="G1846" s="20">
        <v>45474</v>
      </c>
      <c r="H1846" s="20">
        <v>45657</v>
      </c>
      <c r="I1846" s="17">
        <f>IF((YEAR(H1846)-YEAR(G1846))=1, ((MONTH(H1846)-MONTH(G1846))+1)+12, (IF((YEAR(H1846)-YEAR(G1846))=2, ((MONTH(H1846)-MONTH(G1846))+1)+24, (IF((YEAR(H1846)-YEAR(G1846))=3, ((MONTH(H1846)-MONTH(G1846))+1)+36, (MONTH(H1846)-MONTH(G1846))+1)))))</f>
        <v>6</v>
      </c>
      <c r="J1846" s="18">
        <f>F1846/I1846</f>
        <v>3044.1666666666665</v>
      </c>
      <c r="K1846" s="19"/>
      <c r="L1846" s="20">
        <v>45299</v>
      </c>
      <c r="M1846" s="20">
        <v>45348</v>
      </c>
      <c r="N1846" s="21">
        <v>18265</v>
      </c>
      <c r="O1846" s="20">
        <v>45474</v>
      </c>
      <c r="P1846" s="20">
        <v>45657</v>
      </c>
      <c r="Q1846" s="19">
        <f t="shared" si="84"/>
        <v>26</v>
      </c>
      <c r="R1846" s="19">
        <f t="shared" si="85"/>
        <v>26</v>
      </c>
      <c r="S1846" s="19">
        <f t="shared" si="86"/>
        <v>0</v>
      </c>
      <c r="T1846" s="19"/>
      <c r="U1846" s="20">
        <v>44204</v>
      </c>
      <c r="V1846" s="20">
        <v>44253</v>
      </c>
      <c r="W1846" s="21">
        <v>18265</v>
      </c>
      <c r="X1846" s="20">
        <v>44378</v>
      </c>
      <c r="Y1846" s="20">
        <v>44561</v>
      </c>
    </row>
    <row r="1847" spans="1:25" ht="15.75" x14ac:dyDescent="0.25">
      <c r="A1847" s="17" t="s">
        <v>325</v>
      </c>
      <c r="B1847" s="17" t="s">
        <v>282</v>
      </c>
      <c r="C1847" s="17" t="s">
        <v>283</v>
      </c>
      <c r="D1847" s="20">
        <v>45474</v>
      </c>
      <c r="E1847" s="20" t="s">
        <v>579</v>
      </c>
      <c r="F1847" s="21">
        <v>9000</v>
      </c>
      <c r="G1847" s="20">
        <v>45474</v>
      </c>
      <c r="H1847" s="20">
        <v>45657</v>
      </c>
      <c r="I1847" s="17">
        <f>IF((YEAR(H1847)-YEAR(G1847))=1, ((MONTH(H1847)-MONTH(G1847))+1)+12, (IF((YEAR(H1847)-YEAR(G1847))=2, ((MONTH(H1847)-MONTH(G1847))+1)+24, (IF((YEAR(H1847)-YEAR(G1847))=3, ((MONTH(H1847)-MONTH(G1847))+1)+36, (MONTH(H1847)-MONTH(G1847))+1)))))</f>
        <v>6</v>
      </c>
      <c r="J1847" s="18">
        <f>F1847/I1847</f>
        <v>1500</v>
      </c>
      <c r="K1847" s="19"/>
      <c r="L1847" s="20">
        <v>45474</v>
      </c>
      <c r="M1847" s="20" t="s">
        <v>579</v>
      </c>
      <c r="N1847" s="21">
        <v>9000</v>
      </c>
      <c r="O1847" s="20">
        <v>45474</v>
      </c>
      <c r="P1847" s="20">
        <v>45657</v>
      </c>
      <c r="Q1847" s="19" t="e">
        <f t="shared" si="84"/>
        <v>#VALUE!</v>
      </c>
      <c r="R1847" s="19" t="e">
        <f t="shared" si="85"/>
        <v>#VALUE!</v>
      </c>
      <c r="S1847" s="19" t="e">
        <f t="shared" si="86"/>
        <v>#VALUE!</v>
      </c>
      <c r="T1847" s="19"/>
      <c r="U1847" s="20">
        <v>44378</v>
      </c>
      <c r="V1847" s="20"/>
      <c r="W1847" s="21">
        <v>9000</v>
      </c>
      <c r="X1847" s="20">
        <v>44378</v>
      </c>
      <c r="Y1847" s="20">
        <v>44561</v>
      </c>
    </row>
    <row r="1848" spans="1:25" ht="15.75" x14ac:dyDescent="0.25">
      <c r="A1848" s="17" t="s">
        <v>543</v>
      </c>
      <c r="B1848" s="17" t="s">
        <v>296</v>
      </c>
      <c r="C1848" s="17" t="s">
        <v>283</v>
      </c>
      <c r="D1848" s="20">
        <v>45474</v>
      </c>
      <c r="E1848" s="20" t="s">
        <v>579</v>
      </c>
      <c r="F1848" s="21">
        <v>31000</v>
      </c>
      <c r="G1848" s="20">
        <v>45474</v>
      </c>
      <c r="H1848" s="20">
        <v>45657</v>
      </c>
      <c r="I1848" s="17">
        <f>IF((YEAR(H1848)-YEAR(G1848))=1, ((MONTH(H1848)-MONTH(G1848))+1)+12, (IF((YEAR(H1848)-YEAR(G1848))=2, ((MONTH(H1848)-MONTH(G1848))+1)+24, (IF((YEAR(H1848)-YEAR(G1848))=3, ((MONTH(H1848)-MONTH(G1848))+1)+36, (MONTH(H1848)-MONTH(G1848))+1)))))</f>
        <v>6</v>
      </c>
      <c r="J1848" s="18">
        <f>F1848/I1848</f>
        <v>5166.666666666667</v>
      </c>
      <c r="K1848" s="19"/>
      <c r="L1848" s="20">
        <v>45474</v>
      </c>
      <c r="M1848" s="20" t="s">
        <v>579</v>
      </c>
      <c r="N1848" s="21">
        <v>31000</v>
      </c>
      <c r="O1848" s="20">
        <v>45474</v>
      </c>
      <c r="P1848" s="20">
        <v>45657</v>
      </c>
      <c r="Q1848" s="19" t="e">
        <f t="shared" si="84"/>
        <v>#VALUE!</v>
      </c>
      <c r="R1848" s="19" t="e">
        <f t="shared" si="85"/>
        <v>#VALUE!</v>
      </c>
      <c r="S1848" s="19" t="e">
        <f t="shared" si="86"/>
        <v>#VALUE!</v>
      </c>
      <c r="T1848" s="19"/>
      <c r="U1848" s="20">
        <v>44378</v>
      </c>
      <c r="V1848" s="20"/>
      <c r="W1848" s="21">
        <v>31000</v>
      </c>
      <c r="X1848" s="20">
        <v>44378</v>
      </c>
      <c r="Y1848" s="20">
        <v>44561</v>
      </c>
    </row>
    <row r="1849" spans="1:25" ht="15.75" x14ac:dyDescent="0.25">
      <c r="A1849" s="17" t="s">
        <v>309</v>
      </c>
      <c r="B1849" s="17" t="s">
        <v>282</v>
      </c>
      <c r="C1849" s="17" t="s">
        <v>283</v>
      </c>
      <c r="D1849" s="20">
        <v>45473</v>
      </c>
      <c r="E1849" s="20" t="s">
        <v>579</v>
      </c>
      <c r="F1849" s="21">
        <v>32500</v>
      </c>
      <c r="G1849" s="20">
        <v>45566</v>
      </c>
      <c r="H1849" s="20">
        <v>45657</v>
      </c>
      <c r="I1849" s="17">
        <f>IF((YEAR(H1849)-YEAR(G1849))=1, ((MONTH(H1849)-MONTH(G1849))+1)+12, (IF((YEAR(H1849)-YEAR(G1849))=2, ((MONTH(H1849)-MONTH(G1849))+1)+24, (IF((YEAR(H1849)-YEAR(G1849))=3, ((MONTH(H1849)-MONTH(G1849))+1)+36, (MONTH(H1849)-MONTH(G1849))+1)))))</f>
        <v>3</v>
      </c>
      <c r="J1849" s="18">
        <f>F1849/I1849</f>
        <v>10833.333333333334</v>
      </c>
      <c r="K1849" s="19"/>
      <c r="L1849" s="20">
        <v>45473</v>
      </c>
      <c r="M1849" s="20" t="s">
        <v>579</v>
      </c>
      <c r="N1849" s="21">
        <v>32500</v>
      </c>
      <c r="O1849" s="20">
        <v>45566</v>
      </c>
      <c r="P1849" s="20">
        <v>45657</v>
      </c>
      <c r="Q1849" s="19" t="e">
        <f t="shared" si="84"/>
        <v>#VALUE!</v>
      </c>
      <c r="R1849" s="19" t="e">
        <f t="shared" si="85"/>
        <v>#VALUE!</v>
      </c>
      <c r="S1849" s="19" t="e">
        <f t="shared" si="86"/>
        <v>#VALUE!</v>
      </c>
      <c r="T1849" s="19"/>
      <c r="U1849" s="20">
        <v>44377</v>
      </c>
      <c r="V1849" s="20"/>
      <c r="W1849" s="21">
        <v>32500</v>
      </c>
      <c r="X1849" s="20">
        <v>44470</v>
      </c>
      <c r="Y1849" s="20">
        <v>44561</v>
      </c>
    </row>
    <row r="1850" spans="1:25" ht="15.75" x14ac:dyDescent="0.25">
      <c r="A1850" s="17" t="s">
        <v>415</v>
      </c>
      <c r="B1850" s="17" t="s">
        <v>285</v>
      </c>
      <c r="C1850" s="17" t="s">
        <v>283</v>
      </c>
      <c r="D1850" s="20">
        <v>45566</v>
      </c>
      <c r="E1850" s="20" t="s">
        <v>579</v>
      </c>
      <c r="F1850" s="21">
        <v>17467.775999999998</v>
      </c>
      <c r="G1850" s="20">
        <v>45566</v>
      </c>
      <c r="H1850" s="20">
        <v>45657</v>
      </c>
      <c r="I1850" s="17">
        <f>IF((YEAR(H1850)-YEAR(G1850))=1, ((MONTH(H1850)-MONTH(G1850))+1)+12, (IF((YEAR(H1850)-YEAR(G1850))=2, ((MONTH(H1850)-MONTH(G1850))+1)+24, (IF((YEAR(H1850)-YEAR(G1850))=3, ((MONTH(H1850)-MONTH(G1850))+1)+36, (MONTH(H1850)-MONTH(G1850))+1)))))</f>
        <v>3</v>
      </c>
      <c r="J1850" s="18">
        <f>F1850/I1850</f>
        <v>5822.5919999999996</v>
      </c>
      <c r="K1850" s="19"/>
      <c r="L1850" s="20">
        <v>45566</v>
      </c>
      <c r="M1850" s="20" t="s">
        <v>579</v>
      </c>
      <c r="N1850" s="21">
        <v>17467.775999999998</v>
      </c>
      <c r="O1850" s="20">
        <v>45566</v>
      </c>
      <c r="P1850" s="20">
        <v>45657</v>
      </c>
      <c r="Q1850" s="19" t="e">
        <f t="shared" si="84"/>
        <v>#VALUE!</v>
      </c>
      <c r="R1850" s="19" t="e">
        <f t="shared" si="85"/>
        <v>#VALUE!</v>
      </c>
      <c r="S1850" s="19" t="e">
        <f t="shared" si="86"/>
        <v>#VALUE!</v>
      </c>
      <c r="T1850" s="19"/>
      <c r="U1850" s="20">
        <v>44470</v>
      </c>
      <c r="V1850" s="20"/>
      <c r="W1850" s="21">
        <v>17467.775999999998</v>
      </c>
      <c r="X1850" s="20">
        <v>44470</v>
      </c>
      <c r="Y1850" s="20">
        <v>44561</v>
      </c>
    </row>
    <row r="1851" spans="1:25" ht="15.75" x14ac:dyDescent="0.25">
      <c r="A1851" s="23" t="s">
        <v>468</v>
      </c>
      <c r="B1851" s="23" t="s">
        <v>296</v>
      </c>
      <c r="C1851" s="17" t="s">
        <v>283</v>
      </c>
      <c r="D1851" s="20">
        <v>45566</v>
      </c>
      <c r="E1851" s="20" t="s">
        <v>579</v>
      </c>
      <c r="F1851" s="21">
        <v>3750</v>
      </c>
      <c r="G1851" s="20">
        <v>45566</v>
      </c>
      <c r="H1851" s="20">
        <v>45657</v>
      </c>
      <c r="I1851" s="17">
        <f>IF((YEAR(H1851)-YEAR(G1851))=1, ((MONTH(H1851)-MONTH(G1851))+1)+12, (IF((YEAR(H1851)-YEAR(G1851))=2, ((MONTH(H1851)-MONTH(G1851))+1)+24, (IF((YEAR(H1851)-YEAR(G1851))=3, ((MONTH(H1851)-MONTH(G1851))+1)+36, (MONTH(H1851)-MONTH(G1851))+1)))))</f>
        <v>3</v>
      </c>
      <c r="J1851" s="18">
        <f>F1851/I1851</f>
        <v>1250</v>
      </c>
      <c r="K1851" s="19"/>
      <c r="L1851" s="20">
        <v>45566</v>
      </c>
      <c r="M1851" s="20" t="s">
        <v>579</v>
      </c>
      <c r="N1851" s="21">
        <v>3750</v>
      </c>
      <c r="O1851" s="20">
        <v>45566</v>
      </c>
      <c r="P1851" s="20">
        <v>45657</v>
      </c>
      <c r="Q1851" s="19" t="e">
        <f t="shared" si="84"/>
        <v>#VALUE!</v>
      </c>
      <c r="R1851" s="19" t="e">
        <f t="shared" si="85"/>
        <v>#VALUE!</v>
      </c>
      <c r="S1851" s="19" t="e">
        <f t="shared" si="86"/>
        <v>#VALUE!</v>
      </c>
      <c r="T1851" s="19"/>
      <c r="U1851" s="20">
        <v>44470</v>
      </c>
      <c r="V1851" s="20"/>
      <c r="W1851" s="21">
        <v>3750</v>
      </c>
      <c r="X1851" s="20">
        <v>44470</v>
      </c>
      <c r="Y1851" s="20">
        <v>44561</v>
      </c>
    </row>
    <row r="1852" spans="1:25" ht="15.75" x14ac:dyDescent="0.25">
      <c r="A1852" s="17" t="s">
        <v>537</v>
      </c>
      <c r="B1852" s="17" t="s">
        <v>282</v>
      </c>
      <c r="C1852" s="17" t="s">
        <v>283</v>
      </c>
      <c r="D1852" s="20">
        <v>45595</v>
      </c>
      <c r="E1852" s="20" t="s">
        <v>579</v>
      </c>
      <c r="F1852" s="21">
        <v>37625</v>
      </c>
      <c r="G1852" s="20">
        <v>45566</v>
      </c>
      <c r="H1852" s="20">
        <v>45657</v>
      </c>
      <c r="I1852" s="17">
        <f>IF((YEAR(H1852)-YEAR(G1852))=1, ((MONTH(H1852)-MONTH(G1852))+1)+12, (IF((YEAR(H1852)-YEAR(G1852))=2, ((MONTH(H1852)-MONTH(G1852))+1)+24, (IF((YEAR(H1852)-YEAR(G1852))=3, ((MONTH(H1852)-MONTH(G1852))+1)+36, (MONTH(H1852)-MONTH(G1852))+1)))))</f>
        <v>3</v>
      </c>
      <c r="J1852" s="18">
        <f>F1852/I1852</f>
        <v>12541.666666666666</v>
      </c>
      <c r="K1852" s="19"/>
      <c r="L1852" s="20">
        <v>45595</v>
      </c>
      <c r="M1852" s="20" t="s">
        <v>579</v>
      </c>
      <c r="N1852" s="21">
        <v>37625</v>
      </c>
      <c r="O1852" s="20">
        <v>45566</v>
      </c>
      <c r="P1852" s="20">
        <v>45657</v>
      </c>
      <c r="Q1852" s="19" t="e">
        <f t="shared" si="84"/>
        <v>#VALUE!</v>
      </c>
      <c r="R1852" s="19" t="e">
        <f t="shared" si="85"/>
        <v>#VALUE!</v>
      </c>
      <c r="S1852" s="19" t="e">
        <f t="shared" si="86"/>
        <v>#VALUE!</v>
      </c>
      <c r="T1852" s="19"/>
      <c r="U1852" s="20">
        <v>44499</v>
      </c>
      <c r="V1852" s="20"/>
      <c r="W1852" s="21">
        <v>37625</v>
      </c>
      <c r="X1852" s="20">
        <v>44470</v>
      </c>
      <c r="Y1852" s="20">
        <v>44561</v>
      </c>
    </row>
    <row r="1853" spans="1:25" ht="15.75" x14ac:dyDescent="0.25">
      <c r="A1853" s="17" t="s">
        <v>373</v>
      </c>
      <c r="B1853" s="17" t="s">
        <v>285</v>
      </c>
      <c r="C1853" s="17" t="s">
        <v>283</v>
      </c>
      <c r="D1853" s="20">
        <v>45657</v>
      </c>
      <c r="E1853" s="20" t="s">
        <v>579</v>
      </c>
      <c r="F1853" s="21">
        <v>1000</v>
      </c>
      <c r="G1853" s="20">
        <v>45627</v>
      </c>
      <c r="H1853" s="20">
        <v>45657</v>
      </c>
      <c r="I1853" s="17">
        <f>IF((YEAR(H1853)-YEAR(G1853))=1, ((MONTH(H1853)-MONTH(G1853))+1)+12, (IF((YEAR(H1853)-YEAR(G1853))=2, ((MONTH(H1853)-MONTH(G1853))+1)+24, (IF((YEAR(H1853)-YEAR(G1853))=3, ((MONTH(H1853)-MONTH(G1853))+1)+36, (MONTH(H1853)-MONTH(G1853))+1)))))</f>
        <v>1</v>
      </c>
      <c r="J1853" s="18">
        <f>F1853/I1853</f>
        <v>1000</v>
      </c>
      <c r="K1853" s="19"/>
      <c r="L1853" s="20">
        <v>45657</v>
      </c>
      <c r="M1853" s="20" t="s">
        <v>579</v>
      </c>
      <c r="N1853" s="21">
        <v>1000</v>
      </c>
      <c r="O1853" s="20">
        <v>45627</v>
      </c>
      <c r="P1853" s="20">
        <v>45657</v>
      </c>
      <c r="Q1853" s="19" t="e">
        <f t="shared" si="84"/>
        <v>#VALUE!</v>
      </c>
      <c r="R1853" s="19" t="e">
        <f t="shared" si="85"/>
        <v>#VALUE!</v>
      </c>
      <c r="S1853" s="19" t="e">
        <f t="shared" si="86"/>
        <v>#VALUE!</v>
      </c>
      <c r="T1853" s="19"/>
      <c r="U1853" s="20">
        <v>44561</v>
      </c>
      <c r="V1853" s="20"/>
      <c r="W1853" s="21">
        <v>1000</v>
      </c>
      <c r="X1853" s="20">
        <v>44531</v>
      </c>
      <c r="Y1853" s="20">
        <v>44561</v>
      </c>
    </row>
    <row r="1854" spans="1:25" ht="15.75" x14ac:dyDescent="0.25">
      <c r="A1854" s="17" t="s">
        <v>426</v>
      </c>
      <c r="B1854" s="17" t="s">
        <v>282</v>
      </c>
      <c r="C1854" s="17" t="s">
        <v>283</v>
      </c>
      <c r="D1854" s="20">
        <v>45627</v>
      </c>
      <c r="E1854" s="20" t="s">
        <v>579</v>
      </c>
      <c r="F1854" s="21">
        <v>700</v>
      </c>
      <c r="G1854" s="20">
        <v>45627</v>
      </c>
      <c r="H1854" s="20">
        <v>45657</v>
      </c>
      <c r="I1854" s="17">
        <f>IF((YEAR(H1854)-YEAR(G1854))=1, ((MONTH(H1854)-MONTH(G1854))+1)+12, (IF((YEAR(H1854)-YEAR(G1854))=2, ((MONTH(H1854)-MONTH(G1854))+1)+24, (IF((YEAR(H1854)-YEAR(G1854))=3, ((MONTH(H1854)-MONTH(G1854))+1)+36, (MONTH(H1854)-MONTH(G1854))+1)))))</f>
        <v>1</v>
      </c>
      <c r="J1854" s="18">
        <f>F1854/I1854</f>
        <v>700</v>
      </c>
      <c r="K1854" s="19"/>
      <c r="L1854" s="20">
        <v>45627</v>
      </c>
      <c r="M1854" s="20" t="s">
        <v>579</v>
      </c>
      <c r="N1854" s="21">
        <v>700</v>
      </c>
      <c r="O1854" s="20">
        <v>45627</v>
      </c>
      <c r="P1854" s="20">
        <v>45657</v>
      </c>
      <c r="Q1854" s="19" t="e">
        <f t="shared" si="84"/>
        <v>#VALUE!</v>
      </c>
      <c r="R1854" s="19" t="e">
        <f t="shared" si="85"/>
        <v>#VALUE!</v>
      </c>
      <c r="S1854" s="19" t="e">
        <f t="shared" si="86"/>
        <v>#VALUE!</v>
      </c>
      <c r="T1854" s="19"/>
      <c r="U1854" s="20">
        <v>44531</v>
      </c>
      <c r="V1854" s="20"/>
      <c r="W1854" s="21">
        <v>700</v>
      </c>
      <c r="X1854" s="20">
        <v>44531</v>
      </c>
      <c r="Y1854" s="20">
        <v>44561</v>
      </c>
    </row>
    <row r="1855" spans="1:25" ht="15.75" x14ac:dyDescent="0.25">
      <c r="A1855" s="17" t="s">
        <v>485</v>
      </c>
      <c r="B1855" s="17" t="s">
        <v>282</v>
      </c>
      <c r="C1855" s="17" t="s">
        <v>283</v>
      </c>
      <c r="D1855" s="20">
        <v>45627</v>
      </c>
      <c r="E1855" s="20" t="s">
        <v>579</v>
      </c>
      <c r="F1855" s="21">
        <v>600</v>
      </c>
      <c r="G1855" s="20">
        <v>45627</v>
      </c>
      <c r="H1855" s="20">
        <v>45657</v>
      </c>
      <c r="I1855" s="17">
        <f>IF((YEAR(H1855)-YEAR(G1855))=1, ((MONTH(H1855)-MONTH(G1855))+1)+12, (IF((YEAR(H1855)-YEAR(G1855))=2, ((MONTH(H1855)-MONTH(G1855))+1)+24, (IF((YEAR(H1855)-YEAR(G1855))=3, ((MONTH(H1855)-MONTH(G1855))+1)+36, (MONTH(H1855)-MONTH(G1855))+1)))))</f>
        <v>1</v>
      </c>
      <c r="J1855" s="18">
        <f>F1855/I1855</f>
        <v>600</v>
      </c>
      <c r="K1855" s="19"/>
      <c r="L1855" s="20">
        <v>45627</v>
      </c>
      <c r="M1855" s="20" t="s">
        <v>579</v>
      </c>
      <c r="N1855" s="21">
        <v>600</v>
      </c>
      <c r="O1855" s="20">
        <v>45627</v>
      </c>
      <c r="P1855" s="20">
        <v>45657</v>
      </c>
      <c r="Q1855" s="19" t="e">
        <f t="shared" si="84"/>
        <v>#VALUE!</v>
      </c>
      <c r="R1855" s="19" t="e">
        <f t="shared" si="85"/>
        <v>#VALUE!</v>
      </c>
      <c r="S1855" s="19" t="e">
        <f t="shared" si="86"/>
        <v>#VALUE!</v>
      </c>
      <c r="T1855" s="19"/>
      <c r="U1855" s="20">
        <v>44531</v>
      </c>
      <c r="V1855" s="20"/>
      <c r="W1855" s="21">
        <v>600</v>
      </c>
      <c r="X1855" s="20">
        <v>44531</v>
      </c>
      <c r="Y1855" s="20">
        <v>44561</v>
      </c>
    </row>
    <row r="1856" spans="1:25" ht="15.75" x14ac:dyDescent="0.25">
      <c r="A1856" s="17" t="s">
        <v>507</v>
      </c>
      <c r="B1856" s="17" t="s">
        <v>285</v>
      </c>
      <c r="C1856" s="17" t="s">
        <v>283</v>
      </c>
      <c r="D1856" s="20">
        <v>45627</v>
      </c>
      <c r="E1856" s="20" t="s">
        <v>579</v>
      </c>
      <c r="F1856" s="21">
        <v>1750</v>
      </c>
      <c r="G1856" s="20">
        <v>45627</v>
      </c>
      <c r="H1856" s="20">
        <v>45657</v>
      </c>
      <c r="I1856" s="17">
        <f>IF((YEAR(H1856)-YEAR(G1856))=1, ((MONTH(H1856)-MONTH(G1856))+1)+12, (IF((YEAR(H1856)-YEAR(G1856))=2, ((MONTH(H1856)-MONTH(G1856))+1)+24, (IF((YEAR(H1856)-YEAR(G1856))=3, ((MONTH(H1856)-MONTH(G1856))+1)+36, (MONTH(H1856)-MONTH(G1856))+1)))))</f>
        <v>1</v>
      </c>
      <c r="J1856" s="18">
        <f>F1856/I1856</f>
        <v>1750</v>
      </c>
      <c r="K1856" s="19"/>
      <c r="L1856" s="20">
        <v>45627</v>
      </c>
      <c r="M1856" s="20" t="s">
        <v>579</v>
      </c>
      <c r="N1856" s="21">
        <v>1750</v>
      </c>
      <c r="O1856" s="20">
        <v>45627</v>
      </c>
      <c r="P1856" s="20">
        <v>45657</v>
      </c>
      <c r="Q1856" s="19" t="e">
        <f t="shared" si="84"/>
        <v>#VALUE!</v>
      </c>
      <c r="R1856" s="19" t="e">
        <f t="shared" si="85"/>
        <v>#VALUE!</v>
      </c>
      <c r="S1856" s="19" t="e">
        <f t="shared" si="86"/>
        <v>#VALUE!</v>
      </c>
      <c r="T1856" s="19"/>
      <c r="U1856" s="20">
        <v>44531</v>
      </c>
      <c r="V1856" s="20"/>
      <c r="W1856" s="21">
        <v>1750</v>
      </c>
      <c r="X1856" s="20">
        <v>44531</v>
      </c>
      <c r="Y1856" s="20">
        <v>44561</v>
      </c>
    </row>
    <row r="1857" spans="1:25" ht="15.75" x14ac:dyDescent="0.25">
      <c r="A1857" s="17" t="s">
        <v>320</v>
      </c>
      <c r="B1857" s="17" t="s">
        <v>282</v>
      </c>
      <c r="C1857" s="17" t="s">
        <v>283</v>
      </c>
      <c r="D1857" s="20">
        <v>45658</v>
      </c>
      <c r="E1857" s="20" t="s">
        <v>579</v>
      </c>
      <c r="F1857" s="21">
        <v>2066.6666666666665</v>
      </c>
      <c r="G1857" s="20">
        <v>45246</v>
      </c>
      <c r="H1857" s="20">
        <v>45688</v>
      </c>
      <c r="I1857" s="17">
        <f>IF((YEAR(H1857)-YEAR(G1857))=1, ((MONTH(H1857)-MONTH(G1857))+1)+12, (IF((YEAR(H1857)-YEAR(G1857))=2, ((MONTH(H1857)-MONTH(G1857))+1)+24, (IF((YEAR(H1857)-YEAR(G1857))=3, ((MONTH(H1857)-MONTH(G1857))+1)+36, (MONTH(H1857)-MONTH(G1857))+1)))))</f>
        <v>15</v>
      </c>
      <c r="J1857" s="18">
        <f>F1857/I1857</f>
        <v>137.77777777777777</v>
      </c>
      <c r="K1857" s="19"/>
      <c r="L1857" s="20">
        <v>45658</v>
      </c>
      <c r="M1857" s="20" t="s">
        <v>579</v>
      </c>
      <c r="N1857" s="21">
        <v>2066.6666666666665</v>
      </c>
      <c r="O1857" s="20">
        <v>45246</v>
      </c>
      <c r="P1857" s="20">
        <v>45688</v>
      </c>
      <c r="Q1857" s="19" t="e">
        <f t="shared" si="84"/>
        <v>#VALUE!</v>
      </c>
      <c r="R1857" s="19" t="e">
        <f t="shared" si="85"/>
        <v>#VALUE!</v>
      </c>
      <c r="S1857" s="19" t="e">
        <f t="shared" si="86"/>
        <v>#VALUE!</v>
      </c>
      <c r="T1857" s="19"/>
      <c r="U1857" s="20">
        <v>44562</v>
      </c>
      <c r="V1857" s="20"/>
      <c r="W1857" s="21">
        <v>2066.6666666666665</v>
      </c>
      <c r="X1857" s="20">
        <v>44151</v>
      </c>
      <c r="Y1857" s="20">
        <v>44592</v>
      </c>
    </row>
    <row r="1858" spans="1:25" ht="15.75" x14ac:dyDescent="0.25">
      <c r="A1858" s="17" t="s">
        <v>291</v>
      </c>
      <c r="B1858" s="17" t="s">
        <v>285</v>
      </c>
      <c r="C1858" s="17" t="s">
        <v>283</v>
      </c>
      <c r="D1858" s="20">
        <v>45382</v>
      </c>
      <c r="E1858" s="20" t="s">
        <v>579</v>
      </c>
      <c r="F1858" s="21">
        <v>100000</v>
      </c>
      <c r="G1858" s="20">
        <v>45292</v>
      </c>
      <c r="H1858" s="20">
        <v>45688</v>
      </c>
      <c r="I1858" s="17">
        <f>IF((YEAR(H1858)-YEAR(G1858))=1, ((MONTH(H1858)-MONTH(G1858))+1)+12, (IF((YEAR(H1858)-YEAR(G1858))=2, ((MONTH(H1858)-MONTH(G1858))+1)+24, (IF((YEAR(H1858)-YEAR(G1858))=3, ((MONTH(H1858)-MONTH(G1858))+1)+36, (MONTH(H1858)-MONTH(G1858))+1)))))</f>
        <v>13</v>
      </c>
      <c r="J1858" s="18">
        <f>F1858/I1858</f>
        <v>7692.3076923076924</v>
      </c>
      <c r="K1858" s="19"/>
      <c r="L1858" s="20">
        <v>45382</v>
      </c>
      <c r="M1858" s="20" t="s">
        <v>579</v>
      </c>
      <c r="N1858" s="21">
        <v>100000</v>
      </c>
      <c r="O1858" s="20">
        <v>45292</v>
      </c>
      <c r="P1858" s="20">
        <v>45688</v>
      </c>
      <c r="Q1858" s="19" t="e">
        <f t="shared" si="84"/>
        <v>#VALUE!</v>
      </c>
      <c r="R1858" s="19" t="e">
        <f t="shared" si="85"/>
        <v>#VALUE!</v>
      </c>
      <c r="S1858" s="19" t="e">
        <f t="shared" si="86"/>
        <v>#VALUE!</v>
      </c>
      <c r="T1858" s="19"/>
      <c r="U1858" s="20">
        <v>44286</v>
      </c>
      <c r="V1858" s="20"/>
      <c r="W1858" s="21">
        <v>100000</v>
      </c>
      <c r="X1858" s="20">
        <v>44197</v>
      </c>
      <c r="Y1858" s="20">
        <v>44592</v>
      </c>
    </row>
    <row r="1859" spans="1:25" ht="15.75" x14ac:dyDescent="0.25">
      <c r="A1859" s="17" t="s">
        <v>298</v>
      </c>
      <c r="B1859" s="17" t="s">
        <v>292</v>
      </c>
      <c r="C1859" s="17" t="s">
        <v>283</v>
      </c>
      <c r="D1859" s="20">
        <v>44666</v>
      </c>
      <c r="E1859" s="20">
        <v>44690</v>
      </c>
      <c r="F1859" s="21">
        <v>52831.98</v>
      </c>
      <c r="G1859" s="20">
        <v>45323</v>
      </c>
      <c r="H1859" s="20">
        <v>45688</v>
      </c>
      <c r="I1859" s="17">
        <f>IF((YEAR(H1859)-YEAR(G1859))=1, ((MONTH(H1859)-MONTH(G1859))+1)+12, (IF((YEAR(H1859)-YEAR(G1859))=2, ((MONTH(H1859)-MONTH(G1859))+1)+24, (IF((YEAR(H1859)-YEAR(G1859))=3, ((MONTH(H1859)-MONTH(G1859))+1)+36, (MONTH(H1859)-MONTH(G1859))+1)))))</f>
        <v>12</v>
      </c>
      <c r="J1859" s="18">
        <f>F1859/I1859</f>
        <v>4402.665</v>
      </c>
      <c r="K1859" s="19"/>
      <c r="L1859" s="20">
        <v>44666</v>
      </c>
      <c r="M1859" s="20">
        <v>44690</v>
      </c>
      <c r="N1859" s="21">
        <v>52831.98</v>
      </c>
      <c r="O1859" s="20">
        <v>45323</v>
      </c>
      <c r="P1859" s="20">
        <v>45688</v>
      </c>
      <c r="Q1859" s="19">
        <f t="shared" si="84"/>
        <v>9</v>
      </c>
      <c r="R1859" s="19">
        <f t="shared" si="85"/>
        <v>9</v>
      </c>
      <c r="S1859" s="19">
        <f t="shared" si="86"/>
        <v>0</v>
      </c>
      <c r="T1859" s="19"/>
      <c r="U1859" s="20">
        <v>43570</v>
      </c>
      <c r="V1859" s="20">
        <v>43594</v>
      </c>
      <c r="W1859" s="21">
        <v>52831.98</v>
      </c>
      <c r="X1859" s="20">
        <v>44228</v>
      </c>
      <c r="Y1859" s="20">
        <v>44592</v>
      </c>
    </row>
    <row r="1860" spans="1:25" ht="15.75" x14ac:dyDescent="0.25">
      <c r="A1860" s="17" t="s">
        <v>298</v>
      </c>
      <c r="B1860" s="17" t="s">
        <v>282</v>
      </c>
      <c r="C1860" s="17" t="s">
        <v>283</v>
      </c>
      <c r="D1860" s="20">
        <v>45092</v>
      </c>
      <c r="E1860" s="20">
        <v>45096</v>
      </c>
      <c r="F1860" s="21">
        <v>19307.34</v>
      </c>
      <c r="G1860" s="20">
        <v>45323</v>
      </c>
      <c r="H1860" s="20">
        <v>45688</v>
      </c>
      <c r="I1860" s="17">
        <f>IF((YEAR(H1860)-YEAR(G1860))=1, ((MONTH(H1860)-MONTH(G1860))+1)+12, (IF((YEAR(H1860)-YEAR(G1860))=2, ((MONTH(H1860)-MONTH(G1860))+1)+24, (IF((YEAR(H1860)-YEAR(G1860))=3, ((MONTH(H1860)-MONTH(G1860))+1)+36, (MONTH(H1860)-MONTH(G1860))+1)))))</f>
        <v>12</v>
      </c>
      <c r="J1860" s="18">
        <f>F1860/I1860</f>
        <v>1608.9449999999999</v>
      </c>
      <c r="K1860" s="19"/>
      <c r="L1860" s="20">
        <v>45092</v>
      </c>
      <c r="M1860" s="20">
        <v>45096</v>
      </c>
      <c r="N1860" s="21">
        <v>19307.34</v>
      </c>
      <c r="O1860" s="20">
        <v>45323</v>
      </c>
      <c r="P1860" s="20">
        <v>45688</v>
      </c>
      <c r="Q1860" s="19">
        <f t="shared" ref="Q1860:Q1911" si="87">DAY(E1860)</f>
        <v>19</v>
      </c>
      <c r="R1860" s="19">
        <f t="shared" ref="R1860:R1911" si="88">DAY(M1860)</f>
        <v>19</v>
      </c>
      <c r="S1860" s="19">
        <f t="shared" ref="S1860:S1911" si="89">Q1860-R1860</f>
        <v>0</v>
      </c>
      <c r="T1860" s="19"/>
      <c r="U1860" s="20">
        <v>43997</v>
      </c>
      <c r="V1860" s="20">
        <v>44001</v>
      </c>
      <c r="W1860" s="21">
        <v>19307.34</v>
      </c>
      <c r="X1860" s="20">
        <v>44228</v>
      </c>
      <c r="Y1860" s="20">
        <v>44592</v>
      </c>
    </row>
    <row r="1861" spans="1:25" ht="15.75" x14ac:dyDescent="0.25">
      <c r="A1861" s="17" t="s">
        <v>322</v>
      </c>
      <c r="B1861" s="17" t="s">
        <v>288</v>
      </c>
      <c r="C1861" s="17" t="s">
        <v>283</v>
      </c>
      <c r="D1861" s="20">
        <v>45339</v>
      </c>
      <c r="E1861" s="20" t="s">
        <v>579</v>
      </c>
      <c r="F1861" s="21">
        <v>20000</v>
      </c>
      <c r="G1861" s="20">
        <v>45323</v>
      </c>
      <c r="H1861" s="20">
        <v>45688</v>
      </c>
      <c r="I1861" s="17">
        <f>IF((YEAR(H1861)-YEAR(G1861))=1, ((MONTH(H1861)-MONTH(G1861))+1)+12, (IF((YEAR(H1861)-YEAR(G1861))=2, ((MONTH(H1861)-MONTH(G1861))+1)+24, (IF((YEAR(H1861)-YEAR(G1861))=3, ((MONTH(H1861)-MONTH(G1861))+1)+36, (MONTH(H1861)-MONTH(G1861))+1)))))</f>
        <v>12</v>
      </c>
      <c r="J1861" s="18">
        <f>F1861/I1861</f>
        <v>1666.6666666666667</v>
      </c>
      <c r="K1861" s="19"/>
      <c r="L1861" s="20">
        <v>45339</v>
      </c>
      <c r="M1861" s="20" t="s">
        <v>579</v>
      </c>
      <c r="N1861" s="21">
        <v>20000</v>
      </c>
      <c r="O1861" s="20">
        <v>45323</v>
      </c>
      <c r="P1861" s="20">
        <v>45688</v>
      </c>
      <c r="Q1861" s="19" t="e">
        <f t="shared" si="87"/>
        <v>#VALUE!</v>
      </c>
      <c r="R1861" s="19" t="e">
        <f t="shared" si="88"/>
        <v>#VALUE!</v>
      </c>
      <c r="S1861" s="19" t="e">
        <f t="shared" si="89"/>
        <v>#VALUE!</v>
      </c>
      <c r="T1861" s="19"/>
      <c r="U1861" s="20">
        <v>44244</v>
      </c>
      <c r="V1861" s="20"/>
      <c r="W1861" s="21">
        <v>20000</v>
      </c>
      <c r="X1861" s="20">
        <v>44228</v>
      </c>
      <c r="Y1861" s="20">
        <v>44592</v>
      </c>
    </row>
    <row r="1862" spans="1:25" ht="15.75" x14ac:dyDescent="0.25">
      <c r="A1862" s="17" t="s">
        <v>425</v>
      </c>
      <c r="B1862" s="17" t="s">
        <v>296</v>
      </c>
      <c r="C1862" s="17" t="s">
        <v>283</v>
      </c>
      <c r="D1862" s="20">
        <v>45348</v>
      </c>
      <c r="E1862" s="20" t="s">
        <v>579</v>
      </c>
      <c r="F1862" s="21">
        <v>6400</v>
      </c>
      <c r="G1862" s="20">
        <v>45323</v>
      </c>
      <c r="H1862" s="20">
        <v>45688</v>
      </c>
      <c r="I1862" s="17">
        <f>IF((YEAR(H1862)-YEAR(G1862))=1, ((MONTH(H1862)-MONTH(G1862))+1)+12, (IF((YEAR(H1862)-YEAR(G1862))=2, ((MONTH(H1862)-MONTH(G1862))+1)+24, (IF((YEAR(H1862)-YEAR(G1862))=3, ((MONTH(H1862)-MONTH(G1862))+1)+36, (MONTH(H1862)-MONTH(G1862))+1)))))</f>
        <v>12</v>
      </c>
      <c r="J1862" s="18">
        <f>F1862/I1862</f>
        <v>533.33333333333337</v>
      </c>
      <c r="K1862" s="19"/>
      <c r="L1862" s="20">
        <v>45348</v>
      </c>
      <c r="M1862" s="20" t="s">
        <v>579</v>
      </c>
      <c r="N1862" s="21">
        <v>6400</v>
      </c>
      <c r="O1862" s="20">
        <v>45323</v>
      </c>
      <c r="P1862" s="20">
        <v>45688</v>
      </c>
      <c r="Q1862" s="19" t="e">
        <f t="shared" si="87"/>
        <v>#VALUE!</v>
      </c>
      <c r="R1862" s="19" t="e">
        <f t="shared" si="88"/>
        <v>#VALUE!</v>
      </c>
      <c r="S1862" s="19" t="e">
        <f t="shared" si="89"/>
        <v>#VALUE!</v>
      </c>
      <c r="T1862" s="19"/>
      <c r="U1862" s="20">
        <v>44253</v>
      </c>
      <c r="V1862" s="20"/>
      <c r="W1862" s="21">
        <v>6400</v>
      </c>
      <c r="X1862" s="20">
        <v>44228</v>
      </c>
      <c r="Y1862" s="20">
        <v>44592</v>
      </c>
    </row>
    <row r="1863" spans="1:25" ht="15.75" x14ac:dyDescent="0.25">
      <c r="A1863" s="17" t="s">
        <v>495</v>
      </c>
      <c r="B1863" s="17" t="s">
        <v>296</v>
      </c>
      <c r="C1863" s="17" t="s">
        <v>283</v>
      </c>
      <c r="D1863" s="20">
        <v>45330</v>
      </c>
      <c r="E1863" s="20">
        <v>45340</v>
      </c>
      <c r="F1863" s="21">
        <v>30000</v>
      </c>
      <c r="G1863" s="20">
        <v>45323</v>
      </c>
      <c r="H1863" s="20">
        <v>45688</v>
      </c>
      <c r="I1863" s="17">
        <f>IF((YEAR(H1863)-YEAR(G1863))=1, ((MONTH(H1863)-MONTH(G1863))+1)+12, (IF((YEAR(H1863)-YEAR(G1863))=2, ((MONTH(H1863)-MONTH(G1863))+1)+24, (IF((YEAR(H1863)-YEAR(G1863))=3, ((MONTH(H1863)-MONTH(G1863))+1)+36, (MONTH(H1863)-MONTH(G1863))+1)))))</f>
        <v>12</v>
      </c>
      <c r="J1863" s="18">
        <f>F1863/I1863</f>
        <v>2500</v>
      </c>
      <c r="K1863" s="19"/>
      <c r="L1863" s="20">
        <v>45330</v>
      </c>
      <c r="M1863" s="20">
        <v>45340</v>
      </c>
      <c r="N1863" s="21">
        <v>30000</v>
      </c>
      <c r="O1863" s="20">
        <v>45323</v>
      </c>
      <c r="P1863" s="20">
        <v>45688</v>
      </c>
      <c r="Q1863" s="19">
        <f t="shared" si="87"/>
        <v>18</v>
      </c>
      <c r="R1863" s="19">
        <f t="shared" si="88"/>
        <v>18</v>
      </c>
      <c r="S1863" s="19">
        <f t="shared" si="89"/>
        <v>0</v>
      </c>
      <c r="T1863" s="19"/>
      <c r="U1863" s="20">
        <v>44235</v>
      </c>
      <c r="V1863" s="20">
        <v>44245</v>
      </c>
      <c r="W1863" s="21">
        <v>30000</v>
      </c>
      <c r="X1863" s="20">
        <v>44228</v>
      </c>
      <c r="Y1863" s="20">
        <v>44592</v>
      </c>
    </row>
    <row r="1864" spans="1:25" ht="15.75" x14ac:dyDescent="0.25">
      <c r="A1864" s="17" t="s">
        <v>524</v>
      </c>
      <c r="B1864" s="17" t="s">
        <v>292</v>
      </c>
      <c r="C1864" s="17" t="s">
        <v>283</v>
      </c>
      <c r="D1864" s="20">
        <v>45006</v>
      </c>
      <c r="E1864" s="20">
        <v>45283</v>
      </c>
      <c r="F1864" s="21">
        <v>26540.51</v>
      </c>
      <c r="G1864" s="20">
        <v>45323</v>
      </c>
      <c r="H1864" s="20">
        <v>45688</v>
      </c>
      <c r="I1864" s="17">
        <f>IF((YEAR(H1864)-YEAR(G1864))=1, ((MONTH(H1864)-MONTH(G1864))+1)+12, (IF((YEAR(H1864)-YEAR(G1864))=2, ((MONTH(H1864)-MONTH(G1864))+1)+24, (IF((YEAR(H1864)-YEAR(G1864))=3, ((MONTH(H1864)-MONTH(G1864))+1)+36, (MONTH(H1864)-MONTH(G1864))+1)))))</f>
        <v>12</v>
      </c>
      <c r="J1864" s="18">
        <f>F1864/I1864</f>
        <v>2211.7091666666665</v>
      </c>
      <c r="K1864" s="19"/>
      <c r="L1864" s="20">
        <v>45006</v>
      </c>
      <c r="M1864" s="20">
        <v>45283</v>
      </c>
      <c r="N1864" s="21">
        <v>26540.51</v>
      </c>
      <c r="O1864" s="20">
        <v>45323</v>
      </c>
      <c r="P1864" s="20">
        <v>45688</v>
      </c>
      <c r="Q1864" s="19">
        <f t="shared" si="87"/>
        <v>23</v>
      </c>
      <c r="R1864" s="19">
        <f t="shared" si="88"/>
        <v>23</v>
      </c>
      <c r="S1864" s="19">
        <f t="shared" si="89"/>
        <v>0</v>
      </c>
      <c r="T1864" s="19"/>
      <c r="U1864" s="20">
        <v>43911</v>
      </c>
      <c r="V1864" s="20">
        <v>44188</v>
      </c>
      <c r="W1864" s="21">
        <v>26540.51</v>
      </c>
      <c r="X1864" s="20">
        <v>44228</v>
      </c>
      <c r="Y1864" s="20">
        <v>44592</v>
      </c>
    </row>
    <row r="1865" spans="1:25" ht="15.75" x14ac:dyDescent="0.25">
      <c r="A1865" s="17" t="s">
        <v>550</v>
      </c>
      <c r="B1865" s="17" t="s">
        <v>288</v>
      </c>
      <c r="C1865" s="17" t="s">
        <v>283</v>
      </c>
      <c r="D1865" s="20">
        <v>45323</v>
      </c>
      <c r="E1865" s="20">
        <v>45356</v>
      </c>
      <c r="F1865" s="21">
        <v>8000</v>
      </c>
      <c r="G1865" s="20">
        <v>45323</v>
      </c>
      <c r="H1865" s="20">
        <v>45688</v>
      </c>
      <c r="I1865" s="17">
        <f>IF((YEAR(H1865)-YEAR(G1865))=1, ((MONTH(H1865)-MONTH(G1865))+1)+12, (IF((YEAR(H1865)-YEAR(G1865))=2, ((MONTH(H1865)-MONTH(G1865))+1)+24, (IF((YEAR(H1865)-YEAR(G1865))=3, ((MONTH(H1865)-MONTH(G1865))+1)+36, (MONTH(H1865)-MONTH(G1865))+1)))))</f>
        <v>12</v>
      </c>
      <c r="J1865" s="18">
        <f>F1865/I1865</f>
        <v>666.66666666666663</v>
      </c>
      <c r="K1865" s="19"/>
      <c r="L1865" s="20">
        <v>45323</v>
      </c>
      <c r="M1865" s="20">
        <v>45356</v>
      </c>
      <c r="N1865" s="21">
        <v>8000</v>
      </c>
      <c r="O1865" s="20">
        <v>45323</v>
      </c>
      <c r="P1865" s="20">
        <v>45688</v>
      </c>
      <c r="Q1865" s="19">
        <f t="shared" si="87"/>
        <v>5</v>
      </c>
      <c r="R1865" s="19">
        <f t="shared" si="88"/>
        <v>5</v>
      </c>
      <c r="S1865" s="19">
        <f t="shared" si="89"/>
        <v>0</v>
      </c>
      <c r="T1865" s="19"/>
      <c r="U1865" s="20">
        <v>44228</v>
      </c>
      <c r="V1865" s="20">
        <v>44260</v>
      </c>
      <c r="W1865" s="21">
        <v>8000</v>
      </c>
      <c r="X1865" s="20">
        <v>44228</v>
      </c>
      <c r="Y1865" s="20">
        <v>44592</v>
      </c>
    </row>
    <row r="1866" spans="1:25" ht="15.75" x14ac:dyDescent="0.25">
      <c r="A1866" s="17" t="s">
        <v>550</v>
      </c>
      <c r="B1866" s="17" t="s">
        <v>296</v>
      </c>
      <c r="C1866" s="17" t="s">
        <v>283</v>
      </c>
      <c r="D1866" s="20">
        <v>45505</v>
      </c>
      <c r="E1866" s="20" t="s">
        <v>579</v>
      </c>
      <c r="F1866" s="21">
        <v>8000</v>
      </c>
      <c r="G1866" s="20">
        <v>45323</v>
      </c>
      <c r="H1866" s="20">
        <v>45688</v>
      </c>
      <c r="I1866" s="17">
        <f>IF((YEAR(H1866)-YEAR(G1866))=1, ((MONTH(H1866)-MONTH(G1866))+1)+12, (IF((YEAR(H1866)-YEAR(G1866))=2, ((MONTH(H1866)-MONTH(G1866))+1)+24, (IF((YEAR(H1866)-YEAR(G1866))=3, ((MONTH(H1866)-MONTH(G1866))+1)+36, (MONTH(H1866)-MONTH(G1866))+1)))))</f>
        <v>12</v>
      </c>
      <c r="J1866" s="18">
        <f>F1866/I1866</f>
        <v>666.66666666666663</v>
      </c>
      <c r="K1866" s="19"/>
      <c r="L1866" s="20">
        <v>45505</v>
      </c>
      <c r="M1866" s="20" t="s">
        <v>579</v>
      </c>
      <c r="N1866" s="21">
        <v>8000</v>
      </c>
      <c r="O1866" s="20">
        <v>45323</v>
      </c>
      <c r="P1866" s="20">
        <v>45688</v>
      </c>
      <c r="Q1866" s="19" t="e">
        <f t="shared" si="87"/>
        <v>#VALUE!</v>
      </c>
      <c r="R1866" s="19" t="e">
        <f t="shared" si="88"/>
        <v>#VALUE!</v>
      </c>
      <c r="S1866" s="19" t="e">
        <f t="shared" si="89"/>
        <v>#VALUE!</v>
      </c>
      <c r="T1866" s="19"/>
      <c r="U1866" s="20">
        <v>44409</v>
      </c>
      <c r="V1866" s="20"/>
      <c r="W1866" s="21">
        <v>8000</v>
      </c>
      <c r="X1866" s="20">
        <v>44228</v>
      </c>
      <c r="Y1866" s="20">
        <v>44592</v>
      </c>
    </row>
    <row r="1867" spans="1:25" ht="15.75" x14ac:dyDescent="0.25">
      <c r="A1867" s="17" t="s">
        <v>402</v>
      </c>
      <c r="B1867" s="17" t="s">
        <v>288</v>
      </c>
      <c r="C1867" s="17" t="s">
        <v>283</v>
      </c>
      <c r="D1867" s="20">
        <v>45340</v>
      </c>
      <c r="E1867" s="20">
        <v>45355</v>
      </c>
      <c r="F1867" s="21">
        <v>130000</v>
      </c>
      <c r="G1867" s="20">
        <v>45341</v>
      </c>
      <c r="H1867" s="20">
        <v>45688</v>
      </c>
      <c r="I1867" s="17">
        <f>IF((YEAR(H1867)-YEAR(G1867))=1, ((MONTH(H1867)-MONTH(G1867))+1)+12, (IF((YEAR(H1867)-YEAR(G1867))=2, ((MONTH(H1867)-MONTH(G1867))+1)+24, (IF((YEAR(H1867)-YEAR(G1867))=3, ((MONTH(H1867)-MONTH(G1867))+1)+36, (MONTH(H1867)-MONTH(G1867))+1)))))</f>
        <v>12</v>
      </c>
      <c r="J1867" s="18">
        <f>F1867/I1867</f>
        <v>10833.333333333334</v>
      </c>
      <c r="K1867" s="19"/>
      <c r="L1867" s="20">
        <v>45340</v>
      </c>
      <c r="M1867" s="20">
        <v>45355</v>
      </c>
      <c r="N1867" s="21">
        <v>130000</v>
      </c>
      <c r="O1867" s="20">
        <v>45341</v>
      </c>
      <c r="P1867" s="20">
        <v>45688</v>
      </c>
      <c r="Q1867" s="19">
        <f t="shared" si="87"/>
        <v>4</v>
      </c>
      <c r="R1867" s="19">
        <f t="shared" si="88"/>
        <v>4</v>
      </c>
      <c r="S1867" s="19">
        <f t="shared" si="89"/>
        <v>0</v>
      </c>
      <c r="T1867" s="19"/>
      <c r="U1867" s="20">
        <v>44245</v>
      </c>
      <c r="V1867" s="20">
        <v>44259</v>
      </c>
      <c r="W1867" s="21">
        <v>130000</v>
      </c>
      <c r="X1867" s="20">
        <v>44246</v>
      </c>
      <c r="Y1867" s="20">
        <v>44592</v>
      </c>
    </row>
    <row r="1868" spans="1:25" ht="15.75" x14ac:dyDescent="0.25">
      <c r="A1868" s="17" t="s">
        <v>291</v>
      </c>
      <c r="B1868" s="17" t="s">
        <v>282</v>
      </c>
      <c r="C1868" s="17" t="s">
        <v>283</v>
      </c>
      <c r="D1868" s="20">
        <v>45337</v>
      </c>
      <c r="E1868" s="20" t="s">
        <v>579</v>
      </c>
      <c r="F1868" s="21">
        <v>100000</v>
      </c>
      <c r="G1868" s="20">
        <v>45444</v>
      </c>
      <c r="H1868" s="20">
        <v>45688</v>
      </c>
      <c r="I1868" s="17">
        <f>IF((YEAR(H1868)-YEAR(G1868))=1, ((MONTH(H1868)-MONTH(G1868))+1)+12, (IF((YEAR(H1868)-YEAR(G1868))=2, ((MONTH(H1868)-MONTH(G1868))+1)+24, (IF((YEAR(H1868)-YEAR(G1868))=3, ((MONTH(H1868)-MONTH(G1868))+1)+36, (MONTH(H1868)-MONTH(G1868))+1)))))</f>
        <v>8</v>
      </c>
      <c r="J1868" s="18">
        <f>F1868/I1868</f>
        <v>12500</v>
      </c>
      <c r="K1868" s="19"/>
      <c r="L1868" s="20">
        <v>45337</v>
      </c>
      <c r="M1868" s="20" t="s">
        <v>579</v>
      </c>
      <c r="N1868" s="21">
        <v>100000</v>
      </c>
      <c r="O1868" s="20">
        <v>45444</v>
      </c>
      <c r="P1868" s="20">
        <v>45688</v>
      </c>
      <c r="Q1868" s="19" t="e">
        <f t="shared" si="87"/>
        <v>#VALUE!</v>
      </c>
      <c r="R1868" s="19" t="e">
        <f t="shared" si="88"/>
        <v>#VALUE!</v>
      </c>
      <c r="S1868" s="19" t="e">
        <f t="shared" si="89"/>
        <v>#VALUE!</v>
      </c>
      <c r="T1868" s="19"/>
      <c r="U1868" s="20">
        <v>44242</v>
      </c>
      <c r="V1868" s="20"/>
      <c r="W1868" s="21">
        <v>100000</v>
      </c>
      <c r="X1868" s="20">
        <v>44348</v>
      </c>
      <c r="Y1868" s="20">
        <v>44592</v>
      </c>
    </row>
    <row r="1869" spans="1:25" ht="15.75" x14ac:dyDescent="0.25">
      <c r="A1869" s="17" t="s">
        <v>384</v>
      </c>
      <c r="B1869" s="17" t="s">
        <v>288</v>
      </c>
      <c r="C1869" s="17" t="s">
        <v>283</v>
      </c>
      <c r="D1869" s="20">
        <v>45611</v>
      </c>
      <c r="E1869" s="20" t="s">
        <v>579</v>
      </c>
      <c r="F1869" s="21">
        <v>8750</v>
      </c>
      <c r="G1869" s="20">
        <v>45597</v>
      </c>
      <c r="H1869" s="20">
        <v>45688</v>
      </c>
      <c r="I1869" s="17">
        <f>IF((YEAR(H1869)-YEAR(G1869))=1, ((MONTH(H1869)-MONTH(G1869))+1)+12, (IF((YEAR(H1869)-YEAR(G1869))=2, ((MONTH(H1869)-MONTH(G1869))+1)+24, (IF((YEAR(H1869)-YEAR(G1869))=3, ((MONTH(H1869)-MONTH(G1869))+1)+36, (MONTH(H1869)-MONTH(G1869))+1)))))</f>
        <v>3</v>
      </c>
      <c r="J1869" s="18">
        <f>F1869/I1869</f>
        <v>2916.6666666666665</v>
      </c>
      <c r="K1869" s="19"/>
      <c r="L1869" s="20">
        <v>45611</v>
      </c>
      <c r="M1869" s="20" t="s">
        <v>579</v>
      </c>
      <c r="N1869" s="21">
        <v>8750</v>
      </c>
      <c r="O1869" s="20">
        <v>45597</v>
      </c>
      <c r="P1869" s="20">
        <v>45688</v>
      </c>
      <c r="Q1869" s="19" t="e">
        <f t="shared" si="87"/>
        <v>#VALUE!</v>
      </c>
      <c r="R1869" s="19" t="e">
        <f t="shared" si="88"/>
        <v>#VALUE!</v>
      </c>
      <c r="S1869" s="19" t="e">
        <f t="shared" si="89"/>
        <v>#VALUE!</v>
      </c>
      <c r="T1869" s="19"/>
      <c r="U1869" s="20">
        <v>44515</v>
      </c>
      <c r="V1869" s="20"/>
      <c r="W1869" s="21">
        <v>8750</v>
      </c>
      <c r="X1869" s="20">
        <v>44501</v>
      </c>
      <c r="Y1869" s="20">
        <v>44592</v>
      </c>
    </row>
    <row r="1870" spans="1:25" ht="15.75" x14ac:dyDescent="0.25">
      <c r="A1870" s="17" t="s">
        <v>392</v>
      </c>
      <c r="B1870" s="17" t="s">
        <v>285</v>
      </c>
      <c r="C1870" s="17" t="s">
        <v>283</v>
      </c>
      <c r="D1870" s="20">
        <v>45597</v>
      </c>
      <c r="E1870" s="20" t="s">
        <v>579</v>
      </c>
      <c r="F1870" s="21">
        <v>7753.89</v>
      </c>
      <c r="G1870" s="20">
        <v>45597</v>
      </c>
      <c r="H1870" s="20">
        <v>45688</v>
      </c>
      <c r="I1870" s="17">
        <f>IF((YEAR(H1870)-YEAR(G1870))=1, ((MONTH(H1870)-MONTH(G1870))+1)+12, (IF((YEAR(H1870)-YEAR(G1870))=2, ((MONTH(H1870)-MONTH(G1870))+1)+24, (IF((YEAR(H1870)-YEAR(G1870))=3, ((MONTH(H1870)-MONTH(G1870))+1)+36, (MONTH(H1870)-MONTH(G1870))+1)))))</f>
        <v>3</v>
      </c>
      <c r="J1870" s="18">
        <f>F1870/I1870</f>
        <v>2584.63</v>
      </c>
      <c r="K1870" s="19"/>
      <c r="L1870" s="20">
        <v>45597</v>
      </c>
      <c r="M1870" s="20" t="s">
        <v>579</v>
      </c>
      <c r="N1870" s="21">
        <v>7753.89</v>
      </c>
      <c r="O1870" s="20">
        <v>45597</v>
      </c>
      <c r="P1870" s="20">
        <v>45688</v>
      </c>
      <c r="Q1870" s="19" t="e">
        <f t="shared" si="87"/>
        <v>#VALUE!</v>
      </c>
      <c r="R1870" s="19" t="e">
        <f t="shared" si="88"/>
        <v>#VALUE!</v>
      </c>
      <c r="S1870" s="19" t="e">
        <f t="shared" si="89"/>
        <v>#VALUE!</v>
      </c>
      <c r="T1870" s="19"/>
      <c r="U1870" s="20">
        <v>44501</v>
      </c>
      <c r="V1870" s="20"/>
      <c r="W1870" s="21">
        <v>7753.89</v>
      </c>
      <c r="X1870" s="20">
        <v>44501</v>
      </c>
      <c r="Y1870" s="20">
        <v>44592</v>
      </c>
    </row>
    <row r="1871" spans="1:25" ht="15.75" x14ac:dyDescent="0.25">
      <c r="A1871" s="17" t="s">
        <v>373</v>
      </c>
      <c r="B1871" s="17" t="s">
        <v>285</v>
      </c>
      <c r="C1871" s="17" t="s">
        <v>283</v>
      </c>
      <c r="D1871" s="20">
        <v>45688</v>
      </c>
      <c r="E1871" s="20" t="s">
        <v>579</v>
      </c>
      <c r="F1871" s="21">
        <v>1000</v>
      </c>
      <c r="G1871" s="20">
        <v>45658</v>
      </c>
      <c r="H1871" s="20">
        <v>45688</v>
      </c>
      <c r="I1871" s="17">
        <f>IF((YEAR(H1871)-YEAR(G1871))=1, ((MONTH(H1871)-MONTH(G1871))+1)+12, (IF((YEAR(H1871)-YEAR(G1871))=2, ((MONTH(H1871)-MONTH(G1871))+1)+24, (IF((YEAR(H1871)-YEAR(G1871))=3, ((MONTH(H1871)-MONTH(G1871))+1)+36, (MONTH(H1871)-MONTH(G1871))+1)))))</f>
        <v>1</v>
      </c>
      <c r="J1871" s="18">
        <f>F1871/I1871</f>
        <v>1000</v>
      </c>
      <c r="K1871" s="19"/>
      <c r="L1871" s="20">
        <v>45688</v>
      </c>
      <c r="M1871" s="20" t="s">
        <v>579</v>
      </c>
      <c r="N1871" s="21">
        <v>1000</v>
      </c>
      <c r="O1871" s="20">
        <v>45658</v>
      </c>
      <c r="P1871" s="20">
        <v>45688</v>
      </c>
      <c r="Q1871" s="19" t="e">
        <f t="shared" si="87"/>
        <v>#VALUE!</v>
      </c>
      <c r="R1871" s="19" t="e">
        <f t="shared" si="88"/>
        <v>#VALUE!</v>
      </c>
      <c r="S1871" s="19" t="e">
        <f t="shared" si="89"/>
        <v>#VALUE!</v>
      </c>
      <c r="T1871" s="19"/>
      <c r="U1871" s="20">
        <v>44592</v>
      </c>
      <c r="V1871" s="20"/>
      <c r="W1871" s="21">
        <v>1000</v>
      </c>
      <c r="X1871" s="20">
        <v>44562</v>
      </c>
      <c r="Y1871" s="20">
        <v>44592</v>
      </c>
    </row>
    <row r="1872" spans="1:25" ht="15.75" x14ac:dyDescent="0.25">
      <c r="A1872" s="17" t="s">
        <v>507</v>
      </c>
      <c r="B1872" s="17" t="s">
        <v>285</v>
      </c>
      <c r="C1872" s="17" t="s">
        <v>283</v>
      </c>
      <c r="D1872" s="20">
        <v>45658</v>
      </c>
      <c r="E1872" s="20" t="s">
        <v>579</v>
      </c>
      <c r="F1872" s="21">
        <v>1750</v>
      </c>
      <c r="G1872" s="20">
        <v>45658</v>
      </c>
      <c r="H1872" s="20">
        <v>45688</v>
      </c>
      <c r="I1872" s="17">
        <f>IF((YEAR(H1872)-YEAR(G1872))=1, ((MONTH(H1872)-MONTH(G1872))+1)+12, (IF((YEAR(H1872)-YEAR(G1872))=2, ((MONTH(H1872)-MONTH(G1872))+1)+24, (IF((YEAR(H1872)-YEAR(G1872))=3, ((MONTH(H1872)-MONTH(G1872))+1)+36, (MONTH(H1872)-MONTH(G1872))+1)))))</f>
        <v>1</v>
      </c>
      <c r="J1872" s="18">
        <f>F1872/I1872</f>
        <v>1750</v>
      </c>
      <c r="K1872" s="19"/>
      <c r="L1872" s="20">
        <v>45658</v>
      </c>
      <c r="M1872" s="20" t="s">
        <v>579</v>
      </c>
      <c r="N1872" s="21">
        <v>1750</v>
      </c>
      <c r="O1872" s="20">
        <v>45658</v>
      </c>
      <c r="P1872" s="20">
        <v>45688</v>
      </c>
      <c r="Q1872" s="19" t="e">
        <f t="shared" si="87"/>
        <v>#VALUE!</v>
      </c>
      <c r="R1872" s="19" t="e">
        <f t="shared" si="88"/>
        <v>#VALUE!</v>
      </c>
      <c r="S1872" s="19" t="e">
        <f t="shared" si="89"/>
        <v>#VALUE!</v>
      </c>
      <c r="T1872" s="19"/>
      <c r="U1872" s="20">
        <v>44562</v>
      </c>
      <c r="V1872" s="20"/>
      <c r="W1872" s="21">
        <v>1750</v>
      </c>
      <c r="X1872" s="20">
        <v>44562</v>
      </c>
      <c r="Y1872" s="20">
        <v>44592</v>
      </c>
    </row>
    <row r="1873" spans="1:25" ht="15.75" x14ac:dyDescent="0.25">
      <c r="A1873" s="17" t="s">
        <v>412</v>
      </c>
      <c r="B1873" s="17" t="s">
        <v>282</v>
      </c>
      <c r="C1873" s="17" t="s">
        <v>283</v>
      </c>
      <c r="D1873" s="20">
        <v>45368</v>
      </c>
      <c r="E1873" s="20" t="s">
        <v>579</v>
      </c>
      <c r="F1873" s="21">
        <v>39000</v>
      </c>
      <c r="G1873" s="20">
        <v>45352</v>
      </c>
      <c r="H1873" s="20">
        <v>45716</v>
      </c>
      <c r="I1873" s="17">
        <f>IF((YEAR(H1873)-YEAR(G1873))=1, ((MONTH(H1873)-MONTH(G1873))+1)+12, (IF((YEAR(H1873)-YEAR(G1873))=2, ((MONTH(H1873)-MONTH(G1873))+1)+24, (IF((YEAR(H1873)-YEAR(G1873))=3, ((MONTH(H1873)-MONTH(G1873))+1)+36, (MONTH(H1873)-MONTH(G1873))+1)))))</f>
        <v>12</v>
      </c>
      <c r="J1873" s="18">
        <f>F1873/I1873</f>
        <v>3250</v>
      </c>
      <c r="K1873" s="19"/>
      <c r="L1873" s="20">
        <v>45368</v>
      </c>
      <c r="M1873" s="20" t="s">
        <v>579</v>
      </c>
      <c r="N1873" s="21">
        <v>39000</v>
      </c>
      <c r="O1873" s="20">
        <v>45352</v>
      </c>
      <c r="P1873" s="20">
        <v>45716</v>
      </c>
      <c r="Q1873" s="19" t="e">
        <f t="shared" si="87"/>
        <v>#VALUE!</v>
      </c>
      <c r="R1873" s="19" t="e">
        <f t="shared" si="88"/>
        <v>#VALUE!</v>
      </c>
      <c r="S1873" s="19" t="e">
        <f t="shared" si="89"/>
        <v>#VALUE!</v>
      </c>
      <c r="T1873" s="19"/>
      <c r="U1873" s="20">
        <v>44272</v>
      </c>
      <c r="V1873" s="20"/>
      <c r="W1873" s="21">
        <v>39000</v>
      </c>
      <c r="X1873" s="20">
        <v>44256</v>
      </c>
      <c r="Y1873" s="20">
        <v>44620</v>
      </c>
    </row>
    <row r="1874" spans="1:25" ht="15.75" x14ac:dyDescent="0.25">
      <c r="A1874" s="17" t="s">
        <v>480</v>
      </c>
      <c r="B1874" s="17" t="s">
        <v>282</v>
      </c>
      <c r="C1874" s="17" t="s">
        <v>283</v>
      </c>
      <c r="D1874" s="20">
        <v>45352</v>
      </c>
      <c r="E1874" s="20" t="s">
        <v>579</v>
      </c>
      <c r="F1874" s="21">
        <v>5250</v>
      </c>
      <c r="G1874" s="20">
        <v>45352</v>
      </c>
      <c r="H1874" s="20">
        <v>45716</v>
      </c>
      <c r="I1874" s="17">
        <f>IF((YEAR(H1874)-YEAR(G1874))=1, ((MONTH(H1874)-MONTH(G1874))+1)+12, (IF((YEAR(H1874)-YEAR(G1874))=2, ((MONTH(H1874)-MONTH(G1874))+1)+24, (IF((YEAR(H1874)-YEAR(G1874))=3, ((MONTH(H1874)-MONTH(G1874))+1)+36, (MONTH(H1874)-MONTH(G1874))+1)))))</f>
        <v>12</v>
      </c>
      <c r="J1874" s="18">
        <f>F1874/I1874</f>
        <v>437.5</v>
      </c>
      <c r="K1874" s="19"/>
      <c r="L1874" s="20">
        <v>45352</v>
      </c>
      <c r="M1874" s="20" t="s">
        <v>579</v>
      </c>
      <c r="N1874" s="21">
        <v>5250</v>
      </c>
      <c r="O1874" s="20">
        <v>45352</v>
      </c>
      <c r="P1874" s="20">
        <v>45716</v>
      </c>
      <c r="Q1874" s="19" t="e">
        <f t="shared" si="87"/>
        <v>#VALUE!</v>
      </c>
      <c r="R1874" s="19" t="e">
        <f t="shared" si="88"/>
        <v>#VALUE!</v>
      </c>
      <c r="S1874" s="19" t="e">
        <f t="shared" si="89"/>
        <v>#VALUE!</v>
      </c>
      <c r="T1874" s="19"/>
      <c r="U1874" s="20">
        <v>44256</v>
      </c>
      <c r="V1874" s="20"/>
      <c r="W1874" s="21">
        <v>5250</v>
      </c>
      <c r="X1874" s="20">
        <v>44256</v>
      </c>
      <c r="Y1874" s="20">
        <v>44620</v>
      </c>
    </row>
    <row r="1875" spans="1:25" ht="15.75" x14ac:dyDescent="0.25">
      <c r="A1875" s="17" t="s">
        <v>485</v>
      </c>
      <c r="B1875" s="17" t="s">
        <v>285</v>
      </c>
      <c r="C1875" s="17" t="s">
        <v>283</v>
      </c>
      <c r="D1875" s="20">
        <v>45355</v>
      </c>
      <c r="E1875" s="20" t="s">
        <v>579</v>
      </c>
      <c r="F1875" s="21">
        <v>163721</v>
      </c>
      <c r="G1875" s="20">
        <v>45352</v>
      </c>
      <c r="H1875" s="20">
        <v>45716</v>
      </c>
      <c r="I1875" s="17">
        <f>IF((YEAR(H1875)-YEAR(G1875))=1, ((MONTH(H1875)-MONTH(G1875))+1)+12, (IF((YEAR(H1875)-YEAR(G1875))=2, ((MONTH(H1875)-MONTH(G1875))+1)+24, (IF((YEAR(H1875)-YEAR(G1875))=3, ((MONTH(H1875)-MONTH(G1875))+1)+36, (MONTH(H1875)-MONTH(G1875))+1)))))</f>
        <v>12</v>
      </c>
      <c r="J1875" s="18">
        <f>F1875/I1875</f>
        <v>13643.416666666666</v>
      </c>
      <c r="K1875" s="19"/>
      <c r="L1875" s="20">
        <v>45355</v>
      </c>
      <c r="M1875" s="20" t="s">
        <v>579</v>
      </c>
      <c r="N1875" s="21">
        <v>163721</v>
      </c>
      <c r="O1875" s="20">
        <v>45352</v>
      </c>
      <c r="P1875" s="20">
        <v>45716</v>
      </c>
      <c r="Q1875" s="19" t="e">
        <f t="shared" si="87"/>
        <v>#VALUE!</v>
      </c>
      <c r="R1875" s="19" t="e">
        <f t="shared" si="88"/>
        <v>#VALUE!</v>
      </c>
      <c r="S1875" s="19" t="e">
        <f t="shared" si="89"/>
        <v>#VALUE!</v>
      </c>
      <c r="T1875" s="19"/>
      <c r="U1875" s="20">
        <v>44259</v>
      </c>
      <c r="V1875" s="20"/>
      <c r="W1875" s="21">
        <v>163721</v>
      </c>
      <c r="X1875" s="20">
        <v>44256</v>
      </c>
      <c r="Y1875" s="20">
        <v>44620</v>
      </c>
    </row>
    <row r="1876" spans="1:25" ht="15.75" x14ac:dyDescent="0.25">
      <c r="A1876" s="17" t="s">
        <v>524</v>
      </c>
      <c r="B1876" s="17" t="s">
        <v>288</v>
      </c>
      <c r="C1876" s="17" t="s">
        <v>283</v>
      </c>
      <c r="D1876" s="20">
        <v>45352</v>
      </c>
      <c r="E1876" s="20" t="s">
        <v>579</v>
      </c>
      <c r="F1876" s="21">
        <v>28750.21</v>
      </c>
      <c r="G1876" s="20">
        <v>45352</v>
      </c>
      <c r="H1876" s="20">
        <v>45716</v>
      </c>
      <c r="I1876" s="17">
        <f>IF((YEAR(H1876)-YEAR(G1876))=1, ((MONTH(H1876)-MONTH(G1876))+1)+12, (IF((YEAR(H1876)-YEAR(G1876))=2, ((MONTH(H1876)-MONTH(G1876))+1)+24, (IF((YEAR(H1876)-YEAR(G1876))=3, ((MONTH(H1876)-MONTH(G1876))+1)+36, (MONTH(H1876)-MONTH(G1876))+1)))))</f>
        <v>12</v>
      </c>
      <c r="J1876" s="18">
        <f>F1876/I1876</f>
        <v>2395.8508333333334</v>
      </c>
      <c r="K1876" s="19"/>
      <c r="L1876" s="20">
        <v>45352</v>
      </c>
      <c r="M1876" s="20" t="s">
        <v>579</v>
      </c>
      <c r="N1876" s="21">
        <v>28750.21</v>
      </c>
      <c r="O1876" s="20">
        <v>45352</v>
      </c>
      <c r="P1876" s="20">
        <v>45716</v>
      </c>
      <c r="Q1876" s="19" t="e">
        <f t="shared" si="87"/>
        <v>#VALUE!</v>
      </c>
      <c r="R1876" s="19" t="e">
        <f t="shared" si="88"/>
        <v>#VALUE!</v>
      </c>
      <c r="S1876" s="19" t="e">
        <f t="shared" si="89"/>
        <v>#VALUE!</v>
      </c>
      <c r="T1876" s="19"/>
      <c r="U1876" s="20">
        <v>44256</v>
      </c>
      <c r="V1876" s="20"/>
      <c r="W1876" s="21">
        <v>28750.21</v>
      </c>
      <c r="X1876" s="20">
        <v>44256</v>
      </c>
      <c r="Y1876" s="20">
        <v>44620</v>
      </c>
    </row>
    <row r="1877" spans="1:25" ht="15.75" x14ac:dyDescent="0.25">
      <c r="A1877" s="17" t="s">
        <v>534</v>
      </c>
      <c r="B1877" s="17" t="s">
        <v>292</v>
      </c>
      <c r="C1877" s="17" t="s">
        <v>283</v>
      </c>
      <c r="D1877" s="20">
        <v>45362</v>
      </c>
      <c r="E1877" s="20" t="s">
        <v>579</v>
      </c>
      <c r="F1877" s="21">
        <v>5000</v>
      </c>
      <c r="G1877" s="20">
        <v>45352</v>
      </c>
      <c r="H1877" s="20">
        <v>45716</v>
      </c>
      <c r="I1877" s="17">
        <f>IF((YEAR(H1877)-YEAR(G1877))=1, ((MONTH(H1877)-MONTH(G1877))+1)+12, (IF((YEAR(H1877)-YEAR(G1877))=2, ((MONTH(H1877)-MONTH(G1877))+1)+24, (IF((YEAR(H1877)-YEAR(G1877))=3, ((MONTH(H1877)-MONTH(G1877))+1)+36, (MONTH(H1877)-MONTH(G1877))+1)))))</f>
        <v>12</v>
      </c>
      <c r="J1877" s="18">
        <f>F1877/I1877</f>
        <v>416.66666666666669</v>
      </c>
      <c r="K1877" s="19"/>
      <c r="L1877" s="20">
        <v>45362</v>
      </c>
      <c r="M1877" s="20" t="s">
        <v>579</v>
      </c>
      <c r="N1877" s="21">
        <v>5000</v>
      </c>
      <c r="O1877" s="20">
        <v>45352</v>
      </c>
      <c r="P1877" s="20">
        <v>45716</v>
      </c>
      <c r="Q1877" s="19" t="e">
        <f t="shared" si="87"/>
        <v>#VALUE!</v>
      </c>
      <c r="R1877" s="19" t="e">
        <f t="shared" si="88"/>
        <v>#VALUE!</v>
      </c>
      <c r="S1877" s="19" t="e">
        <f t="shared" si="89"/>
        <v>#VALUE!</v>
      </c>
      <c r="T1877" s="19"/>
      <c r="U1877" s="20">
        <v>44266</v>
      </c>
      <c r="V1877" s="20"/>
      <c r="W1877" s="21">
        <v>5000</v>
      </c>
      <c r="X1877" s="20">
        <v>44256</v>
      </c>
      <c r="Y1877" s="20">
        <v>44620</v>
      </c>
    </row>
    <row r="1878" spans="1:25" ht="15.75" x14ac:dyDescent="0.25">
      <c r="A1878" s="17" t="s">
        <v>536</v>
      </c>
      <c r="B1878" s="17" t="s">
        <v>282</v>
      </c>
      <c r="C1878" s="17" t="s">
        <v>283</v>
      </c>
      <c r="D1878" s="20">
        <v>45373</v>
      </c>
      <c r="E1878" s="20" t="s">
        <v>579</v>
      </c>
      <c r="F1878" s="21">
        <v>54000</v>
      </c>
      <c r="G1878" s="20">
        <v>45353</v>
      </c>
      <c r="H1878" s="20">
        <v>45716</v>
      </c>
      <c r="I1878" s="17">
        <f>IF((YEAR(H1878)-YEAR(G1878))=1, ((MONTH(H1878)-MONTH(G1878))+1)+12, (IF((YEAR(H1878)-YEAR(G1878))=2, ((MONTH(H1878)-MONTH(G1878))+1)+24, (IF((YEAR(H1878)-YEAR(G1878))=3, ((MONTH(H1878)-MONTH(G1878))+1)+36, (MONTH(H1878)-MONTH(G1878))+1)))))</f>
        <v>12</v>
      </c>
      <c r="J1878" s="18">
        <f>F1878/I1878</f>
        <v>4500</v>
      </c>
      <c r="K1878" s="19"/>
      <c r="L1878" s="20">
        <v>45373</v>
      </c>
      <c r="M1878" s="20" t="s">
        <v>579</v>
      </c>
      <c r="N1878" s="21">
        <v>54000</v>
      </c>
      <c r="O1878" s="20">
        <v>45353</v>
      </c>
      <c r="P1878" s="20">
        <v>45716</v>
      </c>
      <c r="Q1878" s="19" t="e">
        <f t="shared" si="87"/>
        <v>#VALUE!</v>
      </c>
      <c r="R1878" s="19" t="e">
        <f t="shared" si="88"/>
        <v>#VALUE!</v>
      </c>
      <c r="S1878" s="19" t="e">
        <f t="shared" si="89"/>
        <v>#VALUE!</v>
      </c>
      <c r="T1878" s="19"/>
      <c r="U1878" s="20">
        <v>44277</v>
      </c>
      <c r="V1878" s="20"/>
      <c r="W1878" s="21">
        <v>54000</v>
      </c>
      <c r="X1878" s="20">
        <v>44257</v>
      </c>
      <c r="Y1878" s="20">
        <v>44620</v>
      </c>
    </row>
    <row r="1879" spans="1:25" ht="15.75" x14ac:dyDescent="0.25">
      <c r="A1879" s="17" t="s">
        <v>507</v>
      </c>
      <c r="B1879" s="17" t="s">
        <v>285</v>
      </c>
      <c r="C1879" s="17" t="s">
        <v>283</v>
      </c>
      <c r="D1879" s="20">
        <v>45689</v>
      </c>
      <c r="E1879" s="20" t="s">
        <v>579</v>
      </c>
      <c r="F1879" s="21">
        <v>1750</v>
      </c>
      <c r="G1879" s="20">
        <v>45689</v>
      </c>
      <c r="H1879" s="20">
        <v>45716</v>
      </c>
      <c r="I1879" s="17">
        <f>IF((YEAR(H1879)-YEAR(G1879))=1, ((MONTH(H1879)-MONTH(G1879))+1)+12, (IF((YEAR(H1879)-YEAR(G1879))=2, ((MONTH(H1879)-MONTH(G1879))+1)+24, (IF((YEAR(H1879)-YEAR(G1879))=3, ((MONTH(H1879)-MONTH(G1879))+1)+36, (MONTH(H1879)-MONTH(G1879))+1)))))</f>
        <v>1</v>
      </c>
      <c r="J1879" s="18">
        <f>F1879/I1879</f>
        <v>1750</v>
      </c>
      <c r="K1879" s="19"/>
      <c r="L1879" s="20">
        <v>45689</v>
      </c>
      <c r="M1879" s="20" t="s">
        <v>579</v>
      </c>
      <c r="N1879" s="21">
        <v>1750</v>
      </c>
      <c r="O1879" s="20">
        <v>45689</v>
      </c>
      <c r="P1879" s="20">
        <v>45716</v>
      </c>
      <c r="Q1879" s="19" t="e">
        <f t="shared" si="87"/>
        <v>#VALUE!</v>
      </c>
      <c r="R1879" s="19" t="e">
        <f t="shared" si="88"/>
        <v>#VALUE!</v>
      </c>
      <c r="S1879" s="19" t="e">
        <f t="shared" si="89"/>
        <v>#VALUE!</v>
      </c>
      <c r="T1879" s="19"/>
      <c r="U1879" s="20">
        <v>44593</v>
      </c>
      <c r="V1879" s="20"/>
      <c r="W1879" s="21">
        <v>1750</v>
      </c>
      <c r="X1879" s="20">
        <v>44593</v>
      </c>
      <c r="Y1879" s="20">
        <v>44620</v>
      </c>
    </row>
    <row r="1880" spans="1:25" ht="15.75" x14ac:dyDescent="0.25">
      <c r="A1880" s="17" t="s">
        <v>360</v>
      </c>
      <c r="B1880" s="17" t="s">
        <v>296</v>
      </c>
      <c r="C1880" s="17" t="s">
        <v>283</v>
      </c>
      <c r="D1880" s="20">
        <v>45382</v>
      </c>
      <c r="E1880" s="20" t="s">
        <v>579</v>
      </c>
      <c r="F1880" s="21">
        <v>6000</v>
      </c>
      <c r="G1880" s="20">
        <v>45383</v>
      </c>
      <c r="H1880" s="20">
        <v>45747</v>
      </c>
      <c r="I1880" s="17">
        <f>IF((YEAR(H1880)-YEAR(G1880))=1, ((MONTH(H1880)-MONTH(G1880))+1)+12, (IF((YEAR(H1880)-YEAR(G1880))=2, ((MONTH(H1880)-MONTH(G1880))+1)+24, (IF((YEAR(H1880)-YEAR(G1880))=3, ((MONTH(H1880)-MONTH(G1880))+1)+36, (MONTH(H1880)-MONTH(G1880))+1)))))</f>
        <v>12</v>
      </c>
      <c r="J1880" s="18">
        <f>F1880/I1880</f>
        <v>500</v>
      </c>
      <c r="K1880" s="19"/>
      <c r="L1880" s="20">
        <v>45382</v>
      </c>
      <c r="M1880" s="20" t="s">
        <v>579</v>
      </c>
      <c r="N1880" s="21">
        <v>6000</v>
      </c>
      <c r="O1880" s="20">
        <v>45383</v>
      </c>
      <c r="P1880" s="20">
        <v>45747</v>
      </c>
      <c r="Q1880" s="19" t="e">
        <f t="shared" si="87"/>
        <v>#VALUE!</v>
      </c>
      <c r="R1880" s="19" t="e">
        <f t="shared" si="88"/>
        <v>#VALUE!</v>
      </c>
      <c r="S1880" s="19" t="e">
        <f t="shared" si="89"/>
        <v>#VALUE!</v>
      </c>
      <c r="T1880" s="19"/>
      <c r="U1880" s="20">
        <v>44286</v>
      </c>
      <c r="V1880" s="20"/>
      <c r="W1880" s="21">
        <v>6000</v>
      </c>
      <c r="X1880" s="20">
        <v>44287</v>
      </c>
      <c r="Y1880" s="20">
        <v>44651</v>
      </c>
    </row>
    <row r="1881" spans="1:25" ht="15.75" x14ac:dyDescent="0.25">
      <c r="A1881" s="17" t="s">
        <v>518</v>
      </c>
      <c r="B1881" s="17" t="s">
        <v>285</v>
      </c>
      <c r="C1881" s="17" t="s">
        <v>283</v>
      </c>
      <c r="D1881" s="20">
        <v>45383</v>
      </c>
      <c r="E1881" s="20" t="s">
        <v>579</v>
      </c>
      <c r="F1881" s="21">
        <v>10920</v>
      </c>
      <c r="G1881" s="20">
        <v>45383</v>
      </c>
      <c r="H1881" s="20">
        <v>45747</v>
      </c>
      <c r="I1881" s="17">
        <f>IF((YEAR(H1881)-YEAR(G1881))=1, ((MONTH(H1881)-MONTH(G1881))+1)+12, (IF((YEAR(H1881)-YEAR(G1881))=2, ((MONTH(H1881)-MONTH(G1881))+1)+24, (IF((YEAR(H1881)-YEAR(G1881))=3, ((MONTH(H1881)-MONTH(G1881))+1)+36, (MONTH(H1881)-MONTH(G1881))+1)))))</f>
        <v>12</v>
      </c>
      <c r="J1881" s="18">
        <f>F1881/I1881</f>
        <v>910</v>
      </c>
      <c r="K1881" s="19"/>
      <c r="L1881" s="20">
        <v>45383</v>
      </c>
      <c r="M1881" s="20" t="s">
        <v>579</v>
      </c>
      <c r="N1881" s="21">
        <v>10920</v>
      </c>
      <c r="O1881" s="20">
        <v>45383</v>
      </c>
      <c r="P1881" s="20">
        <v>45747</v>
      </c>
      <c r="Q1881" s="19" t="e">
        <f t="shared" si="87"/>
        <v>#VALUE!</v>
      </c>
      <c r="R1881" s="19" t="e">
        <f t="shared" si="88"/>
        <v>#VALUE!</v>
      </c>
      <c r="S1881" s="19" t="e">
        <f t="shared" si="89"/>
        <v>#VALUE!</v>
      </c>
      <c r="T1881" s="19"/>
      <c r="U1881" s="20">
        <v>44287</v>
      </c>
      <c r="V1881" s="20"/>
      <c r="W1881" s="21">
        <v>10920</v>
      </c>
      <c r="X1881" s="20">
        <v>44287</v>
      </c>
      <c r="Y1881" s="20">
        <v>44651</v>
      </c>
    </row>
    <row r="1882" spans="1:25" ht="15.75" x14ac:dyDescent="0.25">
      <c r="A1882" s="17" t="s">
        <v>518</v>
      </c>
      <c r="B1882" s="17" t="s">
        <v>292</v>
      </c>
      <c r="C1882" s="17" t="s">
        <v>283</v>
      </c>
      <c r="D1882" s="20">
        <v>45383</v>
      </c>
      <c r="E1882" s="20" t="s">
        <v>579</v>
      </c>
      <c r="F1882" s="21">
        <v>21840</v>
      </c>
      <c r="G1882" s="20">
        <v>45383</v>
      </c>
      <c r="H1882" s="20">
        <v>45747</v>
      </c>
      <c r="I1882" s="17">
        <f>IF((YEAR(H1882)-YEAR(G1882))=1, ((MONTH(H1882)-MONTH(G1882))+1)+12, (IF((YEAR(H1882)-YEAR(G1882))=2, ((MONTH(H1882)-MONTH(G1882))+1)+24, (IF((YEAR(H1882)-YEAR(G1882))=3, ((MONTH(H1882)-MONTH(G1882))+1)+36, (MONTH(H1882)-MONTH(G1882))+1)))))</f>
        <v>12</v>
      </c>
      <c r="J1882" s="18">
        <f>F1882/I1882</f>
        <v>1820</v>
      </c>
      <c r="K1882" s="19"/>
      <c r="L1882" s="20">
        <v>45383</v>
      </c>
      <c r="M1882" s="20" t="s">
        <v>579</v>
      </c>
      <c r="N1882" s="21">
        <v>21840</v>
      </c>
      <c r="O1882" s="20">
        <v>45383</v>
      </c>
      <c r="P1882" s="20">
        <v>45747</v>
      </c>
      <c r="Q1882" s="19" t="e">
        <f t="shared" si="87"/>
        <v>#VALUE!</v>
      </c>
      <c r="R1882" s="19" t="e">
        <f t="shared" si="88"/>
        <v>#VALUE!</v>
      </c>
      <c r="S1882" s="19" t="e">
        <f t="shared" si="89"/>
        <v>#VALUE!</v>
      </c>
      <c r="T1882" s="19"/>
      <c r="U1882" s="20">
        <v>44287</v>
      </c>
      <c r="V1882" s="20"/>
      <c r="W1882" s="21">
        <v>21840</v>
      </c>
      <c r="X1882" s="20">
        <v>44287</v>
      </c>
      <c r="Y1882" s="20">
        <v>44651</v>
      </c>
    </row>
    <row r="1883" spans="1:25" ht="15.75" x14ac:dyDescent="0.25">
      <c r="A1883" s="17" t="s">
        <v>568</v>
      </c>
      <c r="B1883" s="17" t="s">
        <v>285</v>
      </c>
      <c r="C1883" s="17" t="s">
        <v>283</v>
      </c>
      <c r="D1883" s="20">
        <v>45382</v>
      </c>
      <c r="E1883" s="20" t="s">
        <v>579</v>
      </c>
      <c r="F1883" s="21">
        <v>6000</v>
      </c>
      <c r="G1883" s="20">
        <v>45383</v>
      </c>
      <c r="H1883" s="20">
        <v>45747</v>
      </c>
      <c r="I1883" s="17">
        <f>IF((YEAR(H1883)-YEAR(G1883))=1, ((MONTH(H1883)-MONTH(G1883))+1)+12, (IF((YEAR(H1883)-YEAR(G1883))=2, ((MONTH(H1883)-MONTH(G1883))+1)+24, (IF((YEAR(H1883)-YEAR(G1883))=3, ((MONTH(H1883)-MONTH(G1883))+1)+36, (MONTH(H1883)-MONTH(G1883))+1)))))</f>
        <v>12</v>
      </c>
      <c r="J1883" s="18">
        <f>F1883/I1883</f>
        <v>500</v>
      </c>
      <c r="K1883" s="19"/>
      <c r="L1883" s="20">
        <v>45382</v>
      </c>
      <c r="M1883" s="20" t="s">
        <v>579</v>
      </c>
      <c r="N1883" s="21">
        <v>6000</v>
      </c>
      <c r="O1883" s="20">
        <v>45383</v>
      </c>
      <c r="P1883" s="20">
        <v>45747</v>
      </c>
      <c r="Q1883" s="19" t="e">
        <f t="shared" si="87"/>
        <v>#VALUE!</v>
      </c>
      <c r="R1883" s="19" t="e">
        <f t="shared" si="88"/>
        <v>#VALUE!</v>
      </c>
      <c r="S1883" s="19" t="e">
        <f t="shared" si="89"/>
        <v>#VALUE!</v>
      </c>
      <c r="T1883" s="19"/>
      <c r="U1883" s="20">
        <v>44286</v>
      </c>
      <c r="V1883" s="20"/>
      <c r="W1883" s="21">
        <v>6000</v>
      </c>
      <c r="X1883" s="20">
        <v>44287</v>
      </c>
      <c r="Y1883" s="20">
        <v>44651</v>
      </c>
    </row>
    <row r="1884" spans="1:25" ht="15.75" x14ac:dyDescent="0.25">
      <c r="A1884" s="17" t="s">
        <v>507</v>
      </c>
      <c r="B1884" s="17" t="s">
        <v>285</v>
      </c>
      <c r="C1884" s="17" t="s">
        <v>283</v>
      </c>
      <c r="D1884" s="20">
        <v>45717</v>
      </c>
      <c r="E1884" s="20" t="s">
        <v>579</v>
      </c>
      <c r="F1884" s="21">
        <v>1750</v>
      </c>
      <c r="G1884" s="20">
        <v>45717</v>
      </c>
      <c r="H1884" s="20">
        <v>45747</v>
      </c>
      <c r="I1884" s="17">
        <f>IF((YEAR(H1884)-YEAR(G1884))=1, ((MONTH(H1884)-MONTH(G1884))+1)+12, (IF((YEAR(H1884)-YEAR(G1884))=2, ((MONTH(H1884)-MONTH(G1884))+1)+24, (IF((YEAR(H1884)-YEAR(G1884))=3, ((MONTH(H1884)-MONTH(G1884))+1)+36, (MONTH(H1884)-MONTH(G1884))+1)))))</f>
        <v>1</v>
      </c>
      <c r="J1884" s="18">
        <f>F1884/I1884</f>
        <v>1750</v>
      </c>
      <c r="K1884" s="19"/>
      <c r="L1884" s="20">
        <v>45717</v>
      </c>
      <c r="M1884" s="20" t="s">
        <v>579</v>
      </c>
      <c r="N1884" s="21">
        <v>1750</v>
      </c>
      <c r="O1884" s="20">
        <v>45717</v>
      </c>
      <c r="P1884" s="20">
        <v>45747</v>
      </c>
      <c r="Q1884" s="19" t="e">
        <f t="shared" si="87"/>
        <v>#VALUE!</v>
      </c>
      <c r="R1884" s="19" t="e">
        <f t="shared" si="88"/>
        <v>#VALUE!</v>
      </c>
      <c r="S1884" s="19" t="e">
        <f t="shared" si="89"/>
        <v>#VALUE!</v>
      </c>
      <c r="T1884" s="19"/>
      <c r="U1884" s="20">
        <v>44621</v>
      </c>
      <c r="V1884" s="20"/>
      <c r="W1884" s="21">
        <v>1750</v>
      </c>
      <c r="X1884" s="20">
        <v>44621</v>
      </c>
      <c r="Y1884" s="20">
        <v>44651</v>
      </c>
    </row>
    <row r="1885" spans="1:25" ht="15.75" x14ac:dyDescent="0.25">
      <c r="A1885" s="17" t="s">
        <v>384</v>
      </c>
      <c r="B1885" s="17" t="s">
        <v>288</v>
      </c>
      <c r="C1885" s="17" t="s">
        <v>283</v>
      </c>
      <c r="D1885" s="20">
        <v>45703</v>
      </c>
      <c r="E1885" s="20" t="s">
        <v>579</v>
      </c>
      <c r="F1885" s="21">
        <v>8750</v>
      </c>
      <c r="G1885" s="20">
        <v>45689</v>
      </c>
      <c r="H1885" s="20">
        <v>45777</v>
      </c>
      <c r="I1885" s="17">
        <f>IF((YEAR(H1885)-YEAR(G1885))=1, ((MONTH(H1885)-MONTH(G1885))+1)+12, (IF((YEAR(H1885)-YEAR(G1885))=2, ((MONTH(H1885)-MONTH(G1885))+1)+24, (IF((YEAR(H1885)-YEAR(G1885))=3, ((MONTH(H1885)-MONTH(G1885))+1)+36, (MONTH(H1885)-MONTH(G1885))+1)))))</f>
        <v>3</v>
      </c>
      <c r="J1885" s="18">
        <f>F1885/I1885</f>
        <v>2916.6666666666665</v>
      </c>
      <c r="K1885" s="19"/>
      <c r="L1885" s="20">
        <v>45703</v>
      </c>
      <c r="M1885" s="20" t="s">
        <v>579</v>
      </c>
      <c r="N1885" s="21">
        <v>8750</v>
      </c>
      <c r="O1885" s="20">
        <v>45689</v>
      </c>
      <c r="P1885" s="20">
        <v>45777</v>
      </c>
      <c r="Q1885" s="19" t="e">
        <f t="shared" si="87"/>
        <v>#VALUE!</v>
      </c>
      <c r="R1885" s="19" t="e">
        <f t="shared" si="88"/>
        <v>#VALUE!</v>
      </c>
      <c r="S1885" s="19" t="e">
        <f t="shared" si="89"/>
        <v>#VALUE!</v>
      </c>
      <c r="T1885" s="19"/>
      <c r="U1885" s="20">
        <v>44607</v>
      </c>
      <c r="V1885" s="20"/>
      <c r="W1885" s="21">
        <v>8750</v>
      </c>
      <c r="X1885" s="20">
        <v>44593</v>
      </c>
      <c r="Y1885" s="20">
        <v>44681</v>
      </c>
    </row>
    <row r="1886" spans="1:25" ht="15.75" x14ac:dyDescent="0.25">
      <c r="A1886" s="17" t="s">
        <v>507</v>
      </c>
      <c r="B1886" s="17" t="s">
        <v>285</v>
      </c>
      <c r="C1886" s="17" t="s">
        <v>283</v>
      </c>
      <c r="D1886" s="20">
        <v>45748</v>
      </c>
      <c r="E1886" s="20" t="s">
        <v>579</v>
      </c>
      <c r="F1886" s="21">
        <v>1750</v>
      </c>
      <c r="G1886" s="20">
        <v>45748</v>
      </c>
      <c r="H1886" s="20">
        <v>45777</v>
      </c>
      <c r="I1886" s="17">
        <f>IF((YEAR(H1886)-YEAR(G1886))=1, ((MONTH(H1886)-MONTH(G1886))+1)+12, (IF((YEAR(H1886)-YEAR(G1886))=2, ((MONTH(H1886)-MONTH(G1886))+1)+24, (IF((YEAR(H1886)-YEAR(G1886))=3, ((MONTH(H1886)-MONTH(G1886))+1)+36, (MONTH(H1886)-MONTH(G1886))+1)))))</f>
        <v>1</v>
      </c>
      <c r="J1886" s="18">
        <f>F1886/I1886</f>
        <v>1750</v>
      </c>
      <c r="K1886" s="19"/>
      <c r="L1886" s="20">
        <v>45748</v>
      </c>
      <c r="M1886" s="20" t="s">
        <v>579</v>
      </c>
      <c r="N1886" s="21">
        <v>1750</v>
      </c>
      <c r="O1886" s="20">
        <v>45748</v>
      </c>
      <c r="P1886" s="20">
        <v>45777</v>
      </c>
      <c r="Q1886" s="19" t="e">
        <f t="shared" si="87"/>
        <v>#VALUE!</v>
      </c>
      <c r="R1886" s="19" t="e">
        <f t="shared" si="88"/>
        <v>#VALUE!</v>
      </c>
      <c r="S1886" s="19" t="e">
        <f t="shared" si="89"/>
        <v>#VALUE!</v>
      </c>
      <c r="T1886" s="19"/>
      <c r="U1886" s="20">
        <v>44652</v>
      </c>
      <c r="V1886" s="20"/>
      <c r="W1886" s="21">
        <v>1750</v>
      </c>
      <c r="X1886" s="20">
        <v>44652</v>
      </c>
      <c r="Y1886" s="20">
        <v>44681</v>
      </c>
    </row>
    <row r="1887" spans="1:25" ht="15.75" x14ac:dyDescent="0.25">
      <c r="A1887" s="17" t="s">
        <v>552</v>
      </c>
      <c r="B1887" s="17" t="s">
        <v>292</v>
      </c>
      <c r="C1887" s="17" t="s">
        <v>283</v>
      </c>
      <c r="D1887" s="20">
        <v>45444</v>
      </c>
      <c r="E1887" s="20" t="s">
        <v>579</v>
      </c>
      <c r="F1887" s="21">
        <v>35350</v>
      </c>
      <c r="G1887" s="20">
        <v>45444</v>
      </c>
      <c r="H1887" s="20">
        <v>45808</v>
      </c>
      <c r="I1887" s="17">
        <f>IF((YEAR(H1887)-YEAR(G1887))=1, ((MONTH(H1887)-MONTH(G1887))+1)+12, (IF((YEAR(H1887)-YEAR(G1887))=2, ((MONTH(H1887)-MONTH(G1887))+1)+24, (IF((YEAR(H1887)-YEAR(G1887))=3, ((MONTH(H1887)-MONTH(G1887))+1)+36, (MONTH(H1887)-MONTH(G1887))+1)))))</f>
        <v>12</v>
      </c>
      <c r="J1887" s="18">
        <f>F1887/I1887</f>
        <v>2945.8333333333335</v>
      </c>
      <c r="K1887" s="19"/>
      <c r="L1887" s="20">
        <v>45444</v>
      </c>
      <c r="M1887" s="20" t="s">
        <v>579</v>
      </c>
      <c r="N1887" s="21">
        <v>35350</v>
      </c>
      <c r="O1887" s="20">
        <v>45444</v>
      </c>
      <c r="P1887" s="20">
        <v>45808</v>
      </c>
      <c r="Q1887" s="19" t="e">
        <f t="shared" si="87"/>
        <v>#VALUE!</v>
      </c>
      <c r="R1887" s="19" t="e">
        <f t="shared" si="88"/>
        <v>#VALUE!</v>
      </c>
      <c r="S1887" s="19" t="e">
        <f t="shared" si="89"/>
        <v>#VALUE!</v>
      </c>
      <c r="T1887" s="19"/>
      <c r="U1887" s="20">
        <v>44348</v>
      </c>
      <c r="V1887" s="20"/>
      <c r="W1887" s="21">
        <v>35350</v>
      </c>
      <c r="X1887" s="20">
        <v>44348</v>
      </c>
      <c r="Y1887" s="20">
        <v>44712</v>
      </c>
    </row>
    <row r="1888" spans="1:25" ht="15.75" x14ac:dyDescent="0.25">
      <c r="A1888" s="17" t="s">
        <v>553</v>
      </c>
      <c r="B1888" s="17" t="s">
        <v>292</v>
      </c>
      <c r="C1888" s="17" t="s">
        <v>283</v>
      </c>
      <c r="D1888" s="20">
        <v>45458</v>
      </c>
      <c r="E1888" s="20" t="s">
        <v>579</v>
      </c>
      <c r="F1888" s="21">
        <v>27142</v>
      </c>
      <c r="G1888" s="20">
        <v>45444</v>
      </c>
      <c r="H1888" s="20">
        <v>45808</v>
      </c>
      <c r="I1888" s="17">
        <f>IF((YEAR(H1888)-YEAR(G1888))=1, ((MONTH(H1888)-MONTH(G1888))+1)+12, (IF((YEAR(H1888)-YEAR(G1888))=2, ((MONTH(H1888)-MONTH(G1888))+1)+24, (IF((YEAR(H1888)-YEAR(G1888))=3, ((MONTH(H1888)-MONTH(G1888))+1)+36, (MONTH(H1888)-MONTH(G1888))+1)))))</f>
        <v>12</v>
      </c>
      <c r="J1888" s="18">
        <f>F1888/I1888</f>
        <v>2261.8333333333335</v>
      </c>
      <c r="K1888" s="19"/>
      <c r="L1888" s="20">
        <v>45458</v>
      </c>
      <c r="M1888" s="20" t="s">
        <v>579</v>
      </c>
      <c r="N1888" s="21">
        <v>27142</v>
      </c>
      <c r="O1888" s="20">
        <v>45444</v>
      </c>
      <c r="P1888" s="20">
        <v>45808</v>
      </c>
      <c r="Q1888" s="19" t="e">
        <f t="shared" si="87"/>
        <v>#VALUE!</v>
      </c>
      <c r="R1888" s="19" t="e">
        <f t="shared" si="88"/>
        <v>#VALUE!</v>
      </c>
      <c r="S1888" s="19" t="e">
        <f t="shared" si="89"/>
        <v>#VALUE!</v>
      </c>
      <c r="T1888" s="19"/>
      <c r="U1888" s="20">
        <v>44362</v>
      </c>
      <c r="V1888" s="20"/>
      <c r="W1888" s="21">
        <v>27142</v>
      </c>
      <c r="X1888" s="20">
        <v>44348</v>
      </c>
      <c r="Y1888" s="20">
        <v>44712</v>
      </c>
    </row>
    <row r="1889" spans="1:25" ht="15.75" x14ac:dyDescent="0.25">
      <c r="A1889" s="17" t="s">
        <v>391</v>
      </c>
      <c r="B1889" s="17" t="s">
        <v>285</v>
      </c>
      <c r="C1889" s="17" t="s">
        <v>283</v>
      </c>
      <c r="D1889" s="20">
        <v>46204</v>
      </c>
      <c r="E1889" s="20" t="s">
        <v>579</v>
      </c>
      <c r="F1889" s="21">
        <v>30434.93</v>
      </c>
      <c r="G1889" s="20">
        <v>45627</v>
      </c>
      <c r="H1889" s="20">
        <v>45808</v>
      </c>
      <c r="I1889" s="17">
        <f>IF((YEAR(H1889)-YEAR(G1889))=1, ((MONTH(H1889)-MONTH(G1889))+1)+12, (IF((YEAR(H1889)-YEAR(G1889))=2, ((MONTH(H1889)-MONTH(G1889))+1)+24, (IF((YEAR(H1889)-YEAR(G1889))=3, ((MONTH(H1889)-MONTH(G1889))+1)+36, (MONTH(H1889)-MONTH(G1889))+1)))))</f>
        <v>6</v>
      </c>
      <c r="J1889" s="18">
        <f>F1889/I1889</f>
        <v>5072.4883333333337</v>
      </c>
      <c r="K1889" s="19"/>
      <c r="L1889" s="20">
        <v>46204</v>
      </c>
      <c r="M1889" s="20" t="s">
        <v>579</v>
      </c>
      <c r="N1889" s="21">
        <v>30434.93</v>
      </c>
      <c r="O1889" s="20">
        <v>45627</v>
      </c>
      <c r="P1889" s="20">
        <v>45808</v>
      </c>
      <c r="Q1889" s="19" t="e">
        <f t="shared" si="87"/>
        <v>#VALUE!</v>
      </c>
      <c r="R1889" s="19" t="e">
        <f t="shared" si="88"/>
        <v>#VALUE!</v>
      </c>
      <c r="S1889" s="19" t="e">
        <f t="shared" si="89"/>
        <v>#VALUE!</v>
      </c>
      <c r="T1889" s="19"/>
      <c r="U1889" s="20">
        <v>45108</v>
      </c>
      <c r="V1889" s="20"/>
      <c r="W1889" s="21">
        <v>30434.93</v>
      </c>
      <c r="X1889" s="20">
        <v>44531</v>
      </c>
      <c r="Y1889" s="20">
        <v>44712</v>
      </c>
    </row>
    <row r="1890" spans="1:25" ht="15.75" x14ac:dyDescent="0.25">
      <c r="A1890" s="17" t="s">
        <v>391</v>
      </c>
      <c r="B1890" s="17" t="s">
        <v>296</v>
      </c>
      <c r="C1890" s="17" t="s">
        <v>283</v>
      </c>
      <c r="D1890" s="20">
        <v>46023</v>
      </c>
      <c r="E1890" s="20" t="s">
        <v>579</v>
      </c>
      <c r="F1890" s="21">
        <v>30434.93</v>
      </c>
      <c r="G1890" s="20">
        <v>45627</v>
      </c>
      <c r="H1890" s="20">
        <v>45808</v>
      </c>
      <c r="I1890" s="17">
        <f>IF((YEAR(H1890)-YEAR(G1890))=1, ((MONTH(H1890)-MONTH(G1890))+1)+12, (IF((YEAR(H1890)-YEAR(G1890))=2, ((MONTH(H1890)-MONTH(G1890))+1)+24, (IF((YEAR(H1890)-YEAR(G1890))=3, ((MONTH(H1890)-MONTH(G1890))+1)+36, (MONTH(H1890)-MONTH(G1890))+1)))))</f>
        <v>6</v>
      </c>
      <c r="J1890" s="18">
        <f>F1890/I1890</f>
        <v>5072.4883333333337</v>
      </c>
      <c r="K1890" s="19"/>
      <c r="L1890" s="20">
        <v>46023</v>
      </c>
      <c r="M1890" s="20" t="s">
        <v>579</v>
      </c>
      <c r="N1890" s="21">
        <v>30434.93</v>
      </c>
      <c r="O1890" s="20">
        <v>45627</v>
      </c>
      <c r="P1890" s="20">
        <v>45808</v>
      </c>
      <c r="Q1890" s="19" t="e">
        <f t="shared" si="87"/>
        <v>#VALUE!</v>
      </c>
      <c r="R1890" s="19" t="e">
        <f t="shared" si="88"/>
        <v>#VALUE!</v>
      </c>
      <c r="S1890" s="19" t="e">
        <f t="shared" si="89"/>
        <v>#VALUE!</v>
      </c>
      <c r="T1890" s="19"/>
      <c r="U1890" s="20">
        <v>44927</v>
      </c>
      <c r="V1890" s="20"/>
      <c r="W1890" s="21">
        <v>30434.93</v>
      </c>
      <c r="X1890" s="20">
        <v>44531</v>
      </c>
      <c r="Y1890" s="20">
        <v>44712</v>
      </c>
    </row>
    <row r="1891" spans="1:25" ht="15.75" x14ac:dyDescent="0.25">
      <c r="A1891" s="17" t="s">
        <v>391</v>
      </c>
      <c r="B1891" s="17" t="s">
        <v>282</v>
      </c>
      <c r="C1891" s="17" t="s">
        <v>283</v>
      </c>
      <c r="D1891" s="20">
        <v>45839</v>
      </c>
      <c r="E1891" s="20" t="s">
        <v>579</v>
      </c>
      <c r="F1891" s="21">
        <v>30434.93</v>
      </c>
      <c r="G1891" s="20">
        <v>45627</v>
      </c>
      <c r="H1891" s="20">
        <v>45808</v>
      </c>
      <c r="I1891" s="17">
        <f>IF((YEAR(H1891)-YEAR(G1891))=1, ((MONTH(H1891)-MONTH(G1891))+1)+12, (IF((YEAR(H1891)-YEAR(G1891))=2, ((MONTH(H1891)-MONTH(G1891))+1)+24, (IF((YEAR(H1891)-YEAR(G1891))=3, ((MONTH(H1891)-MONTH(G1891))+1)+36, (MONTH(H1891)-MONTH(G1891))+1)))))</f>
        <v>6</v>
      </c>
      <c r="J1891" s="18">
        <f>F1891/I1891</f>
        <v>5072.4883333333337</v>
      </c>
      <c r="K1891" s="19"/>
      <c r="L1891" s="20">
        <v>45839</v>
      </c>
      <c r="M1891" s="20" t="s">
        <v>579</v>
      </c>
      <c r="N1891" s="21">
        <v>30434.93</v>
      </c>
      <c r="O1891" s="20">
        <v>45627</v>
      </c>
      <c r="P1891" s="20">
        <v>45808</v>
      </c>
      <c r="Q1891" s="19" t="e">
        <f t="shared" si="87"/>
        <v>#VALUE!</v>
      </c>
      <c r="R1891" s="19" t="e">
        <f t="shared" si="88"/>
        <v>#VALUE!</v>
      </c>
      <c r="S1891" s="19" t="e">
        <f t="shared" si="89"/>
        <v>#VALUE!</v>
      </c>
      <c r="T1891" s="19"/>
      <c r="U1891" s="20">
        <v>44743</v>
      </c>
      <c r="V1891" s="20"/>
      <c r="W1891" s="21">
        <v>30434.93</v>
      </c>
      <c r="X1891" s="20">
        <v>44531</v>
      </c>
      <c r="Y1891" s="20">
        <v>44712</v>
      </c>
    </row>
    <row r="1892" spans="1:25" ht="15.75" x14ac:dyDescent="0.25">
      <c r="A1892" s="17" t="s">
        <v>507</v>
      </c>
      <c r="B1892" s="17" t="s">
        <v>285</v>
      </c>
      <c r="C1892" s="17" t="s">
        <v>283</v>
      </c>
      <c r="D1892" s="20">
        <v>45778</v>
      </c>
      <c r="E1892" s="20" t="s">
        <v>579</v>
      </c>
      <c r="F1892" s="21">
        <v>1750</v>
      </c>
      <c r="G1892" s="20">
        <v>45778</v>
      </c>
      <c r="H1892" s="20">
        <v>45808</v>
      </c>
      <c r="I1892" s="17">
        <f>IF((YEAR(H1892)-YEAR(G1892))=1, ((MONTH(H1892)-MONTH(G1892))+1)+12, (IF((YEAR(H1892)-YEAR(G1892))=2, ((MONTH(H1892)-MONTH(G1892))+1)+24, (IF((YEAR(H1892)-YEAR(G1892))=3, ((MONTH(H1892)-MONTH(G1892))+1)+36, (MONTH(H1892)-MONTH(G1892))+1)))))</f>
        <v>1</v>
      </c>
      <c r="J1892" s="18">
        <f>F1892/I1892</f>
        <v>1750</v>
      </c>
      <c r="K1892" s="19"/>
      <c r="L1892" s="20">
        <v>45778</v>
      </c>
      <c r="M1892" s="20" t="s">
        <v>579</v>
      </c>
      <c r="N1892" s="21">
        <v>1750</v>
      </c>
      <c r="O1892" s="20">
        <v>45778</v>
      </c>
      <c r="P1892" s="20">
        <v>45808</v>
      </c>
      <c r="Q1892" s="19" t="e">
        <f t="shared" si="87"/>
        <v>#VALUE!</v>
      </c>
      <c r="R1892" s="19" t="e">
        <f t="shared" si="88"/>
        <v>#VALUE!</v>
      </c>
      <c r="S1892" s="19" t="e">
        <f t="shared" si="89"/>
        <v>#VALUE!</v>
      </c>
      <c r="T1892" s="19"/>
      <c r="U1892" s="20">
        <v>44682</v>
      </c>
      <c r="V1892" s="20"/>
      <c r="W1892" s="21">
        <v>1750</v>
      </c>
      <c r="X1892" s="20">
        <v>44682</v>
      </c>
      <c r="Y1892" s="20">
        <v>44712</v>
      </c>
    </row>
    <row r="1893" spans="1:25" ht="15.75" x14ac:dyDescent="0.25">
      <c r="A1893" s="17" t="s">
        <v>507</v>
      </c>
      <c r="B1893" s="17" t="s">
        <v>285</v>
      </c>
      <c r="C1893" s="17" t="s">
        <v>283</v>
      </c>
      <c r="D1893" s="20">
        <v>45809</v>
      </c>
      <c r="E1893" s="20" t="s">
        <v>579</v>
      </c>
      <c r="F1893" s="21">
        <v>1750</v>
      </c>
      <c r="G1893" s="20">
        <v>45809</v>
      </c>
      <c r="H1893" s="20">
        <v>45838</v>
      </c>
      <c r="I1893" s="17">
        <f>IF((YEAR(H1893)-YEAR(G1893))=1, ((MONTH(H1893)-MONTH(G1893))+1)+12, (IF((YEAR(H1893)-YEAR(G1893))=2, ((MONTH(H1893)-MONTH(G1893))+1)+24, (IF((YEAR(H1893)-YEAR(G1893))=3, ((MONTH(H1893)-MONTH(G1893))+1)+36, (MONTH(H1893)-MONTH(G1893))+1)))))</f>
        <v>1</v>
      </c>
      <c r="J1893" s="18">
        <f>F1893/I1893</f>
        <v>1750</v>
      </c>
      <c r="K1893" s="19"/>
      <c r="L1893" s="20">
        <v>45809</v>
      </c>
      <c r="M1893" s="20" t="s">
        <v>579</v>
      </c>
      <c r="N1893" s="21">
        <v>1750</v>
      </c>
      <c r="O1893" s="20">
        <v>45809</v>
      </c>
      <c r="P1893" s="20">
        <v>45838</v>
      </c>
      <c r="Q1893" s="19" t="e">
        <f t="shared" si="87"/>
        <v>#VALUE!</v>
      </c>
      <c r="R1893" s="19" t="e">
        <f t="shared" si="88"/>
        <v>#VALUE!</v>
      </c>
      <c r="S1893" s="19" t="e">
        <f t="shared" si="89"/>
        <v>#VALUE!</v>
      </c>
      <c r="T1893" s="19"/>
      <c r="U1893" s="20">
        <v>44713</v>
      </c>
      <c r="V1893" s="20"/>
      <c r="W1893" s="21">
        <v>1750</v>
      </c>
      <c r="X1893" s="20">
        <v>44713</v>
      </c>
      <c r="Y1893" s="20">
        <v>44742</v>
      </c>
    </row>
    <row r="1894" spans="1:25" ht="15.75" x14ac:dyDescent="0.25">
      <c r="A1894" s="17" t="s">
        <v>507</v>
      </c>
      <c r="B1894" s="17" t="s">
        <v>285</v>
      </c>
      <c r="C1894" s="17" t="s">
        <v>283</v>
      </c>
      <c r="D1894" s="20">
        <v>45839</v>
      </c>
      <c r="E1894" s="20" t="s">
        <v>579</v>
      </c>
      <c r="F1894" s="21">
        <v>1750</v>
      </c>
      <c r="G1894" s="20">
        <v>45839</v>
      </c>
      <c r="H1894" s="20">
        <v>45869</v>
      </c>
      <c r="I1894" s="17">
        <f>IF((YEAR(H1894)-YEAR(G1894))=1, ((MONTH(H1894)-MONTH(G1894))+1)+12, (IF((YEAR(H1894)-YEAR(G1894))=2, ((MONTH(H1894)-MONTH(G1894))+1)+24, (IF((YEAR(H1894)-YEAR(G1894))=3, ((MONTH(H1894)-MONTH(G1894))+1)+36, (MONTH(H1894)-MONTH(G1894))+1)))))</f>
        <v>1</v>
      </c>
      <c r="J1894" s="18">
        <f>F1894/I1894</f>
        <v>1750</v>
      </c>
      <c r="K1894" s="19"/>
      <c r="L1894" s="20">
        <v>45839</v>
      </c>
      <c r="M1894" s="20" t="s">
        <v>579</v>
      </c>
      <c r="N1894" s="21">
        <v>1750</v>
      </c>
      <c r="O1894" s="20">
        <v>45839</v>
      </c>
      <c r="P1894" s="20">
        <v>45869</v>
      </c>
      <c r="Q1894" s="19" t="e">
        <f t="shared" si="87"/>
        <v>#VALUE!</v>
      </c>
      <c r="R1894" s="19" t="e">
        <f t="shared" si="88"/>
        <v>#VALUE!</v>
      </c>
      <c r="S1894" s="19" t="e">
        <f t="shared" si="89"/>
        <v>#VALUE!</v>
      </c>
      <c r="T1894" s="19"/>
      <c r="U1894" s="20">
        <v>44743</v>
      </c>
      <c r="V1894" s="20"/>
      <c r="W1894" s="21">
        <v>1750</v>
      </c>
      <c r="X1894" s="20">
        <v>44743</v>
      </c>
      <c r="Y1894" s="20">
        <v>44773</v>
      </c>
    </row>
    <row r="1895" spans="1:25" ht="15.75" x14ac:dyDescent="0.25">
      <c r="A1895" s="17" t="s">
        <v>399</v>
      </c>
      <c r="B1895" s="17" t="s">
        <v>288</v>
      </c>
      <c r="C1895" s="17" t="s">
        <v>283</v>
      </c>
      <c r="D1895" s="20">
        <v>45536</v>
      </c>
      <c r="E1895" s="20" t="s">
        <v>579</v>
      </c>
      <c r="F1895" s="21">
        <v>10980.75</v>
      </c>
      <c r="G1895" s="20">
        <v>45597</v>
      </c>
      <c r="H1895" s="20">
        <v>45900</v>
      </c>
      <c r="I1895" s="17">
        <f>IF((YEAR(H1895)-YEAR(G1895))=1, ((MONTH(H1895)-MONTH(G1895))+1)+12, (IF((YEAR(H1895)-YEAR(G1895))=2, ((MONTH(H1895)-MONTH(G1895))+1)+24, (IF((YEAR(H1895)-YEAR(G1895))=3, ((MONTH(H1895)-MONTH(G1895))+1)+36, (MONTH(H1895)-MONTH(G1895))+1)))))</f>
        <v>10</v>
      </c>
      <c r="J1895" s="18">
        <f>F1895/I1895</f>
        <v>1098.075</v>
      </c>
      <c r="K1895" s="19"/>
      <c r="L1895" s="20">
        <v>45536</v>
      </c>
      <c r="M1895" s="20" t="s">
        <v>579</v>
      </c>
      <c r="N1895" s="21">
        <v>10980.75</v>
      </c>
      <c r="O1895" s="20">
        <v>45597</v>
      </c>
      <c r="P1895" s="20">
        <v>45900</v>
      </c>
      <c r="Q1895" s="19" t="e">
        <f t="shared" si="87"/>
        <v>#VALUE!</v>
      </c>
      <c r="R1895" s="19" t="e">
        <f t="shared" si="88"/>
        <v>#VALUE!</v>
      </c>
      <c r="S1895" s="19" t="e">
        <f t="shared" si="89"/>
        <v>#VALUE!</v>
      </c>
      <c r="T1895" s="19"/>
      <c r="U1895" s="20">
        <v>44440</v>
      </c>
      <c r="V1895" s="20"/>
      <c r="W1895" s="21">
        <v>10980.75</v>
      </c>
      <c r="X1895" s="20">
        <v>44501</v>
      </c>
      <c r="Y1895" s="20">
        <v>44804</v>
      </c>
    </row>
    <row r="1896" spans="1:25" ht="15.75" x14ac:dyDescent="0.25">
      <c r="A1896" s="17" t="s">
        <v>507</v>
      </c>
      <c r="B1896" s="17" t="s">
        <v>285</v>
      </c>
      <c r="C1896" s="17" t="s">
        <v>283</v>
      </c>
      <c r="D1896" s="20">
        <v>45870</v>
      </c>
      <c r="E1896" s="20" t="s">
        <v>579</v>
      </c>
      <c r="F1896" s="21">
        <v>1750</v>
      </c>
      <c r="G1896" s="20">
        <v>45870</v>
      </c>
      <c r="H1896" s="20">
        <v>45900</v>
      </c>
      <c r="I1896" s="17">
        <f>IF((YEAR(H1896)-YEAR(G1896))=1, ((MONTH(H1896)-MONTH(G1896))+1)+12, (IF((YEAR(H1896)-YEAR(G1896))=2, ((MONTH(H1896)-MONTH(G1896))+1)+24, (IF((YEAR(H1896)-YEAR(G1896))=3, ((MONTH(H1896)-MONTH(G1896))+1)+36, (MONTH(H1896)-MONTH(G1896))+1)))))</f>
        <v>1</v>
      </c>
      <c r="J1896" s="18">
        <f>F1896/I1896</f>
        <v>1750</v>
      </c>
      <c r="K1896" s="19"/>
      <c r="L1896" s="20">
        <v>45870</v>
      </c>
      <c r="M1896" s="20" t="s">
        <v>579</v>
      </c>
      <c r="N1896" s="21">
        <v>1750</v>
      </c>
      <c r="O1896" s="20">
        <v>45870</v>
      </c>
      <c r="P1896" s="20">
        <v>45900</v>
      </c>
      <c r="Q1896" s="19" t="e">
        <f t="shared" si="87"/>
        <v>#VALUE!</v>
      </c>
      <c r="R1896" s="19" t="e">
        <f t="shared" si="88"/>
        <v>#VALUE!</v>
      </c>
      <c r="S1896" s="19" t="e">
        <f t="shared" si="89"/>
        <v>#VALUE!</v>
      </c>
      <c r="T1896" s="19"/>
      <c r="U1896" s="20">
        <v>44774</v>
      </c>
      <c r="V1896" s="20"/>
      <c r="W1896" s="21">
        <v>1750</v>
      </c>
      <c r="X1896" s="20">
        <v>44774</v>
      </c>
      <c r="Y1896" s="20">
        <v>44804</v>
      </c>
    </row>
    <row r="1897" spans="1:25" ht="15.75" x14ac:dyDescent="0.25">
      <c r="A1897" s="23" t="s">
        <v>469</v>
      </c>
      <c r="B1897" s="23" t="s">
        <v>285</v>
      </c>
      <c r="C1897" s="17" t="s">
        <v>283</v>
      </c>
      <c r="D1897" s="20">
        <v>45566</v>
      </c>
      <c r="E1897" s="20" t="s">
        <v>579</v>
      </c>
      <c r="F1897" s="21">
        <v>21000</v>
      </c>
      <c r="G1897" s="20">
        <v>45566</v>
      </c>
      <c r="H1897" s="20">
        <v>45930</v>
      </c>
      <c r="I1897" s="17">
        <f>IF((YEAR(H1897)-YEAR(G1897))=1, ((MONTH(H1897)-MONTH(G1897))+1)+12, (IF((YEAR(H1897)-YEAR(G1897))=2, ((MONTH(H1897)-MONTH(G1897))+1)+24, (IF((YEAR(H1897)-YEAR(G1897))=3, ((MONTH(H1897)-MONTH(G1897))+1)+36, (MONTH(H1897)-MONTH(G1897))+1)))))</f>
        <v>12</v>
      </c>
      <c r="J1897" s="18">
        <f>F1897/I1897</f>
        <v>1750</v>
      </c>
      <c r="K1897" s="19"/>
      <c r="L1897" s="20">
        <v>45566</v>
      </c>
      <c r="M1897" s="20" t="s">
        <v>579</v>
      </c>
      <c r="N1897" s="21">
        <v>21000</v>
      </c>
      <c r="O1897" s="20">
        <v>45566</v>
      </c>
      <c r="P1897" s="20">
        <v>45930</v>
      </c>
      <c r="Q1897" s="19" t="e">
        <f t="shared" si="87"/>
        <v>#VALUE!</v>
      </c>
      <c r="R1897" s="19" t="e">
        <f t="shared" si="88"/>
        <v>#VALUE!</v>
      </c>
      <c r="S1897" s="19" t="e">
        <f t="shared" si="89"/>
        <v>#VALUE!</v>
      </c>
      <c r="T1897" s="19"/>
      <c r="U1897" s="20">
        <v>44470</v>
      </c>
      <c r="V1897" s="20"/>
      <c r="W1897" s="21">
        <v>21000</v>
      </c>
      <c r="X1897" s="20">
        <v>44470</v>
      </c>
      <c r="Y1897" s="20">
        <v>44834</v>
      </c>
    </row>
    <row r="1898" spans="1:25" ht="15.75" x14ac:dyDescent="0.25">
      <c r="A1898" s="17" t="s">
        <v>507</v>
      </c>
      <c r="B1898" s="17" t="s">
        <v>285</v>
      </c>
      <c r="C1898" s="17" t="s">
        <v>283</v>
      </c>
      <c r="D1898" s="20">
        <v>45901</v>
      </c>
      <c r="E1898" s="20" t="s">
        <v>579</v>
      </c>
      <c r="F1898" s="21">
        <v>1750</v>
      </c>
      <c r="G1898" s="20">
        <v>45901</v>
      </c>
      <c r="H1898" s="20">
        <v>45930</v>
      </c>
      <c r="I1898" s="17">
        <f>IF((YEAR(H1898)-YEAR(G1898))=1, ((MONTH(H1898)-MONTH(G1898))+1)+12, (IF((YEAR(H1898)-YEAR(G1898))=2, ((MONTH(H1898)-MONTH(G1898))+1)+24, (IF((YEAR(H1898)-YEAR(G1898))=3, ((MONTH(H1898)-MONTH(G1898))+1)+36, (MONTH(H1898)-MONTH(G1898))+1)))))</f>
        <v>1</v>
      </c>
      <c r="J1898" s="18">
        <f>F1898/I1898</f>
        <v>1750</v>
      </c>
      <c r="K1898" s="19"/>
      <c r="L1898" s="20">
        <v>45901</v>
      </c>
      <c r="M1898" s="20" t="s">
        <v>579</v>
      </c>
      <c r="N1898" s="21">
        <v>1750</v>
      </c>
      <c r="O1898" s="20">
        <v>45901</v>
      </c>
      <c r="P1898" s="20">
        <v>45930</v>
      </c>
      <c r="Q1898" s="19" t="e">
        <f t="shared" si="87"/>
        <v>#VALUE!</v>
      </c>
      <c r="R1898" s="19" t="e">
        <f t="shared" si="88"/>
        <v>#VALUE!</v>
      </c>
      <c r="S1898" s="19" t="e">
        <f t="shared" si="89"/>
        <v>#VALUE!</v>
      </c>
      <c r="T1898" s="19"/>
      <c r="U1898" s="20">
        <v>44805</v>
      </c>
      <c r="V1898" s="20"/>
      <c r="W1898" s="21">
        <v>1750</v>
      </c>
      <c r="X1898" s="20">
        <v>44805</v>
      </c>
      <c r="Y1898" s="20">
        <v>44834</v>
      </c>
    </row>
    <row r="1899" spans="1:25" ht="15.75" x14ac:dyDescent="0.25">
      <c r="A1899" s="17" t="s">
        <v>339</v>
      </c>
      <c r="B1899" s="17" t="s">
        <v>292</v>
      </c>
      <c r="C1899" s="17" t="s">
        <v>283</v>
      </c>
      <c r="D1899" s="20">
        <v>45596</v>
      </c>
      <c r="E1899" s="20" t="s">
        <v>579</v>
      </c>
      <c r="F1899" s="21">
        <v>51613</v>
      </c>
      <c r="G1899" s="20">
        <v>45597</v>
      </c>
      <c r="H1899" s="20">
        <v>45961</v>
      </c>
      <c r="I1899" s="17">
        <f>IF((YEAR(H1899)-YEAR(G1899))=1, ((MONTH(H1899)-MONTH(G1899))+1)+12, (IF((YEAR(H1899)-YEAR(G1899))=2, ((MONTH(H1899)-MONTH(G1899))+1)+24, (IF((YEAR(H1899)-YEAR(G1899))=3, ((MONTH(H1899)-MONTH(G1899))+1)+36, (MONTH(H1899)-MONTH(G1899))+1)))))</f>
        <v>12</v>
      </c>
      <c r="J1899" s="18">
        <f>F1899/I1899</f>
        <v>4301.083333333333</v>
      </c>
      <c r="K1899" s="19"/>
      <c r="L1899" s="20">
        <v>45596</v>
      </c>
      <c r="M1899" s="20" t="s">
        <v>579</v>
      </c>
      <c r="N1899" s="21">
        <v>51613</v>
      </c>
      <c r="O1899" s="20">
        <v>45597</v>
      </c>
      <c r="P1899" s="20">
        <v>45961</v>
      </c>
      <c r="Q1899" s="19" t="e">
        <f t="shared" si="87"/>
        <v>#VALUE!</v>
      </c>
      <c r="R1899" s="19" t="e">
        <f t="shared" si="88"/>
        <v>#VALUE!</v>
      </c>
      <c r="S1899" s="19" t="e">
        <f t="shared" si="89"/>
        <v>#VALUE!</v>
      </c>
      <c r="T1899" s="19"/>
      <c r="U1899" s="20">
        <v>44500</v>
      </c>
      <c r="V1899" s="20"/>
      <c r="W1899" s="21">
        <v>51613</v>
      </c>
      <c r="X1899" s="20">
        <v>44501</v>
      </c>
      <c r="Y1899" s="20">
        <v>44865</v>
      </c>
    </row>
    <row r="1900" spans="1:25" ht="15.75" x14ac:dyDescent="0.25">
      <c r="A1900" s="17" t="s">
        <v>409</v>
      </c>
      <c r="B1900" s="17" t="s">
        <v>288</v>
      </c>
      <c r="C1900" s="17" t="s">
        <v>283</v>
      </c>
      <c r="D1900" s="20">
        <v>45597</v>
      </c>
      <c r="E1900" s="20" t="s">
        <v>579</v>
      </c>
      <c r="F1900" s="21">
        <v>150000</v>
      </c>
      <c r="G1900" s="20">
        <v>45597</v>
      </c>
      <c r="H1900" s="20">
        <v>45961</v>
      </c>
      <c r="I1900" s="17">
        <f>IF((YEAR(H1900)-YEAR(G1900))=1, ((MONTH(H1900)-MONTH(G1900))+1)+12, (IF((YEAR(H1900)-YEAR(G1900))=2, ((MONTH(H1900)-MONTH(G1900))+1)+24, (IF((YEAR(H1900)-YEAR(G1900))=3, ((MONTH(H1900)-MONTH(G1900))+1)+36, (MONTH(H1900)-MONTH(G1900))+1)))))</f>
        <v>12</v>
      </c>
      <c r="J1900" s="18">
        <f>F1900/I1900</f>
        <v>12500</v>
      </c>
      <c r="K1900" s="19"/>
      <c r="L1900" s="20">
        <v>45597</v>
      </c>
      <c r="M1900" s="20" t="s">
        <v>579</v>
      </c>
      <c r="N1900" s="21">
        <v>150000</v>
      </c>
      <c r="O1900" s="20">
        <v>45597</v>
      </c>
      <c r="P1900" s="20">
        <v>45961</v>
      </c>
      <c r="Q1900" s="19" t="e">
        <f t="shared" si="87"/>
        <v>#VALUE!</v>
      </c>
      <c r="R1900" s="19" t="e">
        <f t="shared" si="88"/>
        <v>#VALUE!</v>
      </c>
      <c r="S1900" s="19" t="e">
        <f t="shared" si="89"/>
        <v>#VALUE!</v>
      </c>
      <c r="T1900" s="19"/>
      <c r="U1900" s="20">
        <v>44501</v>
      </c>
      <c r="V1900" s="20"/>
      <c r="W1900" s="21">
        <v>150000</v>
      </c>
      <c r="X1900" s="20">
        <v>44501</v>
      </c>
      <c r="Y1900" s="20">
        <v>44865</v>
      </c>
    </row>
    <row r="1901" spans="1:25" ht="15.75" x14ac:dyDescent="0.25">
      <c r="A1901" s="17" t="s">
        <v>507</v>
      </c>
      <c r="B1901" s="17" t="s">
        <v>285</v>
      </c>
      <c r="C1901" s="17" t="s">
        <v>283</v>
      </c>
      <c r="D1901" s="20">
        <v>45931</v>
      </c>
      <c r="E1901" s="20" t="s">
        <v>579</v>
      </c>
      <c r="F1901" s="21">
        <v>1750</v>
      </c>
      <c r="G1901" s="20">
        <v>45931</v>
      </c>
      <c r="H1901" s="20">
        <v>45961</v>
      </c>
      <c r="I1901" s="17">
        <f>IF((YEAR(H1901)-YEAR(G1901))=1, ((MONTH(H1901)-MONTH(G1901))+1)+12, (IF((YEAR(H1901)-YEAR(G1901))=2, ((MONTH(H1901)-MONTH(G1901))+1)+24, (IF((YEAR(H1901)-YEAR(G1901))=3, ((MONTH(H1901)-MONTH(G1901))+1)+36, (MONTH(H1901)-MONTH(G1901))+1)))))</f>
        <v>1</v>
      </c>
      <c r="J1901" s="18">
        <f>F1901/I1901</f>
        <v>1750</v>
      </c>
      <c r="K1901" s="19"/>
      <c r="L1901" s="20">
        <v>45931</v>
      </c>
      <c r="M1901" s="20" t="s">
        <v>579</v>
      </c>
      <c r="N1901" s="21">
        <v>1750</v>
      </c>
      <c r="O1901" s="20">
        <v>45931</v>
      </c>
      <c r="P1901" s="20">
        <v>45961</v>
      </c>
      <c r="Q1901" s="19" t="e">
        <f t="shared" si="87"/>
        <v>#VALUE!</v>
      </c>
      <c r="R1901" s="19" t="e">
        <f t="shared" si="88"/>
        <v>#VALUE!</v>
      </c>
      <c r="S1901" s="19" t="e">
        <f t="shared" si="89"/>
        <v>#VALUE!</v>
      </c>
      <c r="T1901" s="19"/>
      <c r="U1901" s="20">
        <v>44835</v>
      </c>
      <c r="V1901" s="20"/>
      <c r="W1901" s="21">
        <v>1750</v>
      </c>
      <c r="X1901" s="20">
        <v>44835</v>
      </c>
      <c r="Y1901" s="20">
        <v>44865</v>
      </c>
    </row>
    <row r="1902" spans="1:25" ht="15.75" x14ac:dyDescent="0.25">
      <c r="A1902" s="17" t="s">
        <v>507</v>
      </c>
      <c r="B1902" s="17" t="s">
        <v>285</v>
      </c>
      <c r="C1902" s="17" t="s">
        <v>283</v>
      </c>
      <c r="D1902" s="20">
        <v>45962</v>
      </c>
      <c r="E1902" s="20" t="s">
        <v>579</v>
      </c>
      <c r="F1902" s="21">
        <v>1750</v>
      </c>
      <c r="G1902" s="20">
        <v>45962</v>
      </c>
      <c r="H1902" s="20">
        <v>45991</v>
      </c>
      <c r="I1902" s="17">
        <f>IF((YEAR(H1902)-YEAR(G1902))=1, ((MONTH(H1902)-MONTH(G1902))+1)+12, (IF((YEAR(H1902)-YEAR(G1902))=2, ((MONTH(H1902)-MONTH(G1902))+1)+24, (IF((YEAR(H1902)-YEAR(G1902))=3, ((MONTH(H1902)-MONTH(G1902))+1)+36, (MONTH(H1902)-MONTH(G1902))+1)))))</f>
        <v>1</v>
      </c>
      <c r="J1902" s="18">
        <f>F1902/I1902</f>
        <v>1750</v>
      </c>
      <c r="K1902" s="19"/>
      <c r="L1902" s="20">
        <v>45962</v>
      </c>
      <c r="M1902" s="20" t="s">
        <v>579</v>
      </c>
      <c r="N1902" s="21">
        <v>1750</v>
      </c>
      <c r="O1902" s="20">
        <v>45962</v>
      </c>
      <c r="P1902" s="20">
        <v>45991</v>
      </c>
      <c r="Q1902" s="19" t="e">
        <f t="shared" si="87"/>
        <v>#VALUE!</v>
      </c>
      <c r="R1902" s="19" t="e">
        <f t="shared" si="88"/>
        <v>#VALUE!</v>
      </c>
      <c r="S1902" s="19" t="e">
        <f t="shared" si="89"/>
        <v>#VALUE!</v>
      </c>
      <c r="T1902" s="19"/>
      <c r="U1902" s="20">
        <v>44866</v>
      </c>
      <c r="V1902" s="20"/>
      <c r="W1902" s="21">
        <v>1750</v>
      </c>
      <c r="X1902" s="20">
        <v>44866</v>
      </c>
      <c r="Y1902" s="20">
        <v>44895</v>
      </c>
    </row>
    <row r="1903" spans="1:25" ht="15.75" x14ac:dyDescent="0.25">
      <c r="A1903" s="17" t="s">
        <v>530</v>
      </c>
      <c r="B1903" s="17" t="s">
        <v>285</v>
      </c>
      <c r="C1903" s="17" t="s">
        <v>283</v>
      </c>
      <c r="D1903" s="20">
        <v>44713</v>
      </c>
      <c r="E1903" s="20">
        <v>44778</v>
      </c>
      <c r="F1903" s="21">
        <v>5416.67</v>
      </c>
      <c r="G1903" s="20">
        <v>45292</v>
      </c>
      <c r="H1903" s="20">
        <v>46022</v>
      </c>
      <c r="I1903" s="17">
        <f>IF((YEAR(H1903)-YEAR(G1903))=1, ((MONTH(H1903)-MONTH(G1903))+1)+12, (IF((YEAR(H1903)-YEAR(G1903))=2, ((MONTH(H1903)-MONTH(G1903))+1)+24, (IF((YEAR(H1903)-YEAR(G1903))=3, ((MONTH(H1903)-MONTH(G1903))+1)+36, (MONTH(H1903)-MONTH(G1903))+1)))))</f>
        <v>24</v>
      </c>
      <c r="J1903" s="18">
        <f>F1903/I1903</f>
        <v>225.69458333333333</v>
      </c>
      <c r="K1903" s="19"/>
      <c r="L1903" s="20">
        <v>44713</v>
      </c>
      <c r="M1903" s="20">
        <v>44778</v>
      </c>
      <c r="N1903" s="21">
        <v>5416.67</v>
      </c>
      <c r="O1903" s="20">
        <v>45292</v>
      </c>
      <c r="P1903" s="20">
        <v>46022</v>
      </c>
      <c r="Q1903" s="19">
        <f t="shared" si="87"/>
        <v>5</v>
      </c>
      <c r="R1903" s="19">
        <f t="shared" si="88"/>
        <v>5</v>
      </c>
      <c r="S1903" s="19">
        <f t="shared" si="89"/>
        <v>0</v>
      </c>
      <c r="T1903" s="19"/>
      <c r="U1903" s="20">
        <v>43617</v>
      </c>
      <c r="V1903" s="20">
        <v>43682</v>
      </c>
      <c r="W1903" s="21">
        <v>5416.67</v>
      </c>
      <c r="X1903" s="20">
        <v>44197</v>
      </c>
      <c r="Y1903" s="20">
        <v>44926</v>
      </c>
    </row>
    <row r="1904" spans="1:25" ht="15.75" x14ac:dyDescent="0.25">
      <c r="A1904" s="17" t="s">
        <v>295</v>
      </c>
      <c r="B1904" s="17" t="s">
        <v>285</v>
      </c>
      <c r="C1904" s="17" t="s">
        <v>283</v>
      </c>
      <c r="D1904" s="20">
        <v>45474</v>
      </c>
      <c r="E1904" s="20" t="s">
        <v>579</v>
      </c>
      <c r="F1904" s="21">
        <v>19725</v>
      </c>
      <c r="G1904" s="20">
        <v>45658</v>
      </c>
      <c r="H1904" s="20">
        <v>46022</v>
      </c>
      <c r="I1904" s="17">
        <f>IF((YEAR(H1904)-YEAR(G1904))=1, ((MONTH(H1904)-MONTH(G1904))+1)+12, (IF((YEAR(H1904)-YEAR(G1904))=2, ((MONTH(H1904)-MONTH(G1904))+1)+24, (IF((YEAR(H1904)-YEAR(G1904))=3, ((MONTH(H1904)-MONTH(G1904))+1)+36, (MONTH(H1904)-MONTH(G1904))+1)))))</f>
        <v>12</v>
      </c>
      <c r="J1904" s="18">
        <f>F1904/I1904</f>
        <v>1643.75</v>
      </c>
      <c r="K1904" s="19"/>
      <c r="L1904" s="20">
        <v>45474</v>
      </c>
      <c r="M1904" s="20" t="s">
        <v>579</v>
      </c>
      <c r="N1904" s="21">
        <v>19725</v>
      </c>
      <c r="O1904" s="20">
        <v>45658</v>
      </c>
      <c r="P1904" s="20">
        <v>46022</v>
      </c>
      <c r="Q1904" s="19" t="e">
        <f t="shared" si="87"/>
        <v>#VALUE!</v>
      </c>
      <c r="R1904" s="19" t="e">
        <f t="shared" si="88"/>
        <v>#VALUE!</v>
      </c>
      <c r="S1904" s="19" t="e">
        <f t="shared" si="89"/>
        <v>#VALUE!</v>
      </c>
      <c r="T1904" s="19"/>
      <c r="U1904" s="20">
        <v>44378</v>
      </c>
      <c r="V1904" s="20"/>
      <c r="W1904" s="21">
        <v>19725</v>
      </c>
      <c r="X1904" s="20">
        <v>44562</v>
      </c>
      <c r="Y1904" s="20">
        <v>44926</v>
      </c>
    </row>
    <row r="1905" spans="1:25" ht="15.75" x14ac:dyDescent="0.25">
      <c r="A1905" s="17" t="s">
        <v>507</v>
      </c>
      <c r="B1905" s="17" t="s">
        <v>285</v>
      </c>
      <c r="C1905" s="17" t="s">
        <v>283</v>
      </c>
      <c r="D1905" s="20">
        <v>45992</v>
      </c>
      <c r="E1905" s="20" t="s">
        <v>579</v>
      </c>
      <c r="F1905" s="21">
        <v>1750</v>
      </c>
      <c r="G1905" s="20">
        <v>45992</v>
      </c>
      <c r="H1905" s="20">
        <v>46022</v>
      </c>
      <c r="I1905" s="17">
        <f>IF((YEAR(H1905)-YEAR(G1905))=1, ((MONTH(H1905)-MONTH(G1905))+1)+12, (IF((YEAR(H1905)-YEAR(G1905))=2, ((MONTH(H1905)-MONTH(G1905))+1)+24, (IF((YEAR(H1905)-YEAR(G1905))=3, ((MONTH(H1905)-MONTH(G1905))+1)+36, (MONTH(H1905)-MONTH(G1905))+1)))))</f>
        <v>1</v>
      </c>
      <c r="J1905" s="18">
        <f>F1905/I1905</f>
        <v>1750</v>
      </c>
      <c r="K1905" s="19"/>
      <c r="L1905" s="20">
        <v>45992</v>
      </c>
      <c r="M1905" s="20" t="s">
        <v>579</v>
      </c>
      <c r="N1905" s="21">
        <v>1750</v>
      </c>
      <c r="O1905" s="20">
        <v>45992</v>
      </c>
      <c r="P1905" s="20">
        <v>46022</v>
      </c>
      <c r="Q1905" s="19" t="e">
        <f t="shared" si="87"/>
        <v>#VALUE!</v>
      </c>
      <c r="R1905" s="19" t="e">
        <f t="shared" si="88"/>
        <v>#VALUE!</v>
      </c>
      <c r="S1905" s="19" t="e">
        <f t="shared" si="89"/>
        <v>#VALUE!</v>
      </c>
      <c r="T1905" s="19"/>
      <c r="U1905" s="20">
        <v>44896</v>
      </c>
      <c r="V1905" s="20"/>
      <c r="W1905" s="21">
        <v>1750</v>
      </c>
      <c r="X1905" s="20">
        <v>44896</v>
      </c>
      <c r="Y1905" s="20">
        <v>44926</v>
      </c>
    </row>
    <row r="1906" spans="1:25" ht="15.75" x14ac:dyDescent="0.25">
      <c r="A1906" s="17" t="s">
        <v>507</v>
      </c>
      <c r="B1906" s="17" t="s">
        <v>285</v>
      </c>
      <c r="C1906" s="17" t="s">
        <v>283</v>
      </c>
      <c r="D1906" s="20">
        <v>46023</v>
      </c>
      <c r="E1906" s="20" t="s">
        <v>579</v>
      </c>
      <c r="F1906" s="21">
        <v>1750</v>
      </c>
      <c r="G1906" s="20">
        <v>46023</v>
      </c>
      <c r="H1906" s="20">
        <v>46053</v>
      </c>
      <c r="I1906" s="17">
        <f>IF((YEAR(H1906)-YEAR(G1906))=1, ((MONTH(H1906)-MONTH(G1906))+1)+12, (IF((YEAR(H1906)-YEAR(G1906))=2, ((MONTH(H1906)-MONTH(G1906))+1)+24, (IF((YEAR(H1906)-YEAR(G1906))=3, ((MONTH(H1906)-MONTH(G1906))+1)+36, (MONTH(H1906)-MONTH(G1906))+1)))))</f>
        <v>1</v>
      </c>
      <c r="J1906" s="18">
        <f>F1906/I1906</f>
        <v>1750</v>
      </c>
      <c r="K1906" s="19"/>
      <c r="L1906" s="20">
        <v>46023</v>
      </c>
      <c r="M1906" s="20" t="s">
        <v>579</v>
      </c>
      <c r="N1906" s="21">
        <v>1750</v>
      </c>
      <c r="O1906" s="20">
        <v>46023</v>
      </c>
      <c r="P1906" s="20">
        <v>46053</v>
      </c>
      <c r="Q1906" s="19" t="e">
        <f t="shared" si="87"/>
        <v>#VALUE!</v>
      </c>
      <c r="R1906" s="19" t="e">
        <f t="shared" si="88"/>
        <v>#VALUE!</v>
      </c>
      <c r="S1906" s="19" t="e">
        <f t="shared" si="89"/>
        <v>#VALUE!</v>
      </c>
      <c r="T1906" s="19"/>
      <c r="U1906" s="20">
        <v>44927</v>
      </c>
      <c r="V1906" s="20"/>
      <c r="W1906" s="21">
        <v>1750</v>
      </c>
      <c r="X1906" s="20">
        <v>44927</v>
      </c>
      <c r="Y1906" s="20">
        <v>44957</v>
      </c>
    </row>
    <row r="1907" spans="1:25" ht="15.75" x14ac:dyDescent="0.25">
      <c r="A1907" s="17" t="s">
        <v>507</v>
      </c>
      <c r="B1907" s="17" t="s">
        <v>285</v>
      </c>
      <c r="C1907" s="17" t="s">
        <v>283</v>
      </c>
      <c r="D1907" s="20">
        <v>46054</v>
      </c>
      <c r="E1907" s="20" t="s">
        <v>579</v>
      </c>
      <c r="F1907" s="21">
        <v>1750</v>
      </c>
      <c r="G1907" s="20">
        <v>46054</v>
      </c>
      <c r="H1907" s="20">
        <v>46081</v>
      </c>
      <c r="I1907" s="17">
        <f>IF((YEAR(H1907)-YEAR(G1907))=1, ((MONTH(H1907)-MONTH(G1907))+1)+12, (IF((YEAR(H1907)-YEAR(G1907))=2, ((MONTH(H1907)-MONTH(G1907))+1)+24, (IF((YEAR(H1907)-YEAR(G1907))=3, ((MONTH(H1907)-MONTH(G1907))+1)+36, (MONTH(H1907)-MONTH(G1907))+1)))))</f>
        <v>1</v>
      </c>
      <c r="J1907" s="18">
        <f>F1907/I1907</f>
        <v>1750</v>
      </c>
      <c r="K1907" s="19"/>
      <c r="L1907" s="20">
        <v>46054</v>
      </c>
      <c r="M1907" s="20" t="s">
        <v>579</v>
      </c>
      <c r="N1907" s="21">
        <v>1750</v>
      </c>
      <c r="O1907" s="20">
        <v>46054</v>
      </c>
      <c r="P1907" s="20">
        <v>46081</v>
      </c>
      <c r="Q1907" s="19" t="e">
        <f t="shared" si="87"/>
        <v>#VALUE!</v>
      </c>
      <c r="R1907" s="19" t="e">
        <f t="shared" si="88"/>
        <v>#VALUE!</v>
      </c>
      <c r="S1907" s="19" t="e">
        <f t="shared" si="89"/>
        <v>#VALUE!</v>
      </c>
      <c r="T1907" s="19"/>
      <c r="U1907" s="20">
        <v>44958</v>
      </c>
      <c r="V1907" s="20"/>
      <c r="W1907" s="21">
        <v>1750</v>
      </c>
      <c r="X1907" s="20">
        <v>44958</v>
      </c>
      <c r="Y1907" s="20">
        <v>44985</v>
      </c>
    </row>
    <row r="1908" spans="1:25" ht="15.75" x14ac:dyDescent="0.25">
      <c r="A1908" s="17" t="s">
        <v>518</v>
      </c>
      <c r="B1908" s="17" t="s">
        <v>285</v>
      </c>
      <c r="C1908" s="17" t="s">
        <v>283</v>
      </c>
      <c r="D1908" s="20">
        <v>45748</v>
      </c>
      <c r="E1908" s="20" t="s">
        <v>579</v>
      </c>
      <c r="F1908" s="21">
        <v>22275</v>
      </c>
      <c r="G1908" s="20">
        <v>45748</v>
      </c>
      <c r="H1908" s="20">
        <v>46112</v>
      </c>
      <c r="I1908" s="17">
        <f>IF((YEAR(H1908)-YEAR(G1908))=1, ((MONTH(H1908)-MONTH(G1908))+1)+12, (IF((YEAR(H1908)-YEAR(G1908))=2, ((MONTH(H1908)-MONTH(G1908))+1)+24, (IF((YEAR(H1908)-YEAR(G1908))=3, ((MONTH(H1908)-MONTH(G1908))+1)+36, (MONTH(H1908)-MONTH(G1908))+1)))))</f>
        <v>12</v>
      </c>
      <c r="J1908" s="18">
        <f>F1908/I1908</f>
        <v>1856.25</v>
      </c>
      <c r="K1908" s="19"/>
      <c r="L1908" s="20">
        <v>45748</v>
      </c>
      <c r="M1908" s="20" t="s">
        <v>579</v>
      </c>
      <c r="N1908" s="21">
        <v>22275</v>
      </c>
      <c r="O1908" s="20">
        <v>45748</v>
      </c>
      <c r="P1908" s="20">
        <v>46112</v>
      </c>
      <c r="Q1908" s="19" t="e">
        <f t="shared" si="87"/>
        <v>#VALUE!</v>
      </c>
      <c r="R1908" s="19" t="e">
        <f t="shared" si="88"/>
        <v>#VALUE!</v>
      </c>
      <c r="S1908" s="19" t="e">
        <f t="shared" si="89"/>
        <v>#VALUE!</v>
      </c>
      <c r="T1908" s="19"/>
      <c r="U1908" s="20">
        <v>44652</v>
      </c>
      <c r="V1908" s="20"/>
      <c r="W1908" s="21">
        <v>22275</v>
      </c>
      <c r="X1908" s="20">
        <v>44652</v>
      </c>
      <c r="Y1908" s="20">
        <v>45016</v>
      </c>
    </row>
    <row r="1909" spans="1:25" ht="15.75" x14ac:dyDescent="0.25">
      <c r="A1909" s="17" t="s">
        <v>518</v>
      </c>
      <c r="B1909" s="17" t="s">
        <v>292</v>
      </c>
      <c r="C1909" s="17" t="s">
        <v>283</v>
      </c>
      <c r="D1909" s="20">
        <v>45748</v>
      </c>
      <c r="E1909" s="20" t="s">
        <v>579</v>
      </c>
      <c r="F1909" s="21">
        <v>11140</v>
      </c>
      <c r="G1909" s="20">
        <v>45748</v>
      </c>
      <c r="H1909" s="20">
        <v>46112</v>
      </c>
      <c r="I1909" s="17">
        <f>IF((YEAR(H1909)-YEAR(G1909))=1, ((MONTH(H1909)-MONTH(G1909))+1)+12, (IF((YEAR(H1909)-YEAR(G1909))=2, ((MONTH(H1909)-MONTH(G1909))+1)+24, (IF((YEAR(H1909)-YEAR(G1909))=3, ((MONTH(H1909)-MONTH(G1909))+1)+36, (MONTH(H1909)-MONTH(G1909))+1)))))</f>
        <v>12</v>
      </c>
      <c r="J1909" s="18">
        <f>F1909/I1909</f>
        <v>928.33333333333337</v>
      </c>
      <c r="K1909" s="19"/>
      <c r="L1909" s="20">
        <v>45748</v>
      </c>
      <c r="M1909" s="20" t="s">
        <v>579</v>
      </c>
      <c r="N1909" s="21">
        <v>11140</v>
      </c>
      <c r="O1909" s="20">
        <v>45748</v>
      </c>
      <c r="P1909" s="20">
        <v>46112</v>
      </c>
      <c r="Q1909" s="19" t="e">
        <f t="shared" si="87"/>
        <v>#VALUE!</v>
      </c>
      <c r="R1909" s="19" t="e">
        <f t="shared" si="88"/>
        <v>#VALUE!</v>
      </c>
      <c r="S1909" s="19" t="e">
        <f t="shared" si="89"/>
        <v>#VALUE!</v>
      </c>
      <c r="T1909" s="19"/>
      <c r="U1909" s="20">
        <v>44652</v>
      </c>
      <c r="V1909" s="20"/>
      <c r="W1909" s="21">
        <v>11140</v>
      </c>
      <c r="X1909" s="20">
        <v>44652</v>
      </c>
      <c r="Y1909" s="20">
        <v>45016</v>
      </c>
    </row>
    <row r="1910" spans="1:25" ht="15.75" x14ac:dyDescent="0.25">
      <c r="A1910" s="17" t="s">
        <v>507</v>
      </c>
      <c r="B1910" s="17" t="s">
        <v>285</v>
      </c>
      <c r="C1910" s="17" t="s">
        <v>283</v>
      </c>
      <c r="D1910" s="20">
        <v>46082</v>
      </c>
      <c r="E1910" s="20" t="s">
        <v>579</v>
      </c>
      <c r="F1910" s="21">
        <v>1750</v>
      </c>
      <c r="G1910" s="20">
        <v>46082</v>
      </c>
      <c r="H1910" s="20">
        <v>46112</v>
      </c>
      <c r="I1910" s="17">
        <f>IF((YEAR(H1910)-YEAR(G1910))=1, ((MONTH(H1910)-MONTH(G1910))+1)+12, (IF((YEAR(H1910)-YEAR(G1910))=2, ((MONTH(H1910)-MONTH(G1910))+1)+24, (IF((YEAR(H1910)-YEAR(G1910))=3, ((MONTH(H1910)-MONTH(G1910))+1)+36, (MONTH(H1910)-MONTH(G1910))+1)))))</f>
        <v>1</v>
      </c>
      <c r="J1910" s="18">
        <f>F1910/I1910</f>
        <v>1750</v>
      </c>
      <c r="K1910" s="19"/>
      <c r="L1910" s="20">
        <v>46082</v>
      </c>
      <c r="M1910" s="20" t="s">
        <v>579</v>
      </c>
      <c r="N1910" s="21">
        <v>1750</v>
      </c>
      <c r="O1910" s="20">
        <v>46082</v>
      </c>
      <c r="P1910" s="20">
        <v>46112</v>
      </c>
      <c r="Q1910" s="19" t="e">
        <f t="shared" si="87"/>
        <v>#VALUE!</v>
      </c>
      <c r="R1910" s="19" t="e">
        <f t="shared" si="88"/>
        <v>#VALUE!</v>
      </c>
      <c r="S1910" s="19" t="e">
        <f t="shared" si="89"/>
        <v>#VALUE!</v>
      </c>
      <c r="T1910" s="19"/>
      <c r="U1910" s="20">
        <v>44986</v>
      </c>
      <c r="V1910" s="20"/>
      <c r="W1910" s="21">
        <v>1750</v>
      </c>
      <c r="X1910" s="20">
        <v>44986</v>
      </c>
      <c r="Y1910" s="20">
        <v>45016</v>
      </c>
    </row>
    <row r="1911" spans="1:25" ht="15.75" x14ac:dyDescent="0.25">
      <c r="A1911" s="17" t="s">
        <v>552</v>
      </c>
      <c r="B1911" s="17" t="s">
        <v>292</v>
      </c>
      <c r="C1911" s="17" t="s">
        <v>283</v>
      </c>
      <c r="D1911" s="20">
        <v>45809</v>
      </c>
      <c r="E1911" s="20" t="s">
        <v>579</v>
      </c>
      <c r="F1911" s="21">
        <v>35350</v>
      </c>
      <c r="G1911" s="20">
        <v>45809</v>
      </c>
      <c r="H1911" s="20">
        <v>46173</v>
      </c>
      <c r="I1911" s="17">
        <f>IF((YEAR(H1911)-YEAR(G1911))=1, ((MONTH(H1911)-MONTH(G1911))+1)+12, (IF((YEAR(H1911)-YEAR(G1911))=2, ((MONTH(H1911)-MONTH(G1911))+1)+24, (IF((YEAR(H1911)-YEAR(G1911))=3, ((MONTH(H1911)-MONTH(G1911))+1)+36, (MONTH(H1911)-MONTH(G1911))+1)))))</f>
        <v>12</v>
      </c>
      <c r="J1911" s="18">
        <f>F1911/I1911</f>
        <v>2945.8333333333335</v>
      </c>
      <c r="K1911" s="19"/>
      <c r="L1911" s="20">
        <v>45809</v>
      </c>
      <c r="M1911" s="20" t="s">
        <v>579</v>
      </c>
      <c r="N1911" s="21">
        <v>35350</v>
      </c>
      <c r="O1911" s="20">
        <v>45809</v>
      </c>
      <c r="P1911" s="20">
        <v>46173</v>
      </c>
      <c r="Q1911" s="19" t="e">
        <f t="shared" si="87"/>
        <v>#VALUE!</v>
      </c>
      <c r="R1911" s="19" t="e">
        <f t="shared" si="88"/>
        <v>#VALUE!</v>
      </c>
      <c r="S1911" s="19" t="e">
        <f t="shared" si="89"/>
        <v>#VALUE!</v>
      </c>
      <c r="T1911" s="19"/>
      <c r="U1911" s="20">
        <v>44713</v>
      </c>
      <c r="V1911" s="20"/>
      <c r="W1911" s="21">
        <v>35350</v>
      </c>
      <c r="X1911" s="20">
        <v>44713</v>
      </c>
      <c r="Y1911" s="20">
        <v>45077</v>
      </c>
    </row>
    <row r="1912" spans="1:25" ht="15.75" x14ac:dyDescent="0.25">
      <c r="A1912" s="6"/>
      <c r="B1912" s="6"/>
      <c r="C1912" s="6"/>
      <c r="D1912" s="7"/>
      <c r="E1912" s="7"/>
      <c r="F1912" s="8"/>
      <c r="G1912" s="7"/>
      <c r="H1912" s="7"/>
      <c r="I1912" s="6"/>
      <c r="J1912" s="8"/>
    </row>
    <row r="1913" spans="1:25" ht="15.75" x14ac:dyDescent="0.25">
      <c r="A1913" s="6"/>
      <c r="B1913" s="6"/>
      <c r="C1913" s="6"/>
      <c r="D1913" s="7"/>
      <c r="E1913" s="7"/>
      <c r="F1913" s="8"/>
      <c r="G1913" s="7"/>
      <c r="H1913" s="7"/>
      <c r="I1913" s="6"/>
      <c r="J1913" s="8"/>
    </row>
    <row r="1914" spans="1:25" ht="15.75" x14ac:dyDescent="0.25">
      <c r="A1914" s="6"/>
      <c r="B1914" s="6"/>
      <c r="C1914" s="6"/>
      <c r="D1914" s="7"/>
      <c r="E1914" s="7"/>
      <c r="F1914" s="8"/>
      <c r="G1914" s="7"/>
      <c r="H1914" s="7"/>
      <c r="I1914" s="6"/>
      <c r="J1914" s="8"/>
    </row>
    <row r="1915" spans="1:25" ht="15.75" x14ac:dyDescent="0.25">
      <c r="A1915" s="6"/>
      <c r="B1915" s="6"/>
      <c r="C1915" s="6"/>
      <c r="D1915" s="7"/>
      <c r="E1915" s="7"/>
      <c r="F1915" s="8"/>
      <c r="G1915" s="7"/>
      <c r="H1915" s="7"/>
      <c r="I1915" s="6"/>
      <c r="J1915" s="8"/>
    </row>
    <row r="1916" spans="1:25" ht="15.75" x14ac:dyDescent="0.25">
      <c r="A1916" s="6"/>
      <c r="B1916" s="6"/>
      <c r="C1916" s="6"/>
      <c r="D1916" s="7"/>
      <c r="E1916" s="7"/>
      <c r="F1916" s="8"/>
      <c r="G1916" s="7"/>
      <c r="H1916" s="7"/>
      <c r="I1916" s="6"/>
      <c r="J1916" s="8"/>
    </row>
    <row r="1917" spans="1:25" ht="15.75" x14ac:dyDescent="0.25">
      <c r="A1917" s="6"/>
      <c r="B1917" s="6"/>
      <c r="C1917" s="6"/>
      <c r="D1917" s="7"/>
      <c r="E1917" s="7"/>
      <c r="F1917" s="8"/>
      <c r="G1917" s="7"/>
      <c r="H1917" s="7"/>
      <c r="I1917" s="6"/>
      <c r="J1917" s="8"/>
    </row>
    <row r="1918" spans="1:25" ht="15.75" x14ac:dyDescent="0.25">
      <c r="A1918" s="6"/>
      <c r="B1918" s="6"/>
      <c r="C1918" s="6"/>
      <c r="D1918" s="7"/>
      <c r="E1918" s="7"/>
      <c r="F1918" s="8"/>
      <c r="G1918" s="7"/>
      <c r="H1918" s="7"/>
      <c r="I1918" s="6"/>
      <c r="J1918" s="8"/>
    </row>
    <row r="1919" spans="1:25" ht="15.75" x14ac:dyDescent="0.25">
      <c r="A1919" s="6"/>
      <c r="B1919" s="6"/>
      <c r="C1919" s="6"/>
      <c r="D1919" s="7"/>
      <c r="E1919" s="7"/>
      <c r="F1919" s="8"/>
      <c r="G1919" s="7"/>
      <c r="H1919" s="7"/>
      <c r="I1919" s="6"/>
      <c r="J1919" s="8"/>
    </row>
    <row r="1920" spans="1:25" ht="15.75" x14ac:dyDescent="0.25">
      <c r="A1920" s="6"/>
      <c r="B1920" s="6"/>
      <c r="C1920" s="6"/>
      <c r="D1920" s="7"/>
      <c r="E1920" s="7"/>
      <c r="F1920" s="8"/>
      <c r="G1920" s="7"/>
      <c r="H1920" s="7"/>
      <c r="I1920" s="6"/>
      <c r="J1920" s="8"/>
    </row>
    <row r="1921" spans="1:10" ht="15.75" x14ac:dyDescent="0.25">
      <c r="A1921" s="6"/>
      <c r="B1921" s="6"/>
      <c r="C1921" s="6"/>
      <c r="D1921" s="7"/>
      <c r="E1921" s="7"/>
      <c r="F1921" s="8"/>
      <c r="G1921" s="7"/>
      <c r="H1921" s="7"/>
      <c r="I1921" s="6"/>
      <c r="J1921" s="8"/>
    </row>
    <row r="1922" spans="1:10" ht="15.75" x14ac:dyDescent="0.25">
      <c r="A1922" s="6"/>
      <c r="B1922" s="6"/>
      <c r="C1922" s="6"/>
      <c r="D1922" s="7"/>
      <c r="E1922" s="7"/>
      <c r="F1922" s="8"/>
      <c r="G1922" s="7"/>
      <c r="H1922" s="7"/>
      <c r="I1922" s="6"/>
      <c r="J1922" s="8"/>
    </row>
    <row r="1923" spans="1:10" ht="15.75" x14ac:dyDescent="0.25">
      <c r="A1923" s="6"/>
      <c r="B1923" s="6"/>
      <c r="C1923" s="6"/>
      <c r="D1923" s="7"/>
      <c r="E1923" s="7"/>
      <c r="F1923" s="8"/>
      <c r="G1923" s="7"/>
      <c r="H1923" s="7"/>
      <c r="I1923" s="6"/>
      <c r="J1923" s="8"/>
    </row>
    <row r="1924" spans="1:10" ht="15.75" x14ac:dyDescent="0.25">
      <c r="A1924" s="6"/>
      <c r="B1924" s="6"/>
      <c r="C1924" s="6"/>
      <c r="D1924" s="7"/>
      <c r="E1924" s="7"/>
      <c r="F1924" s="8"/>
      <c r="G1924" s="7"/>
      <c r="H1924" s="7"/>
      <c r="I1924" s="6"/>
      <c r="J1924" s="8"/>
    </row>
    <row r="1926" spans="1:10" ht="15" customHeight="1" x14ac:dyDescent="0.25">
      <c r="F1926" s="8"/>
    </row>
  </sheetData>
  <autoFilter ref="A2:S1911" xr:uid="{11FBB318-7B5C-4721-B538-B7454621A263}"/>
  <mergeCells count="2">
    <mergeCell ref="U1:Y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Existing</vt:lpstr>
      <vt:lpstr>Existing 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Breslin</dc:creator>
  <cp:lastModifiedBy>Martin Breslin</cp:lastModifiedBy>
  <dcterms:created xsi:type="dcterms:W3CDTF">2024-01-29T19:31:42Z</dcterms:created>
  <dcterms:modified xsi:type="dcterms:W3CDTF">2024-01-30T21:16:51Z</dcterms:modified>
</cp:coreProperties>
</file>