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Input\"/>
    </mc:Choice>
  </mc:AlternateContent>
  <xr:revisionPtr revIDLastSave="0" documentId="13_ncr:1_{FB62E2DE-7A93-4470-B535-CDCB24D56414}" xr6:coauthVersionLast="47" xr6:coauthVersionMax="47" xr10:uidLastSave="{00000000-0000-0000-0000-000000000000}"/>
  <bookViews>
    <workbookView xWindow="-120" yWindow="-120" windowWidth="20730" windowHeight="11160" xr2:uid="{437B8FF6-8FA9-4AF9-AD24-2CDE80E4D88A}"/>
  </bookViews>
  <sheets>
    <sheet name="Existing" sheetId="2" r:id="rId1"/>
    <sheet name="Contracts" sheetId="1" r:id="rId2"/>
    <sheet name="New" sheetId="8" r:id="rId3"/>
  </sheets>
  <externalReferences>
    <externalReference r:id="rId4"/>
  </externalReferences>
  <definedNames>
    <definedName name="_xlnm._FilterDatabase" localSheetId="1" hidden="1">Contracts!$C$1:$I$139</definedName>
    <definedName name="_xlnm._FilterDatabase" localSheetId="0" hidden="1">Existing!$A$1:$Q$1928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0" hidden="1">Existing!$B$1:$J$1928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26" i="2" l="1"/>
  <c r="N1726" i="2"/>
  <c r="P1726" i="2" s="1"/>
  <c r="M1726" i="2"/>
  <c r="L1726" i="2"/>
  <c r="Q1726" i="2" s="1"/>
  <c r="P1725" i="2"/>
  <c r="O1725" i="2"/>
  <c r="N1725" i="2"/>
  <c r="M1725" i="2"/>
  <c r="L1725" i="2"/>
  <c r="Q1725" i="2" s="1"/>
  <c r="O1724" i="2"/>
  <c r="N1724" i="2"/>
  <c r="P1724" i="2" s="1"/>
  <c r="M1724" i="2"/>
  <c r="L1724" i="2"/>
  <c r="P1723" i="2"/>
  <c r="O1723" i="2"/>
  <c r="N1723" i="2"/>
  <c r="M1723" i="2"/>
  <c r="L1723" i="2"/>
  <c r="Q1723" i="2" s="1"/>
  <c r="O1705" i="2"/>
  <c r="N1705" i="2"/>
  <c r="P1705" i="2" s="1"/>
  <c r="M1705" i="2"/>
  <c r="L1705" i="2"/>
  <c r="P1704" i="2"/>
  <c r="O1704" i="2"/>
  <c r="N1704" i="2"/>
  <c r="M1704" i="2"/>
  <c r="L1704" i="2"/>
  <c r="Q1704" i="2" s="1"/>
  <c r="L1142" i="2"/>
  <c r="M1142" i="2"/>
  <c r="N1142" i="2"/>
  <c r="O1142" i="2"/>
  <c r="L885" i="2"/>
  <c r="M885" i="2"/>
  <c r="N885" i="2"/>
  <c r="O885" i="2"/>
  <c r="P885" i="2" s="1"/>
  <c r="Q885" i="2" s="1"/>
  <c r="L629" i="2"/>
  <c r="M629" i="2"/>
  <c r="N629" i="2"/>
  <c r="O629" i="2"/>
  <c r="L76" i="2"/>
  <c r="M76" i="2"/>
  <c r="N76" i="2"/>
  <c r="O76" i="2"/>
  <c r="P76" i="2" s="1"/>
  <c r="Q76" i="2" s="1"/>
  <c r="O81" i="2"/>
  <c r="N81" i="2"/>
  <c r="M81" i="2"/>
  <c r="L81" i="2"/>
  <c r="O80" i="2"/>
  <c r="N80" i="2"/>
  <c r="M80" i="2"/>
  <c r="L80" i="2"/>
  <c r="O79" i="2"/>
  <c r="N79" i="2"/>
  <c r="M79" i="2"/>
  <c r="L79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77" i="2"/>
  <c r="O77" i="2"/>
  <c r="N78" i="2"/>
  <c r="O78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P341" i="2" s="1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P353" i="2" s="1"/>
  <c r="N354" i="2"/>
  <c r="O354" i="2"/>
  <c r="N355" i="2"/>
  <c r="O355" i="2"/>
  <c r="P355" i="2" s="1"/>
  <c r="N356" i="2"/>
  <c r="O356" i="2"/>
  <c r="N357" i="2"/>
  <c r="O357" i="2"/>
  <c r="N358" i="2"/>
  <c r="O358" i="2"/>
  <c r="N359" i="2"/>
  <c r="O359" i="2"/>
  <c r="P359" i="2" s="1"/>
  <c r="N360" i="2"/>
  <c r="O360" i="2"/>
  <c r="N361" i="2"/>
  <c r="O361" i="2"/>
  <c r="P361" i="2" s="1"/>
  <c r="N362" i="2"/>
  <c r="O362" i="2"/>
  <c r="N363" i="2"/>
  <c r="O363" i="2"/>
  <c r="P363" i="2" s="1"/>
  <c r="N364" i="2"/>
  <c r="O364" i="2"/>
  <c r="N365" i="2"/>
  <c r="O365" i="2"/>
  <c r="N366" i="2"/>
  <c r="O366" i="2"/>
  <c r="N367" i="2"/>
  <c r="O367" i="2"/>
  <c r="P367" i="2" s="1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P375" i="2" s="1"/>
  <c r="N376" i="2"/>
  <c r="O376" i="2"/>
  <c r="N377" i="2"/>
  <c r="O377" i="2"/>
  <c r="P377" i="2" s="1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P385" i="2" s="1"/>
  <c r="N386" i="2"/>
  <c r="O386" i="2"/>
  <c r="N387" i="2"/>
  <c r="O387" i="2"/>
  <c r="N388" i="2"/>
  <c r="O388" i="2"/>
  <c r="N389" i="2"/>
  <c r="O389" i="2"/>
  <c r="P389" i="2" s="1"/>
  <c r="N390" i="2"/>
  <c r="O390" i="2"/>
  <c r="N391" i="2"/>
  <c r="O391" i="2"/>
  <c r="P391" i="2" s="1"/>
  <c r="N392" i="2"/>
  <c r="O392" i="2"/>
  <c r="N393" i="2"/>
  <c r="O393" i="2"/>
  <c r="N394" i="2"/>
  <c r="O394" i="2"/>
  <c r="N395" i="2"/>
  <c r="O395" i="2"/>
  <c r="N396" i="2"/>
  <c r="O396" i="2"/>
  <c r="N397" i="2"/>
  <c r="O397" i="2"/>
  <c r="P397" i="2" s="1"/>
  <c r="N398" i="2"/>
  <c r="O398" i="2"/>
  <c r="N399" i="2"/>
  <c r="O399" i="2"/>
  <c r="P399" i="2" s="1"/>
  <c r="N400" i="2"/>
  <c r="O400" i="2"/>
  <c r="N401" i="2"/>
  <c r="O401" i="2"/>
  <c r="N402" i="2"/>
  <c r="O402" i="2"/>
  <c r="N403" i="2"/>
  <c r="O403" i="2"/>
  <c r="P403" i="2" s="1"/>
  <c r="N404" i="2"/>
  <c r="O404" i="2"/>
  <c r="N405" i="2"/>
  <c r="O405" i="2"/>
  <c r="P405" i="2" s="1"/>
  <c r="N406" i="2"/>
  <c r="O406" i="2"/>
  <c r="N407" i="2"/>
  <c r="O407" i="2"/>
  <c r="N408" i="2"/>
  <c r="O408" i="2"/>
  <c r="N409" i="2"/>
  <c r="O409" i="2"/>
  <c r="P409" i="2" s="1"/>
  <c r="N410" i="2"/>
  <c r="O410" i="2"/>
  <c r="N411" i="2"/>
  <c r="O411" i="2"/>
  <c r="P411" i="2" s="1"/>
  <c r="N412" i="2"/>
  <c r="O412" i="2"/>
  <c r="N413" i="2"/>
  <c r="O413" i="2"/>
  <c r="P413" i="2" s="1"/>
  <c r="N414" i="2"/>
  <c r="O414" i="2"/>
  <c r="N415" i="2"/>
  <c r="O415" i="2"/>
  <c r="P415" i="2" s="1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P425" i="2" s="1"/>
  <c r="N426" i="2"/>
  <c r="O426" i="2"/>
  <c r="N427" i="2"/>
  <c r="O427" i="2"/>
  <c r="P427" i="2" s="1"/>
  <c r="N428" i="2"/>
  <c r="O428" i="2"/>
  <c r="N429" i="2"/>
  <c r="O429" i="2"/>
  <c r="P429" i="2" s="1"/>
  <c r="N430" i="2"/>
  <c r="O430" i="2"/>
  <c r="N431" i="2"/>
  <c r="O431" i="2"/>
  <c r="P431" i="2" s="1"/>
  <c r="N432" i="2"/>
  <c r="O432" i="2"/>
  <c r="N433" i="2"/>
  <c r="O433" i="2"/>
  <c r="N434" i="2"/>
  <c r="O434" i="2"/>
  <c r="N435" i="2"/>
  <c r="O435" i="2"/>
  <c r="N436" i="2"/>
  <c r="O436" i="2"/>
  <c r="N437" i="2"/>
  <c r="O437" i="2"/>
  <c r="P437" i="2" s="1"/>
  <c r="N438" i="2"/>
  <c r="O438" i="2"/>
  <c r="N439" i="2"/>
  <c r="O439" i="2"/>
  <c r="N440" i="2"/>
  <c r="O440" i="2"/>
  <c r="N441" i="2"/>
  <c r="O441" i="2"/>
  <c r="P441" i="2" s="1"/>
  <c r="N442" i="2"/>
  <c r="O442" i="2"/>
  <c r="N443" i="2"/>
  <c r="O443" i="2"/>
  <c r="P443" i="2" s="1"/>
  <c r="N444" i="2"/>
  <c r="O444" i="2"/>
  <c r="N445" i="2"/>
  <c r="O445" i="2"/>
  <c r="P445" i="2" s="1"/>
  <c r="N446" i="2"/>
  <c r="O446" i="2"/>
  <c r="N447" i="2"/>
  <c r="O447" i="2"/>
  <c r="P447" i="2" s="1"/>
  <c r="N448" i="2"/>
  <c r="O448" i="2"/>
  <c r="N449" i="2"/>
  <c r="O449" i="2"/>
  <c r="N450" i="2"/>
  <c r="O450" i="2"/>
  <c r="N451" i="2"/>
  <c r="O451" i="2"/>
  <c r="P451" i="2" s="1"/>
  <c r="N452" i="2"/>
  <c r="O452" i="2"/>
  <c r="N453" i="2"/>
  <c r="O453" i="2"/>
  <c r="P453" i="2" s="1"/>
  <c r="N454" i="2"/>
  <c r="O454" i="2"/>
  <c r="N455" i="2"/>
  <c r="O455" i="2"/>
  <c r="P455" i="2" s="1"/>
  <c r="N456" i="2"/>
  <c r="O456" i="2"/>
  <c r="N457" i="2"/>
  <c r="O457" i="2"/>
  <c r="N458" i="2"/>
  <c r="O458" i="2"/>
  <c r="N459" i="2"/>
  <c r="O459" i="2"/>
  <c r="N460" i="2"/>
  <c r="O460" i="2"/>
  <c r="N461" i="2"/>
  <c r="O461" i="2"/>
  <c r="P461" i="2" s="1"/>
  <c r="N462" i="2"/>
  <c r="O462" i="2"/>
  <c r="N463" i="2"/>
  <c r="O463" i="2"/>
  <c r="N464" i="2"/>
  <c r="O464" i="2"/>
  <c r="N465" i="2"/>
  <c r="O465" i="2"/>
  <c r="N466" i="2"/>
  <c r="O466" i="2"/>
  <c r="N467" i="2"/>
  <c r="O467" i="2"/>
  <c r="P467" i="2" s="1"/>
  <c r="N468" i="2"/>
  <c r="O468" i="2"/>
  <c r="N469" i="2"/>
  <c r="O469" i="2"/>
  <c r="P469" i="2" s="1"/>
  <c r="N470" i="2"/>
  <c r="O470" i="2"/>
  <c r="N471" i="2"/>
  <c r="O471" i="2"/>
  <c r="N472" i="2"/>
  <c r="O472" i="2"/>
  <c r="N473" i="2"/>
  <c r="O473" i="2"/>
  <c r="P473" i="2" s="1"/>
  <c r="N474" i="2"/>
  <c r="O474" i="2"/>
  <c r="N475" i="2"/>
  <c r="O475" i="2"/>
  <c r="P475" i="2" s="1"/>
  <c r="N476" i="2"/>
  <c r="O476" i="2"/>
  <c r="N477" i="2"/>
  <c r="O477" i="2"/>
  <c r="P477" i="2" s="1"/>
  <c r="N478" i="2"/>
  <c r="O478" i="2"/>
  <c r="N479" i="2"/>
  <c r="O479" i="2"/>
  <c r="P479" i="2" s="1"/>
  <c r="N480" i="2"/>
  <c r="O480" i="2"/>
  <c r="N481" i="2"/>
  <c r="O481" i="2"/>
  <c r="N482" i="2"/>
  <c r="O482" i="2"/>
  <c r="N483" i="2"/>
  <c r="O483" i="2"/>
  <c r="P483" i="2" s="1"/>
  <c r="N484" i="2"/>
  <c r="O484" i="2"/>
  <c r="N485" i="2"/>
  <c r="O485" i="2"/>
  <c r="P485" i="2" s="1"/>
  <c r="N486" i="2"/>
  <c r="O486" i="2"/>
  <c r="N487" i="2"/>
  <c r="O487" i="2"/>
  <c r="N488" i="2"/>
  <c r="O488" i="2"/>
  <c r="N489" i="2"/>
  <c r="O489" i="2"/>
  <c r="P489" i="2" s="1"/>
  <c r="N490" i="2"/>
  <c r="O490" i="2"/>
  <c r="N491" i="2"/>
  <c r="O491" i="2"/>
  <c r="P491" i="2" s="1"/>
  <c r="N492" i="2"/>
  <c r="O492" i="2"/>
  <c r="N493" i="2"/>
  <c r="O493" i="2"/>
  <c r="P493" i="2" s="1"/>
  <c r="N494" i="2"/>
  <c r="O494" i="2"/>
  <c r="N495" i="2"/>
  <c r="O495" i="2"/>
  <c r="P495" i="2" s="1"/>
  <c r="N496" i="2"/>
  <c r="O496" i="2"/>
  <c r="N497" i="2"/>
  <c r="O497" i="2"/>
  <c r="N498" i="2"/>
  <c r="O498" i="2"/>
  <c r="N499" i="2"/>
  <c r="O499" i="2"/>
  <c r="N500" i="2"/>
  <c r="O500" i="2"/>
  <c r="N501" i="2"/>
  <c r="O501" i="2"/>
  <c r="P501" i="2" s="1"/>
  <c r="N502" i="2"/>
  <c r="O502" i="2"/>
  <c r="N503" i="2"/>
  <c r="O503" i="2"/>
  <c r="P503" i="2" s="1"/>
  <c r="N504" i="2"/>
  <c r="O504" i="2"/>
  <c r="N505" i="2"/>
  <c r="O505" i="2"/>
  <c r="N506" i="2"/>
  <c r="O506" i="2"/>
  <c r="N507" i="2"/>
  <c r="O507" i="2"/>
  <c r="P507" i="2" s="1"/>
  <c r="N508" i="2"/>
  <c r="O508" i="2"/>
  <c r="N509" i="2"/>
  <c r="O509" i="2"/>
  <c r="P509" i="2" s="1"/>
  <c r="N510" i="2"/>
  <c r="O510" i="2"/>
  <c r="N511" i="2"/>
  <c r="O511" i="2"/>
  <c r="P511" i="2" s="1"/>
  <c r="N512" i="2"/>
  <c r="O512" i="2"/>
  <c r="N513" i="2"/>
  <c r="O513" i="2"/>
  <c r="N514" i="2"/>
  <c r="O514" i="2"/>
  <c r="N515" i="2"/>
  <c r="O515" i="2"/>
  <c r="P515" i="2" s="1"/>
  <c r="N516" i="2"/>
  <c r="O516" i="2"/>
  <c r="N517" i="2"/>
  <c r="O517" i="2"/>
  <c r="P517" i="2" s="1"/>
  <c r="N518" i="2"/>
  <c r="O518" i="2"/>
  <c r="N519" i="2"/>
  <c r="O519" i="2"/>
  <c r="P519" i="2" s="1"/>
  <c r="N520" i="2"/>
  <c r="O520" i="2"/>
  <c r="N521" i="2"/>
  <c r="O521" i="2"/>
  <c r="N522" i="2"/>
  <c r="O522" i="2"/>
  <c r="N523" i="2"/>
  <c r="O523" i="2"/>
  <c r="N524" i="2"/>
  <c r="O524" i="2"/>
  <c r="N525" i="2"/>
  <c r="O525" i="2"/>
  <c r="P525" i="2" s="1"/>
  <c r="N526" i="2"/>
  <c r="O526" i="2"/>
  <c r="N527" i="2"/>
  <c r="O527" i="2"/>
  <c r="P527" i="2" s="1"/>
  <c r="N528" i="2"/>
  <c r="O528" i="2"/>
  <c r="N529" i="2"/>
  <c r="O529" i="2"/>
  <c r="N530" i="2"/>
  <c r="O530" i="2"/>
  <c r="N531" i="2"/>
  <c r="O531" i="2"/>
  <c r="P531" i="2" s="1"/>
  <c r="N532" i="2"/>
  <c r="O532" i="2"/>
  <c r="N533" i="2"/>
  <c r="O533" i="2"/>
  <c r="P533" i="2" s="1"/>
  <c r="N534" i="2"/>
  <c r="O534" i="2"/>
  <c r="N535" i="2"/>
  <c r="O535" i="2"/>
  <c r="N536" i="2"/>
  <c r="O536" i="2"/>
  <c r="N537" i="2"/>
  <c r="O537" i="2"/>
  <c r="P537" i="2" s="1"/>
  <c r="N538" i="2"/>
  <c r="O538" i="2"/>
  <c r="N539" i="2"/>
  <c r="O539" i="2"/>
  <c r="P539" i="2" s="1"/>
  <c r="N540" i="2"/>
  <c r="O540" i="2"/>
  <c r="N541" i="2"/>
  <c r="O541" i="2"/>
  <c r="P541" i="2" s="1"/>
  <c r="N542" i="2"/>
  <c r="O542" i="2"/>
  <c r="N543" i="2"/>
  <c r="O543" i="2"/>
  <c r="P543" i="2" s="1"/>
  <c r="N544" i="2"/>
  <c r="O544" i="2"/>
  <c r="N545" i="2"/>
  <c r="O545" i="2"/>
  <c r="N546" i="2"/>
  <c r="O546" i="2"/>
  <c r="N547" i="2"/>
  <c r="O547" i="2"/>
  <c r="N548" i="2"/>
  <c r="O548" i="2"/>
  <c r="N549" i="2"/>
  <c r="O549" i="2"/>
  <c r="P549" i="2" s="1"/>
  <c r="N550" i="2"/>
  <c r="O550" i="2"/>
  <c r="N551" i="2"/>
  <c r="O551" i="2"/>
  <c r="P551" i="2" s="1"/>
  <c r="N552" i="2"/>
  <c r="O552" i="2"/>
  <c r="N553" i="2"/>
  <c r="O553" i="2"/>
  <c r="P553" i="2" s="1"/>
  <c r="N554" i="2"/>
  <c r="O554" i="2"/>
  <c r="N555" i="2"/>
  <c r="O555" i="2"/>
  <c r="P555" i="2" s="1"/>
  <c r="N556" i="2"/>
  <c r="O556" i="2"/>
  <c r="N557" i="2"/>
  <c r="O557" i="2"/>
  <c r="P557" i="2" s="1"/>
  <c r="N558" i="2"/>
  <c r="O558" i="2"/>
  <c r="N559" i="2"/>
  <c r="O559" i="2"/>
  <c r="P559" i="2" s="1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P567" i="2" s="1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P581" i="2" s="1"/>
  <c r="N582" i="2"/>
  <c r="O582" i="2"/>
  <c r="N583" i="2"/>
  <c r="O583" i="2"/>
  <c r="P583" i="2" s="1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P591" i="2" s="1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P613" i="2" s="1"/>
  <c r="N614" i="2"/>
  <c r="O614" i="2"/>
  <c r="N615" i="2"/>
  <c r="O615" i="2"/>
  <c r="P615" i="2" s="1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P623" i="2" s="1"/>
  <c r="N624" i="2"/>
  <c r="O624" i="2"/>
  <c r="N625" i="2"/>
  <c r="O625" i="2"/>
  <c r="N626" i="2"/>
  <c r="O626" i="2"/>
  <c r="N627" i="2"/>
  <c r="O627" i="2"/>
  <c r="N628" i="2"/>
  <c r="O628" i="2"/>
  <c r="N630" i="2"/>
  <c r="O630" i="2"/>
  <c r="P630" i="2" s="1"/>
  <c r="N631" i="2"/>
  <c r="O631" i="2"/>
  <c r="N632" i="2"/>
  <c r="O632" i="2"/>
  <c r="P632" i="2" s="1"/>
  <c r="N633" i="2"/>
  <c r="O633" i="2"/>
  <c r="N634" i="2"/>
  <c r="O634" i="2"/>
  <c r="N635" i="2"/>
  <c r="O635" i="2"/>
  <c r="N636" i="2"/>
  <c r="O636" i="2"/>
  <c r="P636" i="2" s="1"/>
  <c r="N637" i="2"/>
  <c r="O637" i="2"/>
  <c r="N638" i="2"/>
  <c r="O638" i="2"/>
  <c r="P638" i="2" s="1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P652" i="2" s="1"/>
  <c r="N653" i="2"/>
  <c r="O653" i="2"/>
  <c r="N654" i="2"/>
  <c r="O654" i="2"/>
  <c r="P654" i="2" s="1"/>
  <c r="N655" i="2"/>
  <c r="O655" i="2"/>
  <c r="N656" i="2"/>
  <c r="O656" i="2"/>
  <c r="P656" i="2" s="1"/>
  <c r="N657" i="2"/>
  <c r="O657" i="2"/>
  <c r="N658" i="2"/>
  <c r="O658" i="2"/>
  <c r="N659" i="2"/>
  <c r="O659" i="2"/>
  <c r="N660" i="2"/>
  <c r="O660" i="2"/>
  <c r="N661" i="2"/>
  <c r="O661" i="2"/>
  <c r="N662" i="2"/>
  <c r="O662" i="2"/>
  <c r="P662" i="2" s="1"/>
  <c r="N663" i="2"/>
  <c r="O663" i="2"/>
  <c r="N664" i="2"/>
  <c r="O664" i="2"/>
  <c r="P664" i="2" s="1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P678" i="2" s="1"/>
  <c r="N679" i="2"/>
  <c r="O679" i="2"/>
  <c r="N680" i="2"/>
  <c r="O680" i="2"/>
  <c r="P680" i="2" s="1"/>
  <c r="N681" i="2"/>
  <c r="O681" i="2"/>
  <c r="N682" i="2"/>
  <c r="O682" i="2"/>
  <c r="N683" i="2"/>
  <c r="O683" i="2"/>
  <c r="N684" i="2"/>
  <c r="O684" i="2"/>
  <c r="P684" i="2" s="1"/>
  <c r="N685" i="2"/>
  <c r="O685" i="2"/>
  <c r="N686" i="2"/>
  <c r="O686" i="2"/>
  <c r="P686" i="2" s="1"/>
  <c r="N687" i="2"/>
  <c r="O687" i="2"/>
  <c r="N688" i="2"/>
  <c r="O688" i="2"/>
  <c r="P688" i="2" s="1"/>
  <c r="N689" i="2"/>
  <c r="O689" i="2"/>
  <c r="N690" i="2"/>
  <c r="O690" i="2"/>
  <c r="N691" i="2"/>
  <c r="O691" i="2"/>
  <c r="N692" i="2"/>
  <c r="O692" i="2"/>
  <c r="N693" i="2"/>
  <c r="O693" i="2"/>
  <c r="N694" i="2"/>
  <c r="O694" i="2"/>
  <c r="P694" i="2" s="1"/>
  <c r="N695" i="2"/>
  <c r="O695" i="2"/>
  <c r="N696" i="2"/>
  <c r="O696" i="2"/>
  <c r="P696" i="2" s="1"/>
  <c r="N697" i="2"/>
  <c r="O697" i="2"/>
  <c r="N698" i="2"/>
  <c r="O698" i="2"/>
  <c r="N699" i="2"/>
  <c r="O699" i="2"/>
  <c r="N700" i="2"/>
  <c r="O700" i="2"/>
  <c r="P700" i="2" s="1"/>
  <c r="N701" i="2"/>
  <c r="O701" i="2"/>
  <c r="N702" i="2"/>
  <c r="O702" i="2"/>
  <c r="P702" i="2" s="1"/>
  <c r="N703" i="2"/>
  <c r="O703" i="2"/>
  <c r="N704" i="2"/>
  <c r="O704" i="2"/>
  <c r="P704" i="2" s="1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P722" i="2" s="1"/>
  <c r="N723" i="2"/>
  <c r="O723" i="2"/>
  <c r="N724" i="2"/>
  <c r="O724" i="2"/>
  <c r="N725" i="2"/>
  <c r="O725" i="2"/>
  <c r="N726" i="2"/>
  <c r="O726" i="2"/>
  <c r="P726" i="2" s="1"/>
  <c r="N727" i="2"/>
  <c r="O727" i="2"/>
  <c r="N728" i="2"/>
  <c r="O728" i="2"/>
  <c r="P728" i="2" s="1"/>
  <c r="N729" i="2"/>
  <c r="O729" i="2"/>
  <c r="N730" i="2"/>
  <c r="O730" i="2"/>
  <c r="P730" i="2" s="1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P744" i="2" s="1"/>
  <c r="N745" i="2"/>
  <c r="O745" i="2"/>
  <c r="N746" i="2"/>
  <c r="O746" i="2"/>
  <c r="N747" i="2"/>
  <c r="O747" i="2"/>
  <c r="N748" i="2"/>
  <c r="O748" i="2"/>
  <c r="P748" i="2" s="1"/>
  <c r="N749" i="2"/>
  <c r="O749" i="2"/>
  <c r="N750" i="2"/>
  <c r="O750" i="2"/>
  <c r="P750" i="2" s="1"/>
  <c r="N751" i="2"/>
  <c r="O751" i="2"/>
  <c r="N752" i="2"/>
  <c r="O752" i="2"/>
  <c r="P752" i="2" s="1"/>
  <c r="N753" i="2"/>
  <c r="O753" i="2"/>
  <c r="N754" i="2"/>
  <c r="O754" i="2"/>
  <c r="N755" i="2"/>
  <c r="O755" i="2"/>
  <c r="N756" i="2"/>
  <c r="O756" i="2"/>
  <c r="P756" i="2" s="1"/>
  <c r="N757" i="2"/>
  <c r="O757" i="2"/>
  <c r="N758" i="2"/>
  <c r="O758" i="2"/>
  <c r="P758" i="2" s="1"/>
  <c r="N759" i="2"/>
  <c r="O759" i="2"/>
  <c r="N760" i="2"/>
  <c r="O760" i="2"/>
  <c r="P760" i="2" s="1"/>
  <c r="N761" i="2"/>
  <c r="O761" i="2"/>
  <c r="N762" i="2"/>
  <c r="O762" i="2"/>
  <c r="P762" i="2" s="1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6" i="2"/>
  <c r="O886" i="2"/>
  <c r="N887" i="2"/>
  <c r="O887" i="2"/>
  <c r="P887" i="2" s="1"/>
  <c r="N888" i="2"/>
  <c r="O888" i="2"/>
  <c r="N889" i="2"/>
  <c r="O889" i="2"/>
  <c r="P889" i="2" s="1"/>
  <c r="N890" i="2"/>
  <c r="O890" i="2"/>
  <c r="N891" i="2"/>
  <c r="O891" i="2"/>
  <c r="P891" i="2" s="1"/>
  <c r="N892" i="2"/>
  <c r="O892" i="2"/>
  <c r="N893" i="2"/>
  <c r="O893" i="2"/>
  <c r="P893" i="2" s="1"/>
  <c r="N894" i="2"/>
  <c r="O894" i="2"/>
  <c r="N895" i="2"/>
  <c r="O895" i="2"/>
  <c r="N896" i="2"/>
  <c r="O896" i="2"/>
  <c r="N897" i="2"/>
  <c r="O897" i="2"/>
  <c r="N898" i="2"/>
  <c r="O898" i="2"/>
  <c r="N899" i="2"/>
  <c r="O899" i="2"/>
  <c r="P899" i="2" s="1"/>
  <c r="N900" i="2"/>
  <c r="O900" i="2"/>
  <c r="N901" i="2"/>
  <c r="O901" i="2"/>
  <c r="N902" i="2"/>
  <c r="O902" i="2"/>
  <c r="N903" i="2"/>
  <c r="O903" i="2"/>
  <c r="P903" i="2" s="1"/>
  <c r="N904" i="2"/>
  <c r="O904" i="2"/>
  <c r="N905" i="2"/>
  <c r="O905" i="2"/>
  <c r="P905" i="2" s="1"/>
  <c r="N906" i="2"/>
  <c r="O906" i="2"/>
  <c r="N907" i="2"/>
  <c r="O907" i="2"/>
  <c r="P907" i="2" s="1"/>
  <c r="N908" i="2"/>
  <c r="O908" i="2"/>
  <c r="N909" i="2"/>
  <c r="O909" i="2"/>
  <c r="P909" i="2" s="1"/>
  <c r="N910" i="2"/>
  <c r="O910" i="2"/>
  <c r="N911" i="2"/>
  <c r="O911" i="2"/>
  <c r="N912" i="2"/>
  <c r="O912" i="2"/>
  <c r="N913" i="2"/>
  <c r="O913" i="2"/>
  <c r="P913" i="2" s="1"/>
  <c r="N914" i="2"/>
  <c r="O914" i="2"/>
  <c r="N915" i="2"/>
  <c r="O915" i="2"/>
  <c r="P915" i="2" s="1"/>
  <c r="N916" i="2"/>
  <c r="O916" i="2"/>
  <c r="N917" i="2"/>
  <c r="O917" i="2"/>
  <c r="P917" i="2" s="1"/>
  <c r="N918" i="2"/>
  <c r="O918" i="2"/>
  <c r="N919" i="2"/>
  <c r="O919" i="2"/>
  <c r="N920" i="2"/>
  <c r="O920" i="2"/>
  <c r="N921" i="2"/>
  <c r="O921" i="2"/>
  <c r="N922" i="2"/>
  <c r="O922" i="2"/>
  <c r="N923" i="2"/>
  <c r="O923" i="2"/>
  <c r="P923" i="2" s="1"/>
  <c r="N924" i="2"/>
  <c r="O924" i="2"/>
  <c r="N925" i="2"/>
  <c r="O925" i="2"/>
  <c r="N926" i="2"/>
  <c r="O926" i="2"/>
  <c r="N927" i="2"/>
  <c r="O927" i="2"/>
  <c r="N928" i="2"/>
  <c r="O928" i="2"/>
  <c r="N929" i="2"/>
  <c r="O929" i="2"/>
  <c r="P929" i="2" s="1"/>
  <c r="N930" i="2"/>
  <c r="O930" i="2"/>
  <c r="N931" i="2"/>
  <c r="O931" i="2"/>
  <c r="P931" i="2" s="1"/>
  <c r="N932" i="2"/>
  <c r="O932" i="2"/>
  <c r="N933" i="2"/>
  <c r="O933" i="2"/>
  <c r="N934" i="2"/>
  <c r="O934" i="2"/>
  <c r="N935" i="2"/>
  <c r="O935" i="2"/>
  <c r="P935" i="2" s="1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P975" i="2" s="1"/>
  <c r="N976" i="2"/>
  <c r="O976" i="2"/>
  <c r="N977" i="2"/>
  <c r="O977" i="2"/>
  <c r="P977" i="2" s="1"/>
  <c r="N978" i="2"/>
  <c r="O978" i="2"/>
  <c r="N979" i="2"/>
  <c r="O979" i="2"/>
  <c r="P979" i="2" s="1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P987" i="2" s="1"/>
  <c r="N988" i="2"/>
  <c r="O988" i="2"/>
  <c r="N989" i="2"/>
  <c r="O989" i="2"/>
  <c r="N990" i="2"/>
  <c r="O990" i="2"/>
  <c r="N991" i="2"/>
  <c r="O991" i="2"/>
  <c r="P991" i="2" s="1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P1007" i="2" s="1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P1023" i="2" s="1"/>
  <c r="N1024" i="2"/>
  <c r="O1024" i="2"/>
  <c r="N1025" i="2"/>
  <c r="O1025" i="2"/>
  <c r="P1025" i="2" s="1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P1039" i="2" s="1"/>
  <c r="N1040" i="2"/>
  <c r="O1040" i="2"/>
  <c r="N1041" i="2"/>
  <c r="O1041" i="2"/>
  <c r="P1041" i="2" s="1"/>
  <c r="N1042" i="2"/>
  <c r="O1042" i="2"/>
  <c r="N1043" i="2"/>
  <c r="O1043" i="2"/>
  <c r="N1044" i="2"/>
  <c r="O1044" i="2"/>
  <c r="N1045" i="2"/>
  <c r="O1045" i="2"/>
  <c r="N1046" i="2"/>
  <c r="O1046" i="2"/>
  <c r="N1047" i="2"/>
  <c r="O1047" i="2"/>
  <c r="P1047" i="2" s="1"/>
  <c r="N1048" i="2"/>
  <c r="O1048" i="2"/>
  <c r="N1049" i="2"/>
  <c r="O1049" i="2"/>
  <c r="N1050" i="2"/>
  <c r="O1050" i="2"/>
  <c r="N1051" i="2"/>
  <c r="O1051" i="2"/>
  <c r="N1052" i="2"/>
  <c r="O1052" i="2"/>
  <c r="N1053" i="2"/>
  <c r="O1053" i="2"/>
  <c r="N1054" i="2"/>
  <c r="O1054" i="2"/>
  <c r="N1055" i="2"/>
  <c r="O1055" i="2"/>
  <c r="N1056" i="2"/>
  <c r="O1056" i="2"/>
  <c r="N1057" i="2"/>
  <c r="O1057" i="2"/>
  <c r="N1058" i="2"/>
  <c r="O1058" i="2"/>
  <c r="N1059" i="2"/>
  <c r="O1059" i="2"/>
  <c r="N1060" i="2"/>
  <c r="O1060" i="2"/>
  <c r="N1061" i="2"/>
  <c r="O1061" i="2"/>
  <c r="N1062" i="2"/>
  <c r="O1062" i="2"/>
  <c r="N1063" i="2"/>
  <c r="O1063" i="2"/>
  <c r="N1064" i="2"/>
  <c r="O1064" i="2"/>
  <c r="N1065" i="2"/>
  <c r="O1065" i="2"/>
  <c r="N1066" i="2"/>
  <c r="O1066" i="2"/>
  <c r="N1067" i="2"/>
  <c r="O1067" i="2"/>
  <c r="N1068" i="2"/>
  <c r="O1068" i="2"/>
  <c r="N1069" i="2"/>
  <c r="O1069" i="2"/>
  <c r="N1070" i="2"/>
  <c r="O1070" i="2"/>
  <c r="N1071" i="2"/>
  <c r="O1071" i="2"/>
  <c r="N1072" i="2"/>
  <c r="O1072" i="2"/>
  <c r="N1073" i="2"/>
  <c r="O1073" i="2"/>
  <c r="N1074" i="2"/>
  <c r="O1074" i="2"/>
  <c r="N1075" i="2"/>
  <c r="O1075" i="2"/>
  <c r="N1076" i="2"/>
  <c r="O1076" i="2"/>
  <c r="N1077" i="2"/>
  <c r="O1077" i="2"/>
  <c r="N1078" i="2"/>
  <c r="O1078" i="2"/>
  <c r="N1079" i="2"/>
  <c r="O1079" i="2"/>
  <c r="P1079" i="2" s="1"/>
  <c r="N1080" i="2"/>
  <c r="O1080" i="2"/>
  <c r="N1081" i="2"/>
  <c r="O1081" i="2"/>
  <c r="P1081" i="2" s="1"/>
  <c r="N1082" i="2"/>
  <c r="O1082" i="2"/>
  <c r="N1083" i="2"/>
  <c r="O1083" i="2"/>
  <c r="N1084" i="2"/>
  <c r="O1084" i="2"/>
  <c r="N1085" i="2"/>
  <c r="O1085" i="2"/>
  <c r="N1086" i="2"/>
  <c r="O1086" i="2"/>
  <c r="N1087" i="2"/>
  <c r="O1087" i="2"/>
  <c r="N1088" i="2"/>
  <c r="O1088" i="2"/>
  <c r="N1089" i="2"/>
  <c r="O1089" i="2"/>
  <c r="P1089" i="2" s="1"/>
  <c r="N1090" i="2"/>
  <c r="O1090" i="2"/>
  <c r="N1091" i="2"/>
  <c r="O1091" i="2"/>
  <c r="N1092" i="2"/>
  <c r="O1092" i="2"/>
  <c r="N1093" i="2"/>
  <c r="O1093" i="2"/>
  <c r="N1094" i="2"/>
  <c r="O1094" i="2"/>
  <c r="N1095" i="2"/>
  <c r="O1095" i="2"/>
  <c r="N1096" i="2"/>
  <c r="O1096" i="2"/>
  <c r="N1097" i="2"/>
  <c r="O1097" i="2"/>
  <c r="N1098" i="2"/>
  <c r="O1098" i="2"/>
  <c r="N1099" i="2"/>
  <c r="O1099" i="2"/>
  <c r="N1100" i="2"/>
  <c r="O1100" i="2"/>
  <c r="N1101" i="2"/>
  <c r="O1101" i="2"/>
  <c r="P1101" i="2" s="1"/>
  <c r="N1102" i="2"/>
  <c r="O1102" i="2"/>
  <c r="N1103" i="2"/>
  <c r="O1103" i="2"/>
  <c r="N1104" i="2"/>
  <c r="O1104" i="2"/>
  <c r="N1105" i="2"/>
  <c r="O1105" i="2"/>
  <c r="N1106" i="2"/>
  <c r="O1106" i="2"/>
  <c r="N1107" i="2"/>
  <c r="O1107" i="2"/>
  <c r="N1108" i="2"/>
  <c r="O1108" i="2"/>
  <c r="N1109" i="2"/>
  <c r="O1109" i="2"/>
  <c r="N1110" i="2"/>
  <c r="O1110" i="2"/>
  <c r="N1111" i="2"/>
  <c r="O1111" i="2"/>
  <c r="P1111" i="2" s="1"/>
  <c r="N1112" i="2"/>
  <c r="O1112" i="2"/>
  <c r="N1113" i="2"/>
  <c r="O1113" i="2"/>
  <c r="P1113" i="2" s="1"/>
  <c r="N1114" i="2"/>
  <c r="O1114" i="2"/>
  <c r="N1115" i="2"/>
  <c r="O1115" i="2"/>
  <c r="N1116" i="2"/>
  <c r="O1116" i="2"/>
  <c r="N1117" i="2"/>
  <c r="O1117" i="2"/>
  <c r="N1118" i="2"/>
  <c r="O1118" i="2"/>
  <c r="N1119" i="2"/>
  <c r="O1119" i="2"/>
  <c r="N1120" i="2"/>
  <c r="O1120" i="2"/>
  <c r="N1121" i="2"/>
  <c r="O1121" i="2"/>
  <c r="P1121" i="2" s="1"/>
  <c r="N1122" i="2"/>
  <c r="O1122" i="2"/>
  <c r="N1123" i="2"/>
  <c r="O1123" i="2"/>
  <c r="N1124" i="2"/>
  <c r="O1124" i="2"/>
  <c r="N1125" i="2"/>
  <c r="O1125" i="2"/>
  <c r="N1126" i="2"/>
  <c r="O1126" i="2"/>
  <c r="N1127" i="2"/>
  <c r="O1127" i="2"/>
  <c r="N1128" i="2"/>
  <c r="O1128" i="2"/>
  <c r="N1129" i="2"/>
  <c r="O1129" i="2"/>
  <c r="N1130" i="2"/>
  <c r="O1130" i="2"/>
  <c r="N1131" i="2"/>
  <c r="O1131" i="2"/>
  <c r="N1132" i="2"/>
  <c r="O1132" i="2"/>
  <c r="N1133" i="2"/>
  <c r="O1133" i="2"/>
  <c r="N1134" i="2"/>
  <c r="O1134" i="2"/>
  <c r="N1135" i="2"/>
  <c r="O1135" i="2"/>
  <c r="N1136" i="2"/>
  <c r="O1136" i="2"/>
  <c r="N1137" i="2"/>
  <c r="O1137" i="2"/>
  <c r="N1138" i="2"/>
  <c r="O1138" i="2"/>
  <c r="N1139" i="2"/>
  <c r="O1139" i="2"/>
  <c r="N1140" i="2"/>
  <c r="O1140" i="2"/>
  <c r="N1141" i="2"/>
  <c r="O1141" i="2"/>
  <c r="N1143" i="2"/>
  <c r="O1143" i="2"/>
  <c r="N1144" i="2"/>
  <c r="O1144" i="2"/>
  <c r="P1144" i="2" s="1"/>
  <c r="N1145" i="2"/>
  <c r="O1145" i="2"/>
  <c r="N1146" i="2"/>
  <c r="O1146" i="2"/>
  <c r="N1147" i="2"/>
  <c r="O1147" i="2"/>
  <c r="N1148" i="2"/>
  <c r="O1148" i="2"/>
  <c r="N1149" i="2"/>
  <c r="O1149" i="2"/>
  <c r="N1150" i="2"/>
  <c r="O1150" i="2"/>
  <c r="P1150" i="2" s="1"/>
  <c r="N1151" i="2"/>
  <c r="O1151" i="2"/>
  <c r="N1152" i="2"/>
  <c r="O1152" i="2"/>
  <c r="N1153" i="2"/>
  <c r="O1153" i="2"/>
  <c r="N1154" i="2"/>
  <c r="O1154" i="2"/>
  <c r="N1155" i="2"/>
  <c r="O1155" i="2"/>
  <c r="N1156" i="2"/>
  <c r="O1156" i="2"/>
  <c r="N1157" i="2"/>
  <c r="O1157" i="2"/>
  <c r="N1158" i="2"/>
  <c r="O1158" i="2"/>
  <c r="N1159" i="2"/>
  <c r="O1159" i="2"/>
  <c r="N1160" i="2"/>
  <c r="O1160" i="2"/>
  <c r="N1161" i="2"/>
  <c r="O1161" i="2"/>
  <c r="N1162" i="2"/>
  <c r="O1162" i="2"/>
  <c r="N1163" i="2"/>
  <c r="O1163" i="2"/>
  <c r="N1164" i="2"/>
  <c r="O1164" i="2"/>
  <c r="N1165" i="2"/>
  <c r="O1165" i="2"/>
  <c r="N1166" i="2"/>
  <c r="O1166" i="2"/>
  <c r="N1167" i="2"/>
  <c r="O1167" i="2"/>
  <c r="N1168" i="2"/>
  <c r="O1168" i="2"/>
  <c r="N1169" i="2"/>
  <c r="O1169" i="2"/>
  <c r="N1170" i="2"/>
  <c r="O1170" i="2"/>
  <c r="N1171" i="2"/>
  <c r="O1171" i="2"/>
  <c r="N1172" i="2"/>
  <c r="O1172" i="2"/>
  <c r="N1173" i="2"/>
  <c r="O1173" i="2"/>
  <c r="N1174" i="2"/>
  <c r="O1174" i="2"/>
  <c r="N1175" i="2"/>
  <c r="O1175" i="2"/>
  <c r="N1176" i="2"/>
  <c r="O1176" i="2"/>
  <c r="N1177" i="2"/>
  <c r="O1177" i="2"/>
  <c r="N1178" i="2"/>
  <c r="O1178" i="2"/>
  <c r="N1179" i="2"/>
  <c r="O1179" i="2"/>
  <c r="N1180" i="2"/>
  <c r="O1180" i="2"/>
  <c r="P1180" i="2" s="1"/>
  <c r="N1181" i="2"/>
  <c r="O1181" i="2"/>
  <c r="N1182" i="2"/>
  <c r="O1182" i="2"/>
  <c r="P1182" i="2" s="1"/>
  <c r="N1183" i="2"/>
  <c r="O1183" i="2"/>
  <c r="N1184" i="2"/>
  <c r="O1184" i="2"/>
  <c r="N1185" i="2"/>
  <c r="O1185" i="2"/>
  <c r="N1186" i="2"/>
  <c r="O1186" i="2"/>
  <c r="N1187" i="2"/>
  <c r="O1187" i="2"/>
  <c r="N1188" i="2"/>
  <c r="O1188" i="2"/>
  <c r="N1189" i="2"/>
  <c r="O1189" i="2"/>
  <c r="N1190" i="2"/>
  <c r="O1190" i="2"/>
  <c r="N1191" i="2"/>
  <c r="O1191" i="2"/>
  <c r="N1192" i="2"/>
  <c r="O1192" i="2"/>
  <c r="N1193" i="2"/>
  <c r="O1193" i="2"/>
  <c r="N1194" i="2"/>
  <c r="O1194" i="2"/>
  <c r="N1195" i="2"/>
  <c r="O1195" i="2"/>
  <c r="N1196" i="2"/>
  <c r="O1196" i="2"/>
  <c r="N1197" i="2"/>
  <c r="O1197" i="2"/>
  <c r="N1198" i="2"/>
  <c r="O1198" i="2"/>
  <c r="N1199" i="2"/>
  <c r="O1199" i="2"/>
  <c r="N1200" i="2"/>
  <c r="O1200" i="2"/>
  <c r="N1201" i="2"/>
  <c r="O1201" i="2"/>
  <c r="N1202" i="2"/>
  <c r="O1202" i="2"/>
  <c r="N1203" i="2"/>
  <c r="O1203" i="2"/>
  <c r="N1204" i="2"/>
  <c r="O1204" i="2"/>
  <c r="N1205" i="2"/>
  <c r="O1205" i="2"/>
  <c r="N1206" i="2"/>
  <c r="O1206" i="2"/>
  <c r="N1207" i="2"/>
  <c r="O1207" i="2"/>
  <c r="N1208" i="2"/>
  <c r="O1208" i="2"/>
  <c r="P1208" i="2" s="1"/>
  <c r="N1209" i="2"/>
  <c r="O1209" i="2"/>
  <c r="N1210" i="2"/>
  <c r="O1210" i="2"/>
  <c r="N1211" i="2"/>
  <c r="O1211" i="2"/>
  <c r="N1212" i="2"/>
  <c r="O1212" i="2"/>
  <c r="N1213" i="2"/>
  <c r="O1213" i="2"/>
  <c r="N1214" i="2"/>
  <c r="O1214" i="2"/>
  <c r="P1214" i="2" s="1"/>
  <c r="N1215" i="2"/>
  <c r="O1215" i="2"/>
  <c r="N1216" i="2"/>
  <c r="O1216" i="2"/>
  <c r="N1217" i="2"/>
  <c r="O1217" i="2"/>
  <c r="N1218" i="2"/>
  <c r="O1218" i="2"/>
  <c r="N1219" i="2"/>
  <c r="O1219" i="2"/>
  <c r="N1220" i="2"/>
  <c r="O1220" i="2"/>
  <c r="N1221" i="2"/>
  <c r="O1221" i="2"/>
  <c r="N1222" i="2"/>
  <c r="O1222" i="2"/>
  <c r="N1223" i="2"/>
  <c r="O1223" i="2"/>
  <c r="N1224" i="2"/>
  <c r="O1224" i="2"/>
  <c r="N1225" i="2"/>
  <c r="O1225" i="2"/>
  <c r="N1226" i="2"/>
  <c r="O1226" i="2"/>
  <c r="N1227" i="2"/>
  <c r="O1227" i="2"/>
  <c r="N1228" i="2"/>
  <c r="O1228" i="2"/>
  <c r="N1229" i="2"/>
  <c r="O1229" i="2"/>
  <c r="N1230" i="2"/>
  <c r="O1230" i="2"/>
  <c r="N1231" i="2"/>
  <c r="O1231" i="2"/>
  <c r="N1232" i="2"/>
  <c r="O1232" i="2"/>
  <c r="P1232" i="2" s="1"/>
  <c r="N1233" i="2"/>
  <c r="O1233" i="2"/>
  <c r="N1234" i="2"/>
  <c r="O1234" i="2"/>
  <c r="N1235" i="2"/>
  <c r="O1235" i="2"/>
  <c r="N1236" i="2"/>
  <c r="O1236" i="2"/>
  <c r="N1237" i="2"/>
  <c r="O1237" i="2"/>
  <c r="N1238" i="2"/>
  <c r="O1238" i="2"/>
  <c r="P1238" i="2" s="1"/>
  <c r="N1239" i="2"/>
  <c r="O1239" i="2"/>
  <c r="N1240" i="2"/>
  <c r="O1240" i="2"/>
  <c r="N1241" i="2"/>
  <c r="O1241" i="2"/>
  <c r="N1242" i="2"/>
  <c r="O1242" i="2"/>
  <c r="N1243" i="2"/>
  <c r="O1243" i="2"/>
  <c r="N1244" i="2"/>
  <c r="O1244" i="2"/>
  <c r="N1245" i="2"/>
  <c r="O1245" i="2"/>
  <c r="N1246" i="2"/>
  <c r="O1246" i="2"/>
  <c r="N1247" i="2"/>
  <c r="O1247" i="2"/>
  <c r="N1248" i="2"/>
  <c r="O1248" i="2"/>
  <c r="N1249" i="2"/>
  <c r="O1249" i="2"/>
  <c r="N1250" i="2"/>
  <c r="O1250" i="2"/>
  <c r="N1251" i="2"/>
  <c r="O1251" i="2"/>
  <c r="N1252" i="2"/>
  <c r="O1252" i="2"/>
  <c r="N1253" i="2"/>
  <c r="O1253" i="2"/>
  <c r="N1254" i="2"/>
  <c r="O1254" i="2"/>
  <c r="N1255" i="2"/>
  <c r="O1255" i="2"/>
  <c r="N1256" i="2"/>
  <c r="O1256" i="2"/>
  <c r="N1257" i="2"/>
  <c r="O1257" i="2"/>
  <c r="N1258" i="2"/>
  <c r="O1258" i="2"/>
  <c r="N1259" i="2"/>
  <c r="O1259" i="2"/>
  <c r="N1260" i="2"/>
  <c r="O1260" i="2"/>
  <c r="N1261" i="2"/>
  <c r="O1261" i="2"/>
  <c r="N1262" i="2"/>
  <c r="O1262" i="2"/>
  <c r="N1263" i="2"/>
  <c r="O1263" i="2"/>
  <c r="N1264" i="2"/>
  <c r="O1264" i="2"/>
  <c r="N1265" i="2"/>
  <c r="O1265" i="2"/>
  <c r="N1266" i="2"/>
  <c r="O1266" i="2"/>
  <c r="N1267" i="2"/>
  <c r="O1267" i="2"/>
  <c r="N1268" i="2"/>
  <c r="O1268" i="2"/>
  <c r="N1269" i="2"/>
  <c r="O1269" i="2"/>
  <c r="P1269" i="2" s="1"/>
  <c r="N1270" i="2"/>
  <c r="O1270" i="2"/>
  <c r="N1271" i="2"/>
  <c r="O1271" i="2"/>
  <c r="N1272" i="2"/>
  <c r="O1272" i="2"/>
  <c r="N1273" i="2"/>
  <c r="O1273" i="2"/>
  <c r="N1274" i="2"/>
  <c r="O1274" i="2"/>
  <c r="N1275" i="2"/>
  <c r="O1275" i="2"/>
  <c r="N1276" i="2"/>
  <c r="O1276" i="2"/>
  <c r="N1277" i="2"/>
  <c r="O1277" i="2"/>
  <c r="N1278" i="2"/>
  <c r="O1278" i="2"/>
  <c r="N1279" i="2"/>
  <c r="O1279" i="2"/>
  <c r="N1280" i="2"/>
  <c r="O1280" i="2"/>
  <c r="N1281" i="2"/>
  <c r="O1281" i="2"/>
  <c r="N1282" i="2"/>
  <c r="O1282" i="2"/>
  <c r="N1283" i="2"/>
  <c r="O1283" i="2"/>
  <c r="N1284" i="2"/>
  <c r="O1284" i="2"/>
  <c r="N1285" i="2"/>
  <c r="O1285" i="2"/>
  <c r="N1286" i="2"/>
  <c r="O1286" i="2"/>
  <c r="P1286" i="2" s="1"/>
  <c r="N1287" i="2"/>
  <c r="O1287" i="2"/>
  <c r="N1288" i="2"/>
  <c r="O1288" i="2"/>
  <c r="N1289" i="2"/>
  <c r="O1289" i="2"/>
  <c r="N1290" i="2"/>
  <c r="O1290" i="2"/>
  <c r="N1291" i="2"/>
  <c r="O1291" i="2"/>
  <c r="N1292" i="2"/>
  <c r="O1292" i="2"/>
  <c r="N1293" i="2"/>
  <c r="O1293" i="2"/>
  <c r="N1294" i="2"/>
  <c r="O1294" i="2"/>
  <c r="N1295" i="2"/>
  <c r="O1295" i="2"/>
  <c r="N1296" i="2"/>
  <c r="O1296" i="2"/>
  <c r="P1296" i="2" s="1"/>
  <c r="N1297" i="2"/>
  <c r="O1297" i="2"/>
  <c r="N1298" i="2"/>
  <c r="O1298" i="2"/>
  <c r="P1298" i="2" s="1"/>
  <c r="N1299" i="2"/>
  <c r="O1299" i="2"/>
  <c r="N1300" i="2"/>
  <c r="O1300" i="2"/>
  <c r="N1301" i="2"/>
  <c r="O1301" i="2"/>
  <c r="N1302" i="2"/>
  <c r="O1302" i="2"/>
  <c r="N1303" i="2"/>
  <c r="O1303" i="2"/>
  <c r="N1304" i="2"/>
  <c r="O1304" i="2"/>
  <c r="N1305" i="2"/>
  <c r="O1305" i="2"/>
  <c r="N1306" i="2"/>
  <c r="O1306" i="2"/>
  <c r="N1307" i="2"/>
  <c r="O1307" i="2"/>
  <c r="N1308" i="2"/>
  <c r="O1308" i="2"/>
  <c r="N1309" i="2"/>
  <c r="O1309" i="2"/>
  <c r="N1310" i="2"/>
  <c r="O1310" i="2"/>
  <c r="N1311" i="2"/>
  <c r="O1311" i="2"/>
  <c r="N1312" i="2"/>
  <c r="O1312" i="2"/>
  <c r="N1313" i="2"/>
  <c r="O1313" i="2"/>
  <c r="N1314" i="2"/>
  <c r="O1314" i="2"/>
  <c r="N1315" i="2"/>
  <c r="O1315" i="2"/>
  <c r="N1316" i="2"/>
  <c r="O1316" i="2"/>
  <c r="N1317" i="2"/>
  <c r="O1317" i="2"/>
  <c r="N1318" i="2"/>
  <c r="O1318" i="2"/>
  <c r="N1319" i="2"/>
  <c r="O1319" i="2"/>
  <c r="N1320" i="2"/>
  <c r="O1320" i="2"/>
  <c r="N1321" i="2"/>
  <c r="O1321" i="2"/>
  <c r="N1322" i="2"/>
  <c r="O1322" i="2"/>
  <c r="P1322" i="2" s="1"/>
  <c r="N1323" i="2"/>
  <c r="O1323" i="2"/>
  <c r="N1324" i="2"/>
  <c r="O1324" i="2"/>
  <c r="N1325" i="2"/>
  <c r="O1325" i="2"/>
  <c r="N1326" i="2"/>
  <c r="O1326" i="2"/>
  <c r="N1327" i="2"/>
  <c r="O1327" i="2"/>
  <c r="N1328" i="2"/>
  <c r="O1328" i="2"/>
  <c r="N1329" i="2"/>
  <c r="O1329" i="2"/>
  <c r="N1330" i="2"/>
  <c r="O1330" i="2"/>
  <c r="P1330" i="2" s="1"/>
  <c r="N1331" i="2"/>
  <c r="O1331" i="2"/>
  <c r="N1332" i="2"/>
  <c r="O1332" i="2"/>
  <c r="P1332" i="2" s="1"/>
  <c r="N1333" i="2"/>
  <c r="O1333" i="2"/>
  <c r="N1334" i="2"/>
  <c r="O1334" i="2"/>
  <c r="N1335" i="2"/>
  <c r="O1335" i="2"/>
  <c r="N1336" i="2"/>
  <c r="O1336" i="2"/>
  <c r="N1337" i="2"/>
  <c r="O1337" i="2"/>
  <c r="N1338" i="2"/>
  <c r="O1338" i="2"/>
  <c r="N1339" i="2"/>
  <c r="O1339" i="2"/>
  <c r="N1340" i="2"/>
  <c r="O1340" i="2"/>
  <c r="N1341" i="2"/>
  <c r="O1341" i="2"/>
  <c r="N1342" i="2"/>
  <c r="O1342" i="2"/>
  <c r="N1343" i="2"/>
  <c r="O1343" i="2"/>
  <c r="N1344" i="2"/>
  <c r="O1344" i="2"/>
  <c r="N1345" i="2"/>
  <c r="O1345" i="2"/>
  <c r="N1346" i="2"/>
  <c r="O1346" i="2"/>
  <c r="N1347" i="2"/>
  <c r="O1347" i="2"/>
  <c r="N1348" i="2"/>
  <c r="O1348" i="2"/>
  <c r="N1349" i="2"/>
  <c r="O1349" i="2"/>
  <c r="N1350" i="2"/>
  <c r="O1350" i="2"/>
  <c r="N1351" i="2"/>
  <c r="O1351" i="2"/>
  <c r="N1352" i="2"/>
  <c r="O1352" i="2"/>
  <c r="N1353" i="2"/>
  <c r="O1353" i="2"/>
  <c r="N1354" i="2"/>
  <c r="O1354" i="2"/>
  <c r="N1355" i="2"/>
  <c r="O1355" i="2"/>
  <c r="N1356" i="2"/>
  <c r="O1356" i="2"/>
  <c r="N1357" i="2"/>
  <c r="O1357" i="2"/>
  <c r="N1358" i="2"/>
  <c r="O1358" i="2"/>
  <c r="N1359" i="2"/>
  <c r="O1359" i="2"/>
  <c r="N1360" i="2"/>
  <c r="O1360" i="2"/>
  <c r="N1361" i="2"/>
  <c r="O1361" i="2"/>
  <c r="N1362" i="2"/>
  <c r="O1362" i="2"/>
  <c r="N1363" i="2"/>
  <c r="O1363" i="2"/>
  <c r="N1364" i="2"/>
  <c r="O1364" i="2"/>
  <c r="N1365" i="2"/>
  <c r="O1365" i="2"/>
  <c r="N1366" i="2"/>
  <c r="O1366" i="2"/>
  <c r="N1367" i="2"/>
  <c r="O1367" i="2"/>
  <c r="N1368" i="2"/>
  <c r="O1368" i="2"/>
  <c r="N1369" i="2"/>
  <c r="O1369" i="2"/>
  <c r="N1370" i="2"/>
  <c r="O1370" i="2"/>
  <c r="N1371" i="2"/>
  <c r="O1371" i="2"/>
  <c r="N1372" i="2"/>
  <c r="O1372" i="2"/>
  <c r="N1373" i="2"/>
  <c r="O1373" i="2"/>
  <c r="N1374" i="2"/>
  <c r="O1374" i="2"/>
  <c r="P1374" i="2" s="1"/>
  <c r="N1375" i="2"/>
  <c r="O1375" i="2"/>
  <c r="N1376" i="2"/>
  <c r="O1376" i="2"/>
  <c r="N1377" i="2"/>
  <c r="O1377" i="2"/>
  <c r="N1378" i="2"/>
  <c r="O1378" i="2"/>
  <c r="N1379" i="2"/>
  <c r="O1379" i="2"/>
  <c r="N1380" i="2"/>
  <c r="O1380" i="2"/>
  <c r="N1381" i="2"/>
  <c r="O1381" i="2"/>
  <c r="N1382" i="2"/>
  <c r="O1382" i="2"/>
  <c r="N1383" i="2"/>
  <c r="O1383" i="2"/>
  <c r="N1384" i="2"/>
  <c r="O1384" i="2"/>
  <c r="P1384" i="2" s="1"/>
  <c r="N1385" i="2"/>
  <c r="O1385" i="2"/>
  <c r="N1386" i="2"/>
  <c r="O1386" i="2"/>
  <c r="N1387" i="2"/>
  <c r="O1387" i="2"/>
  <c r="N1388" i="2"/>
  <c r="O1388" i="2"/>
  <c r="N1389" i="2"/>
  <c r="O1389" i="2"/>
  <c r="N1390" i="2"/>
  <c r="O1390" i="2"/>
  <c r="N1391" i="2"/>
  <c r="O1391" i="2"/>
  <c r="N1392" i="2"/>
  <c r="O1392" i="2"/>
  <c r="N1393" i="2"/>
  <c r="O1393" i="2"/>
  <c r="N1394" i="2"/>
  <c r="O1394" i="2"/>
  <c r="N1395" i="2"/>
  <c r="O1395" i="2"/>
  <c r="N1396" i="2"/>
  <c r="O1396" i="2"/>
  <c r="N1397" i="2"/>
  <c r="O1397" i="2"/>
  <c r="N1398" i="2"/>
  <c r="O1398" i="2"/>
  <c r="N1399" i="2"/>
  <c r="O1399" i="2"/>
  <c r="N1400" i="2"/>
  <c r="O1400" i="2"/>
  <c r="N1401" i="2"/>
  <c r="O1401" i="2"/>
  <c r="N1402" i="2"/>
  <c r="O1402" i="2"/>
  <c r="N1403" i="2"/>
  <c r="O1403" i="2"/>
  <c r="N1404" i="2"/>
  <c r="O1404" i="2"/>
  <c r="N1405" i="2"/>
  <c r="O1405" i="2"/>
  <c r="N1406" i="2"/>
  <c r="O1406" i="2"/>
  <c r="N1407" i="2"/>
  <c r="O1407" i="2"/>
  <c r="N1408" i="2"/>
  <c r="O1408" i="2"/>
  <c r="N1409" i="2"/>
  <c r="O1409" i="2"/>
  <c r="N1410" i="2"/>
  <c r="O1410" i="2"/>
  <c r="N1411" i="2"/>
  <c r="O1411" i="2"/>
  <c r="N1412" i="2"/>
  <c r="O1412" i="2"/>
  <c r="N1413" i="2"/>
  <c r="O1413" i="2"/>
  <c r="N1414" i="2"/>
  <c r="O1414" i="2"/>
  <c r="P1414" i="2" s="1"/>
  <c r="N1415" i="2"/>
  <c r="O1415" i="2"/>
  <c r="N1416" i="2"/>
  <c r="O1416" i="2"/>
  <c r="N1417" i="2"/>
  <c r="O1417" i="2"/>
  <c r="N1418" i="2"/>
  <c r="O1418" i="2"/>
  <c r="N1419" i="2"/>
  <c r="O1419" i="2"/>
  <c r="N1420" i="2"/>
  <c r="O1420" i="2"/>
  <c r="N1421" i="2"/>
  <c r="O1421" i="2"/>
  <c r="N1422" i="2"/>
  <c r="O1422" i="2"/>
  <c r="N1423" i="2"/>
  <c r="O1423" i="2"/>
  <c r="N1424" i="2"/>
  <c r="O1424" i="2"/>
  <c r="N1425" i="2"/>
  <c r="O1425" i="2"/>
  <c r="N1426" i="2"/>
  <c r="O1426" i="2"/>
  <c r="N1427" i="2"/>
  <c r="O1427" i="2"/>
  <c r="N1428" i="2"/>
  <c r="O1428" i="2"/>
  <c r="N1429" i="2"/>
  <c r="O1429" i="2"/>
  <c r="N1430" i="2"/>
  <c r="O1430" i="2"/>
  <c r="P1430" i="2" s="1"/>
  <c r="N1431" i="2"/>
  <c r="O1431" i="2"/>
  <c r="N1432" i="2"/>
  <c r="O1432" i="2"/>
  <c r="N1433" i="2"/>
  <c r="O1433" i="2"/>
  <c r="N1434" i="2"/>
  <c r="O1434" i="2"/>
  <c r="N1435" i="2"/>
  <c r="O1435" i="2"/>
  <c r="N1436" i="2"/>
  <c r="O1436" i="2"/>
  <c r="N1437" i="2"/>
  <c r="O1437" i="2"/>
  <c r="N1438" i="2"/>
  <c r="O1438" i="2"/>
  <c r="N1439" i="2"/>
  <c r="O1439" i="2"/>
  <c r="N1440" i="2"/>
  <c r="O1440" i="2"/>
  <c r="N1441" i="2"/>
  <c r="O1441" i="2"/>
  <c r="N1442" i="2"/>
  <c r="O1442" i="2"/>
  <c r="N1443" i="2"/>
  <c r="O1443" i="2"/>
  <c r="N1444" i="2"/>
  <c r="O1444" i="2"/>
  <c r="N1445" i="2"/>
  <c r="O1445" i="2"/>
  <c r="N1446" i="2"/>
  <c r="O1446" i="2"/>
  <c r="N1447" i="2"/>
  <c r="O1447" i="2"/>
  <c r="N1448" i="2"/>
  <c r="O1448" i="2"/>
  <c r="N1449" i="2"/>
  <c r="O1449" i="2"/>
  <c r="N1450" i="2"/>
  <c r="O1450" i="2"/>
  <c r="N1451" i="2"/>
  <c r="O1451" i="2"/>
  <c r="N1452" i="2"/>
  <c r="O1452" i="2"/>
  <c r="N1453" i="2"/>
  <c r="O1453" i="2"/>
  <c r="N1454" i="2"/>
  <c r="O1454" i="2"/>
  <c r="N1455" i="2"/>
  <c r="O1455" i="2"/>
  <c r="N1456" i="2"/>
  <c r="O1456" i="2"/>
  <c r="N1457" i="2"/>
  <c r="O1457" i="2"/>
  <c r="N1458" i="2"/>
  <c r="O1458" i="2"/>
  <c r="N1459" i="2"/>
  <c r="O1459" i="2"/>
  <c r="N1460" i="2"/>
  <c r="O1460" i="2"/>
  <c r="N1461" i="2"/>
  <c r="O1461" i="2"/>
  <c r="N1462" i="2"/>
  <c r="O1462" i="2"/>
  <c r="N1463" i="2"/>
  <c r="O1463" i="2"/>
  <c r="N1464" i="2"/>
  <c r="O1464" i="2"/>
  <c r="N1465" i="2"/>
  <c r="O1465" i="2"/>
  <c r="N1466" i="2"/>
  <c r="O1466" i="2"/>
  <c r="N1467" i="2"/>
  <c r="O1467" i="2"/>
  <c r="N1468" i="2"/>
  <c r="O1468" i="2"/>
  <c r="N1469" i="2"/>
  <c r="O1469" i="2"/>
  <c r="N1470" i="2"/>
  <c r="O1470" i="2"/>
  <c r="N1471" i="2"/>
  <c r="O1471" i="2"/>
  <c r="N1472" i="2"/>
  <c r="O1472" i="2"/>
  <c r="N1473" i="2"/>
  <c r="O1473" i="2"/>
  <c r="N1474" i="2"/>
  <c r="O1474" i="2"/>
  <c r="P1474" i="2" s="1"/>
  <c r="N1475" i="2"/>
  <c r="O1475" i="2"/>
  <c r="N1476" i="2"/>
  <c r="O1476" i="2"/>
  <c r="P1476" i="2" s="1"/>
  <c r="N1477" i="2"/>
  <c r="O1477" i="2"/>
  <c r="N1478" i="2"/>
  <c r="O1478" i="2"/>
  <c r="N1479" i="2"/>
  <c r="O1479" i="2"/>
  <c r="N1480" i="2"/>
  <c r="O1480" i="2"/>
  <c r="N1481" i="2"/>
  <c r="O1481" i="2"/>
  <c r="N1482" i="2"/>
  <c r="O1482" i="2"/>
  <c r="N1483" i="2"/>
  <c r="O1483" i="2"/>
  <c r="N1484" i="2"/>
  <c r="O1484" i="2"/>
  <c r="N1485" i="2"/>
  <c r="O1485" i="2"/>
  <c r="N1486" i="2"/>
  <c r="O1486" i="2"/>
  <c r="N1487" i="2"/>
  <c r="O1487" i="2"/>
  <c r="N1488" i="2"/>
  <c r="O1488" i="2"/>
  <c r="N1489" i="2"/>
  <c r="O1489" i="2"/>
  <c r="N1490" i="2"/>
  <c r="O1490" i="2"/>
  <c r="N1491" i="2"/>
  <c r="O1491" i="2"/>
  <c r="N1492" i="2"/>
  <c r="O1492" i="2"/>
  <c r="N1493" i="2"/>
  <c r="O1493" i="2"/>
  <c r="N1494" i="2"/>
  <c r="O1494" i="2"/>
  <c r="N1495" i="2"/>
  <c r="O1495" i="2"/>
  <c r="N1496" i="2"/>
  <c r="O1496" i="2"/>
  <c r="N1497" i="2"/>
  <c r="O1497" i="2"/>
  <c r="N1498" i="2"/>
  <c r="O1498" i="2"/>
  <c r="N1499" i="2"/>
  <c r="O1499" i="2"/>
  <c r="N1500" i="2"/>
  <c r="O1500" i="2"/>
  <c r="N1501" i="2"/>
  <c r="O1501" i="2"/>
  <c r="N1502" i="2"/>
  <c r="O1502" i="2"/>
  <c r="N1503" i="2"/>
  <c r="O1503" i="2"/>
  <c r="N1504" i="2"/>
  <c r="O1504" i="2"/>
  <c r="P1504" i="2" s="1"/>
  <c r="N1505" i="2"/>
  <c r="O1505" i="2"/>
  <c r="N1506" i="2"/>
  <c r="O1506" i="2"/>
  <c r="N1507" i="2"/>
  <c r="O1507" i="2"/>
  <c r="N1508" i="2"/>
  <c r="O1508" i="2"/>
  <c r="N1509" i="2"/>
  <c r="O1509" i="2"/>
  <c r="N1510" i="2"/>
  <c r="O1510" i="2"/>
  <c r="N1511" i="2"/>
  <c r="O1511" i="2"/>
  <c r="N1512" i="2"/>
  <c r="O1512" i="2"/>
  <c r="P1512" i="2" s="1"/>
  <c r="N1513" i="2"/>
  <c r="O1513" i="2"/>
  <c r="N1514" i="2"/>
  <c r="O1514" i="2"/>
  <c r="N1515" i="2"/>
  <c r="O1515" i="2"/>
  <c r="N1516" i="2"/>
  <c r="O1516" i="2"/>
  <c r="N1517" i="2"/>
  <c r="O1517" i="2"/>
  <c r="N1518" i="2"/>
  <c r="O1518" i="2"/>
  <c r="N1519" i="2"/>
  <c r="O1519" i="2"/>
  <c r="N1520" i="2"/>
  <c r="O1520" i="2"/>
  <c r="N1521" i="2"/>
  <c r="O1521" i="2"/>
  <c r="N1522" i="2"/>
  <c r="O1522" i="2"/>
  <c r="N1523" i="2"/>
  <c r="O1523" i="2"/>
  <c r="N1524" i="2"/>
  <c r="O1524" i="2"/>
  <c r="N1525" i="2"/>
  <c r="O1525" i="2"/>
  <c r="N1526" i="2"/>
  <c r="O1526" i="2"/>
  <c r="N1527" i="2"/>
  <c r="O1527" i="2"/>
  <c r="N1528" i="2"/>
  <c r="O1528" i="2"/>
  <c r="N1529" i="2"/>
  <c r="O1529" i="2"/>
  <c r="N1530" i="2"/>
  <c r="O1530" i="2"/>
  <c r="N1531" i="2"/>
  <c r="O1531" i="2"/>
  <c r="N1532" i="2"/>
  <c r="O1532" i="2"/>
  <c r="N1533" i="2"/>
  <c r="O1533" i="2"/>
  <c r="N1534" i="2"/>
  <c r="O1534" i="2"/>
  <c r="N1535" i="2"/>
  <c r="O1535" i="2"/>
  <c r="N1536" i="2"/>
  <c r="O1536" i="2"/>
  <c r="P1536" i="2" s="1"/>
  <c r="N1537" i="2"/>
  <c r="O1537" i="2"/>
  <c r="N1538" i="2"/>
  <c r="O1538" i="2"/>
  <c r="N1539" i="2"/>
  <c r="O1539" i="2"/>
  <c r="N1540" i="2"/>
  <c r="O1540" i="2"/>
  <c r="N1541" i="2"/>
  <c r="O1541" i="2"/>
  <c r="N1542" i="2"/>
  <c r="O1542" i="2"/>
  <c r="N1543" i="2"/>
  <c r="O1543" i="2"/>
  <c r="N1544" i="2"/>
  <c r="O1544" i="2"/>
  <c r="P1544" i="2" s="1"/>
  <c r="N1545" i="2"/>
  <c r="O1545" i="2"/>
  <c r="N1546" i="2"/>
  <c r="O1546" i="2"/>
  <c r="N1547" i="2"/>
  <c r="O1547" i="2"/>
  <c r="N1548" i="2"/>
  <c r="O1548" i="2"/>
  <c r="N1549" i="2"/>
  <c r="O1549" i="2"/>
  <c r="N1550" i="2"/>
  <c r="O1550" i="2"/>
  <c r="N1551" i="2"/>
  <c r="O1551" i="2"/>
  <c r="N1552" i="2"/>
  <c r="O1552" i="2"/>
  <c r="P1552" i="2" s="1"/>
  <c r="N1553" i="2"/>
  <c r="O1553" i="2"/>
  <c r="N1554" i="2"/>
  <c r="O1554" i="2"/>
  <c r="N1555" i="2"/>
  <c r="O1555" i="2"/>
  <c r="N1556" i="2"/>
  <c r="O1556" i="2"/>
  <c r="N1557" i="2"/>
  <c r="O1557" i="2"/>
  <c r="N1558" i="2"/>
  <c r="O1558" i="2"/>
  <c r="N1559" i="2"/>
  <c r="O1559" i="2"/>
  <c r="N1560" i="2"/>
  <c r="O1560" i="2"/>
  <c r="N1561" i="2"/>
  <c r="O1561" i="2"/>
  <c r="N1562" i="2"/>
  <c r="O1562" i="2"/>
  <c r="N1563" i="2"/>
  <c r="O1563" i="2"/>
  <c r="N1564" i="2"/>
  <c r="O1564" i="2"/>
  <c r="N1565" i="2"/>
  <c r="O1565" i="2"/>
  <c r="N1566" i="2"/>
  <c r="O1566" i="2"/>
  <c r="N1567" i="2"/>
  <c r="O1567" i="2"/>
  <c r="N1568" i="2"/>
  <c r="O1568" i="2"/>
  <c r="N1569" i="2"/>
  <c r="O1569" i="2"/>
  <c r="N1570" i="2"/>
  <c r="O1570" i="2"/>
  <c r="N1571" i="2"/>
  <c r="O1571" i="2"/>
  <c r="N1572" i="2"/>
  <c r="O1572" i="2"/>
  <c r="N1573" i="2"/>
  <c r="O1573" i="2"/>
  <c r="N1574" i="2"/>
  <c r="O1574" i="2"/>
  <c r="N1575" i="2"/>
  <c r="O1575" i="2"/>
  <c r="N1576" i="2"/>
  <c r="O1576" i="2"/>
  <c r="P1576" i="2" s="1"/>
  <c r="N1577" i="2"/>
  <c r="O1577" i="2"/>
  <c r="N1578" i="2"/>
  <c r="O1578" i="2"/>
  <c r="N1579" i="2"/>
  <c r="O1579" i="2"/>
  <c r="N1580" i="2"/>
  <c r="O1580" i="2"/>
  <c r="P1580" i="2" s="1"/>
  <c r="N1581" i="2"/>
  <c r="O1581" i="2"/>
  <c r="N1582" i="2"/>
  <c r="O1582" i="2"/>
  <c r="N1583" i="2"/>
  <c r="O1583" i="2"/>
  <c r="N1584" i="2"/>
  <c r="O1584" i="2"/>
  <c r="N1585" i="2"/>
  <c r="O1585" i="2"/>
  <c r="N1586" i="2"/>
  <c r="O1586" i="2"/>
  <c r="N1587" i="2"/>
  <c r="O1587" i="2"/>
  <c r="N1588" i="2"/>
  <c r="O1588" i="2"/>
  <c r="N1589" i="2"/>
  <c r="O1589" i="2"/>
  <c r="N1590" i="2"/>
  <c r="O1590" i="2"/>
  <c r="P1590" i="2" s="1"/>
  <c r="N1591" i="2"/>
  <c r="O1591" i="2"/>
  <c r="N1592" i="2"/>
  <c r="O1592" i="2"/>
  <c r="N1593" i="2"/>
  <c r="O1593" i="2"/>
  <c r="N1594" i="2"/>
  <c r="O1594" i="2"/>
  <c r="N1595" i="2"/>
  <c r="O1595" i="2"/>
  <c r="N1596" i="2"/>
  <c r="O1596" i="2"/>
  <c r="N1597" i="2"/>
  <c r="O1597" i="2"/>
  <c r="N1598" i="2"/>
  <c r="O1598" i="2"/>
  <c r="N1599" i="2"/>
  <c r="O1599" i="2"/>
  <c r="N1600" i="2"/>
  <c r="O1600" i="2"/>
  <c r="N1601" i="2"/>
  <c r="O1601" i="2"/>
  <c r="N1602" i="2"/>
  <c r="O1602" i="2"/>
  <c r="N1603" i="2"/>
  <c r="O1603" i="2"/>
  <c r="N1604" i="2"/>
  <c r="O1604" i="2"/>
  <c r="P1604" i="2" s="1"/>
  <c r="N1605" i="2"/>
  <c r="O1605" i="2"/>
  <c r="N1606" i="2"/>
  <c r="O1606" i="2"/>
  <c r="P1606" i="2" s="1"/>
  <c r="N1607" i="2"/>
  <c r="O1607" i="2"/>
  <c r="N1608" i="2"/>
  <c r="O1608" i="2"/>
  <c r="N1609" i="2"/>
  <c r="O1609" i="2"/>
  <c r="N1610" i="2"/>
  <c r="O1610" i="2"/>
  <c r="N1611" i="2"/>
  <c r="O1611" i="2"/>
  <c r="N1612" i="2"/>
  <c r="O1612" i="2"/>
  <c r="N1613" i="2"/>
  <c r="O1613" i="2"/>
  <c r="N1614" i="2"/>
  <c r="O1614" i="2"/>
  <c r="N1615" i="2"/>
  <c r="O1615" i="2"/>
  <c r="N1616" i="2"/>
  <c r="O1616" i="2"/>
  <c r="N1617" i="2"/>
  <c r="O1617" i="2"/>
  <c r="N1618" i="2"/>
  <c r="O1618" i="2"/>
  <c r="N1619" i="2"/>
  <c r="O1619" i="2"/>
  <c r="N1620" i="2"/>
  <c r="O1620" i="2"/>
  <c r="N1621" i="2"/>
  <c r="O1621" i="2"/>
  <c r="N1622" i="2"/>
  <c r="O1622" i="2"/>
  <c r="N1623" i="2"/>
  <c r="O1623" i="2"/>
  <c r="N1624" i="2"/>
  <c r="O1624" i="2"/>
  <c r="N1625" i="2"/>
  <c r="O1625" i="2"/>
  <c r="N1626" i="2"/>
  <c r="O1626" i="2"/>
  <c r="P1626" i="2" s="1"/>
  <c r="N1627" i="2"/>
  <c r="O1627" i="2"/>
  <c r="N1628" i="2"/>
  <c r="O1628" i="2"/>
  <c r="N1629" i="2"/>
  <c r="O1629" i="2"/>
  <c r="N1630" i="2"/>
  <c r="O1630" i="2"/>
  <c r="P1630" i="2" s="1"/>
  <c r="N1631" i="2"/>
  <c r="O1631" i="2"/>
  <c r="N1632" i="2"/>
  <c r="O1632" i="2"/>
  <c r="N1633" i="2"/>
  <c r="O1633" i="2"/>
  <c r="N1634" i="2"/>
  <c r="O1634" i="2"/>
  <c r="N1635" i="2"/>
  <c r="O1635" i="2"/>
  <c r="N1636" i="2"/>
  <c r="O1636" i="2"/>
  <c r="N1637" i="2"/>
  <c r="O1637" i="2"/>
  <c r="N1638" i="2"/>
  <c r="O1638" i="2"/>
  <c r="N1639" i="2"/>
  <c r="O1639" i="2"/>
  <c r="N1640" i="2"/>
  <c r="O1640" i="2"/>
  <c r="N1641" i="2"/>
  <c r="O1641" i="2"/>
  <c r="N1642" i="2"/>
  <c r="O1642" i="2"/>
  <c r="P1642" i="2" s="1"/>
  <c r="N1643" i="2"/>
  <c r="O1643" i="2"/>
  <c r="N1644" i="2"/>
  <c r="O1644" i="2"/>
  <c r="N1645" i="2"/>
  <c r="O1645" i="2"/>
  <c r="N1646" i="2"/>
  <c r="O1646" i="2"/>
  <c r="N1647" i="2"/>
  <c r="O1647" i="2"/>
  <c r="N1648" i="2"/>
  <c r="O1648" i="2"/>
  <c r="N1649" i="2"/>
  <c r="O1649" i="2"/>
  <c r="N1650" i="2"/>
  <c r="O1650" i="2"/>
  <c r="N1651" i="2"/>
  <c r="O1651" i="2"/>
  <c r="N1652" i="2"/>
  <c r="O1652" i="2"/>
  <c r="N1653" i="2"/>
  <c r="O1653" i="2"/>
  <c r="N1654" i="2"/>
  <c r="O1654" i="2"/>
  <c r="N1655" i="2"/>
  <c r="O1655" i="2"/>
  <c r="N1656" i="2"/>
  <c r="O1656" i="2"/>
  <c r="N1657" i="2"/>
  <c r="O1657" i="2"/>
  <c r="N1658" i="2"/>
  <c r="O1658" i="2"/>
  <c r="N1659" i="2"/>
  <c r="O1659" i="2"/>
  <c r="N1660" i="2"/>
  <c r="O1660" i="2"/>
  <c r="N1661" i="2"/>
  <c r="O1661" i="2"/>
  <c r="N1662" i="2"/>
  <c r="O1662" i="2"/>
  <c r="N1663" i="2"/>
  <c r="O1663" i="2"/>
  <c r="N1664" i="2"/>
  <c r="O1664" i="2"/>
  <c r="N1665" i="2"/>
  <c r="O1665" i="2"/>
  <c r="N1666" i="2"/>
  <c r="O1666" i="2"/>
  <c r="N1667" i="2"/>
  <c r="O1667" i="2"/>
  <c r="N1668" i="2"/>
  <c r="O1668" i="2"/>
  <c r="N1669" i="2"/>
  <c r="O1669" i="2"/>
  <c r="N1670" i="2"/>
  <c r="O1670" i="2"/>
  <c r="N1671" i="2"/>
  <c r="O1671" i="2"/>
  <c r="N1672" i="2"/>
  <c r="O1672" i="2"/>
  <c r="N1673" i="2"/>
  <c r="O1673" i="2"/>
  <c r="N1674" i="2"/>
  <c r="O1674" i="2"/>
  <c r="N1675" i="2"/>
  <c r="O1675" i="2"/>
  <c r="N1676" i="2"/>
  <c r="O1676" i="2"/>
  <c r="N1677" i="2"/>
  <c r="O1677" i="2"/>
  <c r="N1678" i="2"/>
  <c r="O1678" i="2"/>
  <c r="N1679" i="2"/>
  <c r="O1679" i="2"/>
  <c r="N1680" i="2"/>
  <c r="O1680" i="2"/>
  <c r="N1681" i="2"/>
  <c r="O1681" i="2"/>
  <c r="N1682" i="2"/>
  <c r="O1682" i="2"/>
  <c r="N1683" i="2"/>
  <c r="O1683" i="2"/>
  <c r="N1684" i="2"/>
  <c r="O1684" i="2"/>
  <c r="N1685" i="2"/>
  <c r="O1685" i="2"/>
  <c r="N1686" i="2"/>
  <c r="O1686" i="2"/>
  <c r="N1687" i="2"/>
  <c r="O1687" i="2"/>
  <c r="N1688" i="2"/>
  <c r="O1688" i="2"/>
  <c r="N1689" i="2"/>
  <c r="O1689" i="2"/>
  <c r="N1690" i="2"/>
  <c r="O1690" i="2"/>
  <c r="N1691" i="2"/>
  <c r="O1691" i="2"/>
  <c r="N1692" i="2"/>
  <c r="O1692" i="2"/>
  <c r="N1693" i="2"/>
  <c r="O1693" i="2"/>
  <c r="N1694" i="2"/>
  <c r="O1694" i="2"/>
  <c r="N1695" i="2"/>
  <c r="O1695" i="2"/>
  <c r="N1696" i="2"/>
  <c r="O1696" i="2"/>
  <c r="N1697" i="2"/>
  <c r="O1697" i="2"/>
  <c r="N1698" i="2"/>
  <c r="O1698" i="2"/>
  <c r="N1699" i="2"/>
  <c r="O1699" i="2"/>
  <c r="N1700" i="2"/>
  <c r="O1700" i="2"/>
  <c r="N1701" i="2"/>
  <c r="O1701" i="2"/>
  <c r="N1702" i="2"/>
  <c r="O1702" i="2"/>
  <c r="N1703" i="2"/>
  <c r="O1703" i="2"/>
  <c r="N1706" i="2"/>
  <c r="O1706" i="2"/>
  <c r="N1707" i="2"/>
  <c r="O1707" i="2"/>
  <c r="N1708" i="2"/>
  <c r="O1708" i="2"/>
  <c r="N1709" i="2"/>
  <c r="O1709" i="2"/>
  <c r="N1710" i="2"/>
  <c r="O1710" i="2"/>
  <c r="N1711" i="2"/>
  <c r="O1711" i="2"/>
  <c r="N1712" i="2"/>
  <c r="O1712" i="2"/>
  <c r="N1713" i="2"/>
  <c r="O1713" i="2"/>
  <c r="N1714" i="2"/>
  <c r="O1714" i="2"/>
  <c r="N1715" i="2"/>
  <c r="O1715" i="2"/>
  <c r="N1716" i="2"/>
  <c r="O1716" i="2"/>
  <c r="N1717" i="2"/>
  <c r="O1717" i="2"/>
  <c r="N1718" i="2"/>
  <c r="O1718" i="2"/>
  <c r="P1718" i="2" s="1"/>
  <c r="N1719" i="2"/>
  <c r="O1719" i="2"/>
  <c r="N1720" i="2"/>
  <c r="O1720" i="2"/>
  <c r="P1720" i="2" s="1"/>
  <c r="N1721" i="2"/>
  <c r="O1721" i="2"/>
  <c r="N1722" i="2"/>
  <c r="O1722" i="2"/>
  <c r="N1727" i="2"/>
  <c r="O1727" i="2"/>
  <c r="N1728" i="2"/>
  <c r="O1728" i="2"/>
  <c r="N1729" i="2"/>
  <c r="O1729" i="2"/>
  <c r="N1730" i="2"/>
  <c r="O1730" i="2"/>
  <c r="N1731" i="2"/>
  <c r="O1731" i="2"/>
  <c r="N1732" i="2"/>
  <c r="O1732" i="2"/>
  <c r="P1732" i="2" s="1"/>
  <c r="N1733" i="2"/>
  <c r="O1733" i="2"/>
  <c r="N1734" i="2"/>
  <c r="O1734" i="2"/>
  <c r="P1734" i="2" s="1"/>
  <c r="N1735" i="2"/>
  <c r="O1735" i="2"/>
  <c r="N1736" i="2"/>
  <c r="O1736" i="2"/>
  <c r="N1737" i="2"/>
  <c r="O1737" i="2"/>
  <c r="N1738" i="2"/>
  <c r="O1738" i="2"/>
  <c r="N1739" i="2"/>
  <c r="O1739" i="2"/>
  <c r="N1740" i="2"/>
  <c r="O1740" i="2"/>
  <c r="N1741" i="2"/>
  <c r="O1741" i="2"/>
  <c r="N1742" i="2"/>
  <c r="O1742" i="2"/>
  <c r="N1743" i="2"/>
  <c r="O1743" i="2"/>
  <c r="N1744" i="2"/>
  <c r="O1744" i="2"/>
  <c r="P1744" i="2" s="1"/>
  <c r="N1745" i="2"/>
  <c r="O1745" i="2"/>
  <c r="N1746" i="2"/>
  <c r="O1746" i="2"/>
  <c r="N1747" i="2"/>
  <c r="O1747" i="2"/>
  <c r="N1748" i="2"/>
  <c r="O1748" i="2"/>
  <c r="N1749" i="2"/>
  <c r="O1749" i="2"/>
  <c r="N1750" i="2"/>
  <c r="O1750" i="2"/>
  <c r="P1750" i="2" s="1"/>
  <c r="N1751" i="2"/>
  <c r="O1751" i="2"/>
  <c r="N1752" i="2"/>
  <c r="O1752" i="2"/>
  <c r="N1753" i="2"/>
  <c r="O1753" i="2"/>
  <c r="N1754" i="2"/>
  <c r="O1754" i="2"/>
  <c r="N1755" i="2"/>
  <c r="O1755" i="2"/>
  <c r="N1756" i="2"/>
  <c r="O1756" i="2"/>
  <c r="N1757" i="2"/>
  <c r="O1757" i="2"/>
  <c r="N1758" i="2"/>
  <c r="O1758" i="2"/>
  <c r="N1759" i="2"/>
  <c r="O1759" i="2"/>
  <c r="N1760" i="2"/>
  <c r="O1760" i="2"/>
  <c r="N1761" i="2"/>
  <c r="O1761" i="2"/>
  <c r="N1762" i="2"/>
  <c r="O1762" i="2"/>
  <c r="P1762" i="2" s="1"/>
  <c r="N1763" i="2"/>
  <c r="O1763" i="2"/>
  <c r="N1764" i="2"/>
  <c r="O1764" i="2"/>
  <c r="P1764" i="2" s="1"/>
  <c r="N1765" i="2"/>
  <c r="O1765" i="2"/>
  <c r="N1766" i="2"/>
  <c r="O1766" i="2"/>
  <c r="N1767" i="2"/>
  <c r="O1767" i="2"/>
  <c r="N1768" i="2"/>
  <c r="O1768" i="2"/>
  <c r="N1769" i="2"/>
  <c r="O1769" i="2"/>
  <c r="N1770" i="2"/>
  <c r="O1770" i="2"/>
  <c r="N1771" i="2"/>
  <c r="O1771" i="2"/>
  <c r="N1772" i="2"/>
  <c r="O1772" i="2"/>
  <c r="N1773" i="2"/>
  <c r="O1773" i="2"/>
  <c r="N1774" i="2"/>
  <c r="O1774" i="2"/>
  <c r="P1774" i="2" s="1"/>
  <c r="N1775" i="2"/>
  <c r="O1775" i="2"/>
  <c r="N1776" i="2"/>
  <c r="O1776" i="2"/>
  <c r="P1776" i="2" s="1"/>
  <c r="N1777" i="2"/>
  <c r="O1777" i="2"/>
  <c r="N1778" i="2"/>
  <c r="O1778" i="2"/>
  <c r="N1779" i="2"/>
  <c r="O1779" i="2"/>
  <c r="N1780" i="2"/>
  <c r="O1780" i="2"/>
  <c r="N1781" i="2"/>
  <c r="O1781" i="2"/>
  <c r="N1782" i="2"/>
  <c r="O1782" i="2"/>
  <c r="P1782" i="2" s="1"/>
  <c r="N1783" i="2"/>
  <c r="O1783" i="2"/>
  <c r="N1784" i="2"/>
  <c r="O1784" i="2"/>
  <c r="N1785" i="2"/>
  <c r="O1785" i="2"/>
  <c r="N1786" i="2"/>
  <c r="O1786" i="2"/>
  <c r="N1787" i="2"/>
  <c r="O1787" i="2"/>
  <c r="N1788" i="2"/>
  <c r="O1788" i="2"/>
  <c r="N1789" i="2"/>
  <c r="O1789" i="2"/>
  <c r="N1790" i="2"/>
  <c r="O1790" i="2"/>
  <c r="N1791" i="2"/>
  <c r="O1791" i="2"/>
  <c r="N1792" i="2"/>
  <c r="O1792" i="2"/>
  <c r="N1793" i="2"/>
  <c r="O1793" i="2"/>
  <c r="N1794" i="2"/>
  <c r="O1794" i="2"/>
  <c r="P1794" i="2" s="1"/>
  <c r="N1795" i="2"/>
  <c r="O1795" i="2"/>
  <c r="N1796" i="2"/>
  <c r="O1796" i="2"/>
  <c r="P1796" i="2" s="1"/>
  <c r="N1797" i="2"/>
  <c r="O1797" i="2"/>
  <c r="N1798" i="2"/>
  <c r="O1798" i="2"/>
  <c r="N1799" i="2"/>
  <c r="O1799" i="2"/>
  <c r="N1800" i="2"/>
  <c r="O1800" i="2"/>
  <c r="N1801" i="2"/>
  <c r="O1801" i="2"/>
  <c r="N1802" i="2"/>
  <c r="O1802" i="2"/>
  <c r="N1803" i="2"/>
  <c r="O1803" i="2"/>
  <c r="N1804" i="2"/>
  <c r="O1804" i="2"/>
  <c r="N1805" i="2"/>
  <c r="O1805" i="2"/>
  <c r="N1806" i="2"/>
  <c r="O1806" i="2"/>
  <c r="P1806" i="2" s="1"/>
  <c r="N1807" i="2"/>
  <c r="O1807" i="2"/>
  <c r="N1808" i="2"/>
  <c r="O1808" i="2"/>
  <c r="P1808" i="2" s="1"/>
  <c r="N1809" i="2"/>
  <c r="O1809" i="2"/>
  <c r="N1810" i="2"/>
  <c r="O1810" i="2"/>
  <c r="N1811" i="2"/>
  <c r="O1811" i="2"/>
  <c r="N1812" i="2"/>
  <c r="O1812" i="2"/>
  <c r="N1813" i="2"/>
  <c r="O1813" i="2"/>
  <c r="N1814" i="2"/>
  <c r="O1814" i="2"/>
  <c r="N1815" i="2"/>
  <c r="O1815" i="2"/>
  <c r="N1816" i="2"/>
  <c r="O1816" i="2"/>
  <c r="P1816" i="2" s="1"/>
  <c r="N1817" i="2"/>
  <c r="O1817" i="2"/>
  <c r="N1818" i="2"/>
  <c r="O1818" i="2"/>
  <c r="N1819" i="2"/>
  <c r="O1819" i="2"/>
  <c r="N1820" i="2"/>
  <c r="O1820" i="2"/>
  <c r="N1821" i="2"/>
  <c r="O1821" i="2"/>
  <c r="N1822" i="2"/>
  <c r="O1822" i="2"/>
  <c r="N1823" i="2"/>
  <c r="O1823" i="2"/>
  <c r="N1824" i="2"/>
  <c r="O1824" i="2"/>
  <c r="N1825" i="2"/>
  <c r="O1825" i="2"/>
  <c r="N1826" i="2"/>
  <c r="O1826" i="2"/>
  <c r="P1826" i="2" s="1"/>
  <c r="N1827" i="2"/>
  <c r="O1827" i="2"/>
  <c r="N1828" i="2"/>
  <c r="O1828" i="2"/>
  <c r="P1828" i="2" s="1"/>
  <c r="N1829" i="2"/>
  <c r="O1829" i="2"/>
  <c r="N1830" i="2"/>
  <c r="O1830" i="2"/>
  <c r="N1831" i="2"/>
  <c r="O1831" i="2"/>
  <c r="N1832" i="2"/>
  <c r="O1832" i="2"/>
  <c r="N1833" i="2"/>
  <c r="O1833" i="2"/>
  <c r="N1834" i="2"/>
  <c r="O1834" i="2"/>
  <c r="N1835" i="2"/>
  <c r="O1835" i="2"/>
  <c r="N1836" i="2"/>
  <c r="O1836" i="2"/>
  <c r="N1837" i="2"/>
  <c r="O1837" i="2"/>
  <c r="N1838" i="2"/>
  <c r="O1838" i="2"/>
  <c r="N1839" i="2"/>
  <c r="O1839" i="2"/>
  <c r="N1840" i="2"/>
  <c r="O1840" i="2"/>
  <c r="N1841" i="2"/>
  <c r="O1841" i="2"/>
  <c r="N1842" i="2"/>
  <c r="O1842" i="2"/>
  <c r="N1843" i="2"/>
  <c r="O1843" i="2"/>
  <c r="N1844" i="2"/>
  <c r="O1844" i="2"/>
  <c r="N1845" i="2"/>
  <c r="O1845" i="2"/>
  <c r="N1846" i="2"/>
  <c r="O1846" i="2"/>
  <c r="N1847" i="2"/>
  <c r="O1847" i="2"/>
  <c r="N1848" i="2"/>
  <c r="O1848" i="2"/>
  <c r="P1848" i="2" s="1"/>
  <c r="N1849" i="2"/>
  <c r="O1849" i="2"/>
  <c r="N1850" i="2"/>
  <c r="O1850" i="2"/>
  <c r="N1851" i="2"/>
  <c r="O1851" i="2"/>
  <c r="N1852" i="2"/>
  <c r="O1852" i="2"/>
  <c r="N1853" i="2"/>
  <c r="O1853" i="2"/>
  <c r="N1854" i="2"/>
  <c r="O1854" i="2"/>
  <c r="N1855" i="2"/>
  <c r="O1855" i="2"/>
  <c r="N1856" i="2"/>
  <c r="O1856" i="2"/>
  <c r="P1856" i="2" s="1"/>
  <c r="N1857" i="2"/>
  <c r="O1857" i="2"/>
  <c r="N1858" i="2"/>
  <c r="O1858" i="2"/>
  <c r="N1859" i="2"/>
  <c r="O1859" i="2"/>
  <c r="N1860" i="2"/>
  <c r="O1860" i="2"/>
  <c r="N1861" i="2"/>
  <c r="O1861" i="2"/>
  <c r="N1862" i="2"/>
  <c r="O1862" i="2"/>
  <c r="N1863" i="2"/>
  <c r="O1863" i="2"/>
  <c r="N1864" i="2"/>
  <c r="O1864" i="2"/>
  <c r="P1864" i="2" s="1"/>
  <c r="N1865" i="2"/>
  <c r="O1865" i="2"/>
  <c r="N1866" i="2"/>
  <c r="O1866" i="2"/>
  <c r="N1867" i="2"/>
  <c r="O1867" i="2"/>
  <c r="N1868" i="2"/>
  <c r="O1868" i="2"/>
  <c r="N1869" i="2"/>
  <c r="O1869" i="2"/>
  <c r="N1870" i="2"/>
  <c r="O1870" i="2"/>
  <c r="N1871" i="2"/>
  <c r="O1871" i="2"/>
  <c r="N1872" i="2"/>
  <c r="O1872" i="2"/>
  <c r="P1872" i="2" s="1"/>
  <c r="N1873" i="2"/>
  <c r="O1873" i="2"/>
  <c r="N1874" i="2"/>
  <c r="O1874" i="2"/>
  <c r="N1875" i="2"/>
  <c r="O1875" i="2"/>
  <c r="N1876" i="2"/>
  <c r="O1876" i="2"/>
  <c r="N1877" i="2"/>
  <c r="O1877" i="2"/>
  <c r="N1878" i="2"/>
  <c r="O1878" i="2"/>
  <c r="N1879" i="2"/>
  <c r="O1879" i="2"/>
  <c r="N1880" i="2"/>
  <c r="O1880" i="2"/>
  <c r="P1880" i="2" s="1"/>
  <c r="N1881" i="2"/>
  <c r="O1881" i="2"/>
  <c r="N1882" i="2"/>
  <c r="O1882" i="2"/>
  <c r="N1883" i="2"/>
  <c r="O1883" i="2"/>
  <c r="N1884" i="2"/>
  <c r="O1884" i="2"/>
  <c r="N1885" i="2"/>
  <c r="O1885" i="2"/>
  <c r="N1886" i="2"/>
  <c r="O1886" i="2"/>
  <c r="N1887" i="2"/>
  <c r="O1887" i="2"/>
  <c r="N1888" i="2"/>
  <c r="O1888" i="2"/>
  <c r="N1889" i="2"/>
  <c r="O1889" i="2"/>
  <c r="N1890" i="2"/>
  <c r="O1890" i="2"/>
  <c r="N1891" i="2"/>
  <c r="O1891" i="2"/>
  <c r="N1892" i="2"/>
  <c r="O1892" i="2"/>
  <c r="P1892" i="2" s="1"/>
  <c r="N1893" i="2"/>
  <c r="O1893" i="2"/>
  <c r="N1894" i="2"/>
  <c r="O1894" i="2"/>
  <c r="P1894" i="2" s="1"/>
  <c r="N1895" i="2"/>
  <c r="O1895" i="2"/>
  <c r="N1896" i="2"/>
  <c r="O1896" i="2"/>
  <c r="N1897" i="2"/>
  <c r="O1897" i="2"/>
  <c r="N1898" i="2"/>
  <c r="O1898" i="2"/>
  <c r="N1899" i="2"/>
  <c r="O1899" i="2"/>
  <c r="N1900" i="2"/>
  <c r="O1900" i="2"/>
  <c r="N1901" i="2"/>
  <c r="O1901" i="2"/>
  <c r="N1902" i="2"/>
  <c r="O1902" i="2"/>
  <c r="N1903" i="2"/>
  <c r="O1903" i="2"/>
  <c r="N1904" i="2"/>
  <c r="O1904" i="2"/>
  <c r="N1905" i="2"/>
  <c r="O1905" i="2"/>
  <c r="N1906" i="2"/>
  <c r="O1906" i="2"/>
  <c r="N1907" i="2"/>
  <c r="O1907" i="2"/>
  <c r="N1908" i="2"/>
  <c r="O1908" i="2"/>
  <c r="N1909" i="2"/>
  <c r="O1909" i="2"/>
  <c r="N1910" i="2"/>
  <c r="O1910" i="2"/>
  <c r="N1911" i="2"/>
  <c r="O1911" i="2"/>
  <c r="N1912" i="2"/>
  <c r="O1912" i="2"/>
  <c r="P1912" i="2" s="1"/>
  <c r="N1913" i="2"/>
  <c r="O1913" i="2"/>
  <c r="N1914" i="2"/>
  <c r="O1914" i="2"/>
  <c r="N1915" i="2"/>
  <c r="O1915" i="2"/>
  <c r="N1916" i="2"/>
  <c r="O1916" i="2"/>
  <c r="N1917" i="2"/>
  <c r="O1917" i="2"/>
  <c r="N1918" i="2"/>
  <c r="O1918" i="2"/>
  <c r="N1919" i="2"/>
  <c r="O1919" i="2"/>
  <c r="N1920" i="2"/>
  <c r="O1920" i="2"/>
  <c r="P1920" i="2" s="1"/>
  <c r="N1921" i="2"/>
  <c r="O1921" i="2"/>
  <c r="N1922" i="2"/>
  <c r="O1922" i="2"/>
  <c r="N1923" i="2"/>
  <c r="O1923" i="2"/>
  <c r="N1924" i="2"/>
  <c r="O1924" i="2"/>
  <c r="P1924" i="2" s="1"/>
  <c r="N1925" i="2"/>
  <c r="O1925" i="2"/>
  <c r="N1926" i="2"/>
  <c r="O1926" i="2"/>
  <c r="N1927" i="2"/>
  <c r="O1927" i="2"/>
  <c r="N1928" i="2"/>
  <c r="O1928" i="2"/>
  <c r="P1928" i="2" s="1"/>
  <c r="I8" i="2"/>
  <c r="J8" i="2" s="1"/>
  <c r="L8" i="2"/>
  <c r="M8" i="2"/>
  <c r="L9" i="2"/>
  <c r="M9" i="2"/>
  <c r="P60" i="2"/>
  <c r="O3" i="2"/>
  <c r="N3" i="2"/>
  <c r="M3" i="2"/>
  <c r="L3" i="2"/>
  <c r="L4" i="2"/>
  <c r="M4" i="2"/>
  <c r="L5" i="2"/>
  <c r="M5" i="2"/>
  <c r="L6" i="2"/>
  <c r="M6" i="2"/>
  <c r="L7" i="2"/>
  <c r="M7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P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77" i="2"/>
  <c r="M77" i="2"/>
  <c r="L78" i="2"/>
  <c r="M78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F579" i="2"/>
  <c r="I579" i="2"/>
  <c r="I493" i="2"/>
  <c r="J493" i="2" s="1"/>
  <c r="I30" i="2"/>
  <c r="J30" i="2" s="1"/>
  <c r="E4" i="8"/>
  <c r="E6" i="8"/>
  <c r="E8" i="8"/>
  <c r="E12" i="8"/>
  <c r="E14" i="8"/>
  <c r="E16" i="8"/>
  <c r="E18" i="8"/>
  <c r="E20" i="8"/>
  <c r="E22" i="8"/>
  <c r="E26" i="8"/>
  <c r="E28" i="8"/>
  <c r="E30" i="8"/>
  <c r="E32" i="8"/>
  <c r="E36" i="8"/>
  <c r="E38" i="8"/>
  <c r="E40" i="8"/>
  <c r="E46" i="8"/>
  <c r="E48" i="8"/>
  <c r="E50" i="8"/>
  <c r="E54" i="8"/>
  <c r="E56" i="8"/>
  <c r="E58" i="8"/>
  <c r="E60" i="8"/>
  <c r="E62" i="8"/>
  <c r="E64" i="8"/>
  <c r="E68" i="8"/>
  <c r="E70" i="8"/>
  <c r="E72" i="8"/>
  <c r="E10" i="8"/>
  <c r="E24" i="8"/>
  <c r="E34" i="8"/>
  <c r="E44" i="8"/>
  <c r="E52" i="8"/>
  <c r="E66" i="8"/>
  <c r="E42" i="8"/>
  <c r="E17" i="8"/>
  <c r="E19" i="8"/>
  <c r="E21" i="8"/>
  <c r="E25" i="8"/>
  <c r="E27" i="8"/>
  <c r="E31" i="8"/>
  <c r="E33" i="8"/>
  <c r="E35" i="8"/>
  <c r="E37" i="8"/>
  <c r="E41" i="8"/>
  <c r="E43" i="8"/>
  <c r="E47" i="8"/>
  <c r="E49" i="8"/>
  <c r="E51" i="8"/>
  <c r="E53" i="8"/>
  <c r="E57" i="8"/>
  <c r="E59" i="8"/>
  <c r="E63" i="8"/>
  <c r="E65" i="8"/>
  <c r="E67" i="8"/>
  <c r="E69" i="8"/>
  <c r="E15" i="8"/>
  <c r="E3" i="8"/>
  <c r="E5" i="8"/>
  <c r="E7" i="8"/>
  <c r="E9" i="8"/>
  <c r="E11" i="8"/>
  <c r="E13" i="8"/>
  <c r="E23" i="8"/>
  <c r="E29" i="8"/>
  <c r="E39" i="8"/>
  <c r="E45" i="8"/>
  <c r="E55" i="8"/>
  <c r="E61" i="8"/>
  <c r="E71" i="8"/>
  <c r="E2" i="8"/>
  <c r="Q1705" i="2" l="1"/>
  <c r="Q1724" i="2"/>
  <c r="P1142" i="2"/>
  <c r="Q1142" i="2" s="1"/>
  <c r="P1696" i="2"/>
  <c r="P1694" i="2"/>
  <c r="P1682" i="2"/>
  <c r="P1680" i="2"/>
  <c r="Q1680" i="2" s="1"/>
  <c r="P1664" i="2"/>
  <c r="P1662" i="2"/>
  <c r="Q1662" i="2" s="1"/>
  <c r="P1648" i="2"/>
  <c r="Q1648" i="2" s="1"/>
  <c r="P333" i="2"/>
  <c r="Q333" i="2" s="1"/>
  <c r="P331" i="2"/>
  <c r="P327" i="2"/>
  <c r="Q327" i="2" s="1"/>
  <c r="P323" i="2"/>
  <c r="Q323" i="2" s="1"/>
  <c r="P321" i="2"/>
  <c r="Q321" i="2" s="1"/>
  <c r="P317" i="2"/>
  <c r="P315" i="2"/>
  <c r="P313" i="2"/>
  <c r="Q313" i="2" s="1"/>
  <c r="P309" i="2"/>
  <c r="Q309" i="2" s="1"/>
  <c r="P307" i="2"/>
  <c r="P305" i="2"/>
  <c r="Q305" i="2" s="1"/>
  <c r="P303" i="2"/>
  <c r="Q303" i="2" s="1"/>
  <c r="P299" i="2"/>
  <c r="Q299" i="2" s="1"/>
  <c r="P293" i="2"/>
  <c r="P287" i="2"/>
  <c r="P277" i="2"/>
  <c r="Q277" i="2" s="1"/>
  <c r="P275" i="2"/>
  <c r="Q275" i="2" s="1"/>
  <c r="P273" i="2"/>
  <c r="P269" i="2"/>
  <c r="P263" i="2"/>
  <c r="Q263" i="2" s="1"/>
  <c r="P261" i="2"/>
  <c r="Q261" i="2" s="1"/>
  <c r="P259" i="2"/>
  <c r="P257" i="2"/>
  <c r="P253" i="2"/>
  <c r="Q253" i="2" s="1"/>
  <c r="P251" i="2"/>
  <c r="Q251" i="2" s="1"/>
  <c r="P247" i="2"/>
  <c r="P245" i="2"/>
  <c r="P239" i="2"/>
  <c r="P237" i="2"/>
  <c r="Q237" i="2" s="1"/>
  <c r="P235" i="2"/>
  <c r="P233" i="2"/>
  <c r="Q233" i="2" s="1"/>
  <c r="P229" i="2"/>
  <c r="Q229" i="2" s="1"/>
  <c r="P227" i="2"/>
  <c r="Q227" i="2" s="1"/>
  <c r="P221" i="2"/>
  <c r="P209" i="2"/>
  <c r="P201" i="2"/>
  <c r="Q201" i="2" s="1"/>
  <c r="P133" i="2"/>
  <c r="P123" i="2"/>
  <c r="P115" i="2"/>
  <c r="Q115" i="2" s="1"/>
  <c r="P99" i="2"/>
  <c r="Q99" i="2" s="1"/>
  <c r="P95" i="2"/>
  <c r="Q95" i="2" s="1"/>
  <c r="P73" i="2"/>
  <c r="P629" i="2"/>
  <c r="Q629" i="2" s="1"/>
  <c r="P91" i="2"/>
  <c r="Q91" i="2" s="1"/>
  <c r="P79" i="2"/>
  <c r="Q79" i="2" s="1"/>
  <c r="P640" i="2"/>
  <c r="Q640" i="2" s="1"/>
  <c r="P89" i="2"/>
  <c r="Q89" i="2" s="1"/>
  <c r="P8" i="2"/>
  <c r="Q8" i="2" s="1"/>
  <c r="P80" i="2"/>
  <c r="Q80" i="2" s="1"/>
  <c r="P81" i="2"/>
  <c r="Q81" i="2" s="1"/>
  <c r="P69" i="2"/>
  <c r="Q69" i="2" s="1"/>
  <c r="P71" i="2"/>
  <c r="Q71" i="2" s="1"/>
  <c r="Q73" i="2"/>
  <c r="P75" i="2"/>
  <c r="Q75" i="2" s="1"/>
  <c r="P74" i="2"/>
  <c r="Q74" i="2" s="1"/>
  <c r="P70" i="2"/>
  <c r="Q70" i="2" s="1"/>
  <c r="P72" i="2"/>
  <c r="Q72" i="2" s="1"/>
  <c r="P85" i="2"/>
  <c r="Q85" i="2" s="1"/>
  <c r="P83" i="2"/>
  <c r="Q83" i="2" s="1"/>
  <c r="P1873" i="2"/>
  <c r="P1795" i="2"/>
  <c r="Q1795" i="2" s="1"/>
  <c r="P1729" i="2"/>
  <c r="Q1729" i="2" s="1"/>
  <c r="P1579" i="2"/>
  <c r="Q1579" i="2" s="1"/>
  <c r="P1493" i="2"/>
  <c r="P1453" i="2"/>
  <c r="Q1453" i="2" s="1"/>
  <c r="P1443" i="2"/>
  <c r="Q1443" i="2" s="1"/>
  <c r="P1373" i="2"/>
  <c r="Q1373" i="2" s="1"/>
  <c r="P1327" i="2"/>
  <c r="P1317" i="2"/>
  <c r="Q1317" i="2" s="1"/>
  <c r="P1203" i="2"/>
  <c r="Q1203" i="2" s="1"/>
  <c r="P1078" i="2"/>
  <c r="Q1078" i="2" s="1"/>
  <c r="P1054" i="2"/>
  <c r="P873" i="2"/>
  <c r="P809" i="2"/>
  <c r="Q809" i="2" s="1"/>
  <c r="P761" i="2"/>
  <c r="Q761" i="2" s="1"/>
  <c r="P705" i="2"/>
  <c r="P695" i="2"/>
  <c r="P653" i="2"/>
  <c r="Q653" i="2" s="1"/>
  <c r="P637" i="2"/>
  <c r="P608" i="2"/>
  <c r="P550" i="2"/>
  <c r="Q550" i="2" s="1"/>
  <c r="P516" i="2"/>
  <c r="Q516" i="2" s="1"/>
  <c r="P492" i="2"/>
  <c r="Q492" i="2" s="1"/>
  <c r="P444" i="2"/>
  <c r="P428" i="2"/>
  <c r="Q428" i="2" s="1"/>
  <c r="P384" i="2"/>
  <c r="Q384" i="2" s="1"/>
  <c r="P366" i="2"/>
  <c r="P320" i="2"/>
  <c r="P306" i="2"/>
  <c r="Q306" i="2" s="1"/>
  <c r="P226" i="2"/>
  <c r="Q226" i="2" s="1"/>
  <c r="Q1101" i="2"/>
  <c r="Q1007" i="2"/>
  <c r="Q913" i="2"/>
  <c r="Q893" i="2"/>
  <c r="Q391" i="2"/>
  <c r="Q1816" i="2"/>
  <c r="Q1590" i="2"/>
  <c r="Q744" i="2"/>
  <c r="P3" i="2"/>
  <c r="Q3" i="2" s="1"/>
  <c r="P1926" i="2"/>
  <c r="Q1926" i="2" s="1"/>
  <c r="P1922" i="2"/>
  <c r="Q1922" i="2" s="1"/>
  <c r="P1904" i="2"/>
  <c r="Q1904" i="2" s="1"/>
  <c r="P1896" i="2"/>
  <c r="Q1896" i="2" s="1"/>
  <c r="P1890" i="2"/>
  <c r="Q1890" i="2" s="1"/>
  <c r="P1888" i="2"/>
  <c r="Q1888" i="2" s="1"/>
  <c r="P1860" i="2"/>
  <c r="Q1860" i="2" s="1"/>
  <c r="P1858" i="2"/>
  <c r="Q1858" i="2" s="1"/>
  <c r="P1840" i="2"/>
  <c r="Q1840" i="2" s="1"/>
  <c r="P1832" i="2"/>
  <c r="Q1832" i="2" s="1"/>
  <c r="P1822" i="2"/>
  <c r="Q1822" i="2" s="1"/>
  <c r="P1814" i="2"/>
  <c r="Q1814" i="2" s="1"/>
  <c r="P1800" i="2"/>
  <c r="Q1800" i="2" s="1"/>
  <c r="P1798" i="2"/>
  <c r="Q1798" i="2" s="1"/>
  <c r="P1790" i="2"/>
  <c r="Q1790" i="2" s="1"/>
  <c r="P1784" i="2"/>
  <c r="Q1784" i="2" s="1"/>
  <c r="P1768" i="2"/>
  <c r="Q1768" i="2" s="1"/>
  <c r="P1766" i="2"/>
  <c r="Q1766" i="2" s="1"/>
  <c r="P1758" i="2"/>
  <c r="Q1758" i="2" s="1"/>
  <c r="P1752" i="2"/>
  <c r="Q1752" i="2" s="1"/>
  <c r="P1742" i="2"/>
  <c r="Q1742" i="2" s="1"/>
  <c r="P1736" i="2"/>
  <c r="Q1736" i="2" s="1"/>
  <c r="P1730" i="2"/>
  <c r="Q1730" i="2" s="1"/>
  <c r="P1712" i="2"/>
  <c r="Q1712" i="2" s="1"/>
  <c r="P1710" i="2"/>
  <c r="Q1710" i="2" s="1"/>
  <c r="P1688" i="2"/>
  <c r="Q1688" i="2" s="1"/>
  <c r="P1686" i="2"/>
  <c r="Q1686" i="2" s="1"/>
  <c r="P1674" i="2"/>
  <c r="Q1674" i="2" s="1"/>
  <c r="P1672" i="2"/>
  <c r="Q1672" i="2" s="1"/>
  <c r="P1656" i="2"/>
  <c r="Q1656" i="2" s="1"/>
  <c r="P1654" i="2"/>
  <c r="Q1654" i="2" s="1"/>
  <c r="P1650" i="2"/>
  <c r="Q1650" i="2" s="1"/>
  <c r="P1640" i="2"/>
  <c r="Q1640" i="2" s="1"/>
  <c r="P1632" i="2"/>
  <c r="Q1632" i="2" s="1"/>
  <c r="P1618" i="2"/>
  <c r="Q1618" i="2" s="1"/>
  <c r="P1616" i="2"/>
  <c r="Q1616" i="2" s="1"/>
  <c r="P1592" i="2"/>
  <c r="Q1592" i="2" s="1"/>
  <c r="P1586" i="2"/>
  <c r="Q1586" i="2" s="1"/>
  <c r="P1560" i="2"/>
  <c r="Q1560" i="2" s="1"/>
  <c r="P1558" i="2"/>
  <c r="Q1558" i="2" s="1"/>
  <c r="P1526" i="2"/>
  <c r="Q1526" i="2" s="1"/>
  <c r="P1522" i="2"/>
  <c r="Q1522" i="2" s="1"/>
  <c r="P1490" i="2"/>
  <c r="Q1490" i="2" s="1"/>
  <c r="P1488" i="2"/>
  <c r="Q1488" i="2" s="1"/>
  <c r="P1460" i="2"/>
  <c r="Q1460" i="2" s="1"/>
  <c r="P1456" i="2"/>
  <c r="Q1456" i="2" s="1"/>
  <c r="P1448" i="2"/>
  <c r="Q1448" i="2" s="1"/>
  <c r="P1396" i="2"/>
  <c r="Q1396" i="2" s="1"/>
  <c r="P1394" i="2"/>
  <c r="Q1394" i="2" s="1"/>
  <c r="P1392" i="2"/>
  <c r="Q1392" i="2" s="1"/>
  <c r="P1366" i="2"/>
  <c r="Q1366" i="2" s="1"/>
  <c r="P1360" i="2"/>
  <c r="Q1360" i="2" s="1"/>
  <c r="P1350" i="2"/>
  <c r="Q1350" i="2" s="1"/>
  <c r="P1320" i="2"/>
  <c r="Q1320" i="2" s="1"/>
  <c r="P1310" i="2"/>
  <c r="Q1310" i="2" s="1"/>
  <c r="P1268" i="2"/>
  <c r="Q1268" i="2" s="1"/>
  <c r="P1266" i="2"/>
  <c r="Q1266" i="2" s="1"/>
  <c r="P1262" i="2"/>
  <c r="Q1262" i="2" s="1"/>
  <c r="P1226" i="2"/>
  <c r="Q1226" i="2" s="1"/>
  <c r="P1222" i="2"/>
  <c r="Q1222" i="2" s="1"/>
  <c r="P1198" i="2"/>
  <c r="Q1198" i="2" s="1"/>
  <c r="P1192" i="2"/>
  <c r="Q1192" i="2" s="1"/>
  <c r="P1174" i="2"/>
  <c r="Q1174" i="2" s="1"/>
  <c r="P1166" i="2"/>
  <c r="Q1166" i="2" s="1"/>
  <c r="P1164" i="2"/>
  <c r="Q1164" i="2" s="1"/>
  <c r="P1137" i="2"/>
  <c r="Q1137" i="2" s="1"/>
  <c r="P1135" i="2"/>
  <c r="Q1135" i="2" s="1"/>
  <c r="P1099" i="2"/>
  <c r="Q1099" i="2" s="1"/>
  <c r="P1095" i="2"/>
  <c r="Q1095" i="2" s="1"/>
  <c r="P1065" i="2"/>
  <c r="Q1065" i="2" s="1"/>
  <c r="P1063" i="2"/>
  <c r="Q1063" i="2" s="1"/>
  <c r="P1057" i="2"/>
  <c r="Q1057" i="2" s="1"/>
  <c r="P1053" i="2"/>
  <c r="Q1053" i="2" s="1"/>
  <c r="P1031" i="2"/>
  <c r="Q1031" i="2" s="1"/>
  <c r="P1001" i="2"/>
  <c r="Q1001" i="2" s="1"/>
  <c r="P999" i="2"/>
  <c r="Q999" i="2" s="1"/>
  <c r="P1622" i="2"/>
  <c r="Q1622" i="2" s="1"/>
  <c r="P1610" i="2"/>
  <c r="Q1610" i="2" s="1"/>
  <c r="P1608" i="2"/>
  <c r="Q1608" i="2" s="1"/>
  <c r="P1602" i="2"/>
  <c r="Q1602" i="2" s="1"/>
  <c r="P1598" i="2"/>
  <c r="Q1598" i="2" s="1"/>
  <c r="P1584" i="2"/>
  <c r="Q1584" i="2" s="1"/>
  <c r="P1582" i="2"/>
  <c r="Q1582" i="2" s="1"/>
  <c r="P1568" i="2"/>
  <c r="Q1568" i="2" s="1"/>
  <c r="P1566" i="2"/>
  <c r="Q1566" i="2" s="1"/>
  <c r="P1554" i="2"/>
  <c r="Q1554" i="2" s="1"/>
  <c r="P1546" i="2"/>
  <c r="Q1546" i="2" s="1"/>
  <c r="P1534" i="2"/>
  <c r="Q1534" i="2" s="1"/>
  <c r="P1528" i="2"/>
  <c r="Q1528" i="2" s="1"/>
  <c r="P1520" i="2"/>
  <c r="Q1520" i="2" s="1"/>
  <c r="P1514" i="2"/>
  <c r="Q1514" i="2" s="1"/>
  <c r="P1502" i="2"/>
  <c r="Q1502" i="2" s="1"/>
  <c r="P1498" i="2"/>
  <c r="Q1498" i="2" s="1"/>
  <c r="P1482" i="2"/>
  <c r="Q1482" i="2" s="1"/>
  <c r="P1480" i="2"/>
  <c r="Q1480" i="2" s="1"/>
  <c r="P1472" i="2"/>
  <c r="Q1472" i="2" s="1"/>
  <c r="P1464" i="2"/>
  <c r="Q1464" i="2" s="1"/>
  <c r="P1444" i="2"/>
  <c r="Q1444" i="2" s="1"/>
  <c r="P1440" i="2"/>
  <c r="Q1440" i="2" s="1"/>
  <c r="P1406" i="2"/>
  <c r="Q1406" i="2" s="1"/>
  <c r="P1398" i="2"/>
  <c r="Q1398" i="2" s="1"/>
  <c r="P1388" i="2"/>
  <c r="Q1388" i="2" s="1"/>
  <c r="P1386" i="2"/>
  <c r="Q1386" i="2" s="1"/>
  <c r="P1364" i="2"/>
  <c r="Q1364" i="2" s="1"/>
  <c r="P1362" i="2"/>
  <c r="Q1362" i="2" s="1"/>
  <c r="P1342" i="2"/>
  <c r="Q1342" i="2" s="1"/>
  <c r="P1334" i="2"/>
  <c r="Q1334" i="2" s="1"/>
  <c r="P1328" i="2"/>
  <c r="Q1328" i="2" s="1"/>
  <c r="P1324" i="2"/>
  <c r="Q1324" i="2" s="1"/>
  <c r="P1302" i="2"/>
  <c r="Q1302" i="2" s="1"/>
  <c r="P1300" i="2"/>
  <c r="Q1300" i="2" s="1"/>
  <c r="P1278" i="2"/>
  <c r="Q1278" i="2" s="1"/>
  <c r="P1270" i="2"/>
  <c r="Q1270" i="2" s="1"/>
  <c r="P1254" i="2"/>
  <c r="Q1254" i="2" s="1"/>
  <c r="P1246" i="2"/>
  <c r="Q1246" i="2" s="1"/>
  <c r="P1230" i="2"/>
  <c r="Q1230" i="2" s="1"/>
  <c r="P1228" i="2"/>
  <c r="Q1228" i="2" s="1"/>
  <c r="P1220" i="2"/>
  <c r="Q1220" i="2" s="1"/>
  <c r="P1216" i="2"/>
  <c r="Q1216" i="2" s="1"/>
  <c r="P1206" i="2"/>
  <c r="Q1206" i="2" s="1"/>
  <c r="P1204" i="2"/>
  <c r="Q1204" i="2" s="1"/>
  <c r="P1190" i="2"/>
  <c r="Q1190" i="2" s="1"/>
  <c r="P1184" i="2"/>
  <c r="Q1184" i="2" s="1"/>
  <c r="P1178" i="2"/>
  <c r="Q1178" i="2" s="1"/>
  <c r="P1168" i="2"/>
  <c r="Q1168" i="2" s="1"/>
  <c r="P1162" i="2"/>
  <c r="Q1162" i="2" s="1"/>
  <c r="P1152" i="2"/>
  <c r="Q1152" i="2" s="1"/>
  <c r="P1141" i="2"/>
  <c r="Q1141" i="2" s="1"/>
  <c r="P1129" i="2"/>
  <c r="Q1129" i="2" s="1"/>
  <c r="P1127" i="2"/>
  <c r="Q1127" i="2" s="1"/>
  <c r="P1105" i="2"/>
  <c r="Q1105" i="2" s="1"/>
  <c r="P1103" i="2"/>
  <c r="Q1103" i="2" s="1"/>
  <c r="P1093" i="2"/>
  <c r="Q1093" i="2" s="1"/>
  <c r="P1087" i="2"/>
  <c r="Q1087" i="2" s="1"/>
  <c r="P1077" i="2"/>
  <c r="Q1077" i="2" s="1"/>
  <c r="P1071" i="2"/>
  <c r="Q1071" i="2" s="1"/>
  <c r="P1055" i="2"/>
  <c r="Q1055" i="2" s="1"/>
  <c r="P1051" i="2"/>
  <c r="Q1051" i="2" s="1"/>
  <c r="P1037" i="2"/>
  <c r="Q1037" i="2" s="1"/>
  <c r="P1033" i="2"/>
  <c r="Q1033" i="2" s="1"/>
  <c r="P1017" i="2"/>
  <c r="Q1017" i="2" s="1"/>
  <c r="P1009" i="2"/>
  <c r="Q1009" i="2" s="1"/>
  <c r="P997" i="2"/>
  <c r="Q997" i="2" s="1"/>
  <c r="P995" i="2"/>
  <c r="Q995" i="2" s="1"/>
  <c r="Q1493" i="2"/>
  <c r="Q1054" i="2"/>
  <c r="Q873" i="2"/>
  <c r="Q320" i="2"/>
  <c r="P1393" i="2"/>
  <c r="Q1393" i="2" s="1"/>
  <c r="P1331" i="2"/>
  <c r="Q1331" i="2" s="1"/>
  <c r="P841" i="2"/>
  <c r="Q841" i="2" s="1"/>
  <c r="P777" i="2"/>
  <c r="Q777" i="2" s="1"/>
  <c r="P701" i="2"/>
  <c r="Q701" i="2" s="1"/>
  <c r="P657" i="2"/>
  <c r="Q657" i="2" s="1"/>
  <c r="P641" i="2"/>
  <c r="Q641" i="2" s="1"/>
  <c r="P633" i="2"/>
  <c r="Q633" i="2" s="1"/>
  <c r="P576" i="2"/>
  <c r="Q576" i="2" s="1"/>
  <c r="P488" i="2"/>
  <c r="Q488" i="2" s="1"/>
  <c r="P482" i="2"/>
  <c r="Q482" i="2" s="1"/>
  <c r="P440" i="2"/>
  <c r="Q440" i="2" s="1"/>
  <c r="P424" i="2"/>
  <c r="Q424" i="2" s="1"/>
  <c r="P388" i="2"/>
  <c r="P326" i="2"/>
  <c r="Q326" i="2" s="1"/>
  <c r="P302" i="2"/>
  <c r="Q302" i="2" s="1"/>
  <c r="P256" i="2"/>
  <c r="Q256" i="2" s="1"/>
  <c r="P126" i="2"/>
  <c r="Q126" i="2" s="1"/>
  <c r="P1625" i="2"/>
  <c r="P1461" i="2"/>
  <c r="Q1461" i="2" s="1"/>
  <c r="P1429" i="2"/>
  <c r="Q1429" i="2" s="1"/>
  <c r="P1413" i="2"/>
  <c r="Q1413" i="2" s="1"/>
  <c r="P1397" i="2"/>
  <c r="Q1397" i="2" s="1"/>
  <c r="P1363" i="2"/>
  <c r="Q1363" i="2" s="1"/>
  <c r="P1359" i="2"/>
  <c r="Q1359" i="2" s="1"/>
  <c r="P1341" i="2"/>
  <c r="Q1341" i="2" s="1"/>
  <c r="P1297" i="2"/>
  <c r="Q1297" i="2" s="1"/>
  <c r="P1285" i="2"/>
  <c r="Q1285" i="2" s="1"/>
  <c r="P1179" i="2"/>
  <c r="Q1179" i="2" s="1"/>
  <c r="P1163" i="2"/>
  <c r="Q1163" i="2" s="1"/>
  <c r="P1050" i="2"/>
  <c r="Q1050" i="2" s="1"/>
  <c r="Q1924" i="2"/>
  <c r="Q443" i="2"/>
  <c r="Q1327" i="2"/>
  <c r="P1925" i="2"/>
  <c r="Q1925" i="2" s="1"/>
  <c r="P1861" i="2"/>
  <c r="Q1861" i="2" s="1"/>
  <c r="Q531" i="2"/>
  <c r="Q1920" i="2"/>
  <c r="Q1912" i="2"/>
  <c r="Q1894" i="2"/>
  <c r="Q1892" i="2"/>
  <c r="Q1864" i="2"/>
  <c r="Q1856" i="2"/>
  <c r="Q1828" i="2"/>
  <c r="Q1872" i="2"/>
  <c r="Q1776" i="2"/>
  <c r="Q1552" i="2"/>
  <c r="Q1296" i="2"/>
  <c r="Q1322" i="2"/>
  <c r="Q1089" i="2"/>
  <c r="Q1826" i="2"/>
  <c r="Q1808" i="2"/>
  <c r="Q1806" i="2"/>
  <c r="Q1796" i="2"/>
  <c r="Q1794" i="2"/>
  <c r="Q1782" i="2"/>
  <c r="Q1774" i="2"/>
  <c r="Q1764" i="2"/>
  <c r="Q1762" i="2"/>
  <c r="Q1750" i="2"/>
  <c r="Q1744" i="2"/>
  <c r="Q1734" i="2"/>
  <c r="Q1732" i="2"/>
  <c r="Q1720" i="2"/>
  <c r="Q1718" i="2"/>
  <c r="Q1696" i="2"/>
  <c r="Q1694" i="2"/>
  <c r="Q1664" i="2"/>
  <c r="Q1642" i="2"/>
  <c r="Q1630" i="2"/>
  <c r="Q1606" i="2"/>
  <c r="Q1604" i="2"/>
  <c r="Q1580" i="2"/>
  <c r="Q1544" i="2"/>
  <c r="Q1536" i="2"/>
  <c r="Q1504" i="2"/>
  <c r="Q1476" i="2"/>
  <c r="Q1474" i="2"/>
  <c r="Q1430" i="2"/>
  <c r="Q1414" i="2"/>
  <c r="Q1384" i="2"/>
  <c r="Q1332" i="2"/>
  <c r="Q1330" i="2"/>
  <c r="Q1286" i="2"/>
  <c r="Q1238" i="2"/>
  <c r="Q1232" i="2"/>
  <c r="Q1214" i="2"/>
  <c r="Q1208" i="2"/>
  <c r="Q1182" i="2"/>
  <c r="Q1180" i="2"/>
  <c r="Q1150" i="2"/>
  <c r="Q1144" i="2"/>
  <c r="Q1121" i="2"/>
  <c r="Q1111" i="2"/>
  <c r="Q1079" i="2"/>
  <c r="Q987" i="2"/>
  <c r="Q694" i="2"/>
  <c r="Q515" i="2"/>
  <c r="Q455" i="2"/>
  <c r="Q1041" i="2"/>
  <c r="Q931" i="2"/>
  <c r="Q704" i="2"/>
  <c r="Q695" i="2"/>
  <c r="Q425" i="2"/>
  <c r="Q1047" i="2"/>
  <c r="Q1039" i="2"/>
  <c r="Q1025" i="2"/>
  <c r="Q1023" i="2"/>
  <c r="Q991" i="2"/>
  <c r="Q979" i="2"/>
  <c r="Q935" i="2"/>
  <c r="Q929" i="2"/>
  <c r="Q923" i="2"/>
  <c r="Q917" i="2"/>
  <c r="Q915" i="2"/>
  <c r="Q909" i="2"/>
  <c r="Q907" i="2"/>
  <c r="Q905" i="2"/>
  <c r="Q899" i="2"/>
  <c r="Q891" i="2"/>
  <c r="Q760" i="2"/>
  <c r="Q758" i="2"/>
  <c r="Q752" i="2"/>
  <c r="Q750" i="2"/>
  <c r="Q748" i="2"/>
  <c r="Q730" i="2"/>
  <c r="Q728" i="2"/>
  <c r="Q726" i="2"/>
  <c r="Q702" i="2"/>
  <c r="Q700" i="2"/>
  <c r="Q688" i="2"/>
  <c r="Q686" i="2"/>
  <c r="Q684" i="2"/>
  <c r="Q678" i="2"/>
  <c r="Q664" i="2"/>
  <c r="Q662" i="2"/>
  <c r="Q656" i="2"/>
  <c r="Q654" i="2"/>
  <c r="Q652" i="2"/>
  <c r="Q638" i="2"/>
  <c r="Q630" i="2"/>
  <c r="Q623" i="2"/>
  <c r="Q615" i="2"/>
  <c r="Q613" i="2"/>
  <c r="Q591" i="2"/>
  <c r="Q583" i="2"/>
  <c r="Q581" i="2"/>
  <c r="Q567" i="2"/>
  <c r="Q559" i="2"/>
  <c r="Q557" i="2"/>
  <c r="Q553" i="2"/>
  <c r="Q551" i="2"/>
  <c r="Q549" i="2"/>
  <c r="Q543" i="2"/>
  <c r="Q539" i="2"/>
  <c r="Q537" i="2"/>
  <c r="Q533" i="2"/>
  <c r="Q527" i="2"/>
  <c r="Q525" i="2"/>
  <c r="Q519" i="2"/>
  <c r="Q511" i="2"/>
  <c r="Q509" i="2"/>
  <c r="Q507" i="2"/>
  <c r="Q501" i="2"/>
  <c r="Q495" i="2"/>
  <c r="Q493" i="2"/>
  <c r="Q491" i="2"/>
  <c r="Q489" i="2"/>
  <c r="Q485" i="2"/>
  <c r="Q483" i="2"/>
  <c r="Q479" i="2"/>
  <c r="Q477" i="2"/>
  <c r="Q475" i="2"/>
  <c r="Q469" i="2"/>
  <c r="Q467" i="2"/>
  <c r="Q56" i="2"/>
  <c r="P1927" i="2"/>
  <c r="Q1927" i="2" s="1"/>
  <c r="P1923" i="2"/>
  <c r="Q1923" i="2" s="1"/>
  <c r="P1913" i="2"/>
  <c r="Q1913" i="2" s="1"/>
  <c r="P1905" i="2"/>
  <c r="Q1905" i="2" s="1"/>
  <c r="P1897" i="2"/>
  <c r="Q1897" i="2" s="1"/>
  <c r="P1895" i="2"/>
  <c r="Q1895" i="2" s="1"/>
  <c r="P1893" i="2"/>
  <c r="Q1893" i="2" s="1"/>
  <c r="P1891" i="2"/>
  <c r="Q1891" i="2" s="1"/>
  <c r="P1881" i="2"/>
  <c r="Q1881" i="2" s="1"/>
  <c r="P1865" i="2"/>
  <c r="Q1865" i="2" s="1"/>
  <c r="P1859" i="2"/>
  <c r="Q1859" i="2" s="1"/>
  <c r="P1849" i="2"/>
  <c r="Q1849" i="2" s="1"/>
  <c r="P1841" i="2"/>
  <c r="Q1841" i="2" s="1"/>
  <c r="P1833" i="2"/>
  <c r="Q1833" i="2" s="1"/>
  <c r="P1829" i="2"/>
  <c r="Q1829" i="2" s="1"/>
  <c r="P1827" i="2"/>
  <c r="Q1827" i="2" s="1"/>
  <c r="P1825" i="2"/>
  <c r="Q1825" i="2" s="1"/>
  <c r="P1793" i="2"/>
  <c r="Q1793" i="2" s="1"/>
  <c r="P1763" i="2"/>
  <c r="Q1763" i="2" s="1"/>
  <c r="P1761" i="2"/>
  <c r="Q1761" i="2" s="1"/>
  <c r="P1731" i="2"/>
  <c r="Q1731" i="2" s="1"/>
  <c r="P1653" i="2"/>
  <c r="Q1653" i="2" s="1"/>
  <c r="P1629" i="2"/>
  <c r="Q1629" i="2" s="1"/>
  <c r="P1605" i="2"/>
  <c r="Q1605" i="2" s="1"/>
  <c r="P1603" i="2"/>
  <c r="Q1603" i="2" s="1"/>
  <c r="P1601" i="2"/>
  <c r="Q1601" i="2" s="1"/>
  <c r="P1581" i="2"/>
  <c r="Q1581" i="2" s="1"/>
  <c r="P1525" i="2"/>
  <c r="Q1525" i="2" s="1"/>
  <c r="P1501" i="2"/>
  <c r="Q1501" i="2" s="1"/>
  <c r="P1497" i="2"/>
  <c r="Q1497" i="2" s="1"/>
  <c r="P1477" i="2"/>
  <c r="Q1477" i="2" s="1"/>
  <c r="P1475" i="2"/>
  <c r="Q1475" i="2" s="1"/>
  <c r="P1469" i="2"/>
  <c r="Q1469" i="2" s="1"/>
  <c r="P1459" i="2"/>
  <c r="Q1459" i="2" s="1"/>
  <c r="P1445" i="2"/>
  <c r="Q1445" i="2" s="1"/>
  <c r="P1437" i="2"/>
  <c r="Q1437" i="2" s="1"/>
  <c r="P1423" i="2"/>
  <c r="P1405" i="2"/>
  <c r="Q1405" i="2" s="1"/>
  <c r="P1395" i="2"/>
  <c r="Q1395" i="2" s="1"/>
  <c r="P1391" i="2"/>
  <c r="Q1391" i="2" s="1"/>
  <c r="P1389" i="2"/>
  <c r="Q1389" i="2" s="1"/>
  <c r="P1387" i="2"/>
  <c r="Q1387" i="2" s="1"/>
  <c r="P1385" i="2"/>
  <c r="Q1385" i="2" s="1"/>
  <c r="P1383" i="2"/>
  <c r="Q1383" i="2" s="1"/>
  <c r="P1381" i="2"/>
  <c r="Q1381" i="2" s="1"/>
  <c r="P1365" i="2"/>
  <c r="Q1365" i="2" s="1"/>
  <c r="P1361" i="2"/>
  <c r="Q1361" i="2" s="1"/>
  <c r="P1349" i="2"/>
  <c r="Q1349" i="2" s="1"/>
  <c r="P1333" i="2"/>
  <c r="Q1333" i="2" s="1"/>
  <c r="P1329" i="2"/>
  <c r="Q1329" i="2" s="1"/>
  <c r="P1325" i="2"/>
  <c r="Q1325" i="2" s="1"/>
  <c r="P1323" i="2"/>
  <c r="Q1323" i="2" s="1"/>
  <c r="P1321" i="2"/>
  <c r="Q1321" i="2" s="1"/>
  <c r="P1319" i="2"/>
  <c r="Q1319" i="2" s="1"/>
  <c r="P1309" i="2"/>
  <c r="Q1309" i="2" s="1"/>
  <c r="P1301" i="2"/>
  <c r="Q1301" i="2" s="1"/>
  <c r="P1299" i="2"/>
  <c r="Q1299" i="2" s="1"/>
  <c r="P1295" i="2"/>
  <c r="Q1295" i="2" s="1"/>
  <c r="P1277" i="2"/>
  <c r="Q1277" i="2" s="1"/>
  <c r="P1267" i="2"/>
  <c r="Q1267" i="2" s="1"/>
  <c r="P1261" i="2"/>
  <c r="Q1261" i="2" s="1"/>
  <c r="P1253" i="2"/>
  <c r="Q1253" i="2" s="1"/>
  <c r="P1237" i="2"/>
  <c r="Q1237" i="2" s="1"/>
  <c r="P1229" i="2"/>
  <c r="Q1229" i="2" s="1"/>
  <c r="P1227" i="2"/>
  <c r="Q1227" i="2" s="1"/>
  <c r="P1225" i="2"/>
  <c r="Q1225" i="2" s="1"/>
  <c r="P1221" i="2"/>
  <c r="Q1221" i="2" s="1"/>
  <c r="P1219" i="2"/>
  <c r="Q1219" i="2" s="1"/>
  <c r="P1205" i="2"/>
  <c r="Q1205" i="2" s="1"/>
  <c r="P1181" i="2"/>
  <c r="Q1181" i="2" s="1"/>
  <c r="P1177" i="2"/>
  <c r="Q1177" i="2" s="1"/>
  <c r="P1165" i="2"/>
  <c r="Q1165" i="2" s="1"/>
  <c r="P1161" i="2"/>
  <c r="Q1161" i="2" s="1"/>
  <c r="P1140" i="2"/>
  <c r="Q1140" i="2" s="1"/>
  <c r="P1102" i="2"/>
  <c r="Q1102" i="2" s="1"/>
  <c r="P1100" i="2"/>
  <c r="Q1100" i="2" s="1"/>
  <c r="P1098" i="2"/>
  <c r="Q1098" i="2" s="1"/>
  <c r="P1094" i="2"/>
  <c r="Q1094" i="2" s="1"/>
  <c r="P1092" i="2"/>
  <c r="Q1092" i="2" s="1"/>
  <c r="P1076" i="2"/>
  <c r="P1052" i="2"/>
  <c r="P1038" i="2"/>
  <c r="Q1038" i="2" s="1"/>
  <c r="P1036" i="2"/>
  <c r="Q1036" i="2" s="1"/>
  <c r="P998" i="2"/>
  <c r="Q998" i="2" s="1"/>
  <c r="P996" i="2"/>
  <c r="Q996" i="2" s="1"/>
  <c r="P994" i="2"/>
  <c r="Q994" i="2" s="1"/>
  <c r="P988" i="2"/>
  <c r="Q988" i="2" s="1"/>
  <c r="P984" i="2"/>
  <c r="Q984" i="2" s="1"/>
  <c r="P942" i="2"/>
  <c r="Q942" i="2" s="1"/>
  <c r="P938" i="2"/>
  <c r="Q938" i="2" s="1"/>
  <c r="P881" i="2"/>
  <c r="Q881" i="2" s="1"/>
  <c r="P865" i="2"/>
  <c r="Q865" i="2" s="1"/>
  <c r="P857" i="2"/>
  <c r="Q857" i="2" s="1"/>
  <c r="P849" i="2"/>
  <c r="Q849" i="2" s="1"/>
  <c r="P833" i="2"/>
  <c r="Q833" i="2" s="1"/>
  <c r="P825" i="2"/>
  <c r="Q825" i="2" s="1"/>
  <c r="P817" i="2"/>
  <c r="Q817" i="2" s="1"/>
  <c r="P801" i="2"/>
  <c r="Q801" i="2" s="1"/>
  <c r="P793" i="2"/>
  <c r="Q793" i="2" s="1"/>
  <c r="P785" i="2"/>
  <c r="Q785" i="2" s="1"/>
  <c r="P767" i="2"/>
  <c r="Q767" i="2" s="1"/>
  <c r="P765" i="2"/>
  <c r="P757" i="2"/>
  <c r="Q757" i="2" s="1"/>
  <c r="P749" i="2"/>
  <c r="Q749" i="2" s="1"/>
  <c r="P741" i="2"/>
  <c r="Q741" i="2" s="1"/>
  <c r="P733" i="2"/>
  <c r="Q733" i="2" s="1"/>
  <c r="P729" i="2"/>
  <c r="Q729" i="2" s="1"/>
  <c r="P715" i="2"/>
  <c r="Q715" i="2" s="1"/>
  <c r="P713" i="2"/>
  <c r="Q713" i="2" s="1"/>
  <c r="P707" i="2"/>
  <c r="Q707" i="2" s="1"/>
  <c r="P703" i="2"/>
  <c r="Q703" i="2" s="1"/>
  <c r="P697" i="2"/>
  <c r="Q697" i="2" s="1"/>
  <c r="P691" i="2"/>
  <c r="Q691" i="2" s="1"/>
  <c r="P689" i="2"/>
  <c r="Q689" i="2" s="1"/>
  <c r="P687" i="2"/>
  <c r="P685" i="2"/>
  <c r="Q685" i="2" s="1"/>
  <c r="P681" i="2"/>
  <c r="Q681" i="2" s="1"/>
  <c r="P679" i="2"/>
  <c r="Q679" i="2" s="1"/>
  <c r="P673" i="2"/>
  <c r="Q673" i="2" s="1"/>
  <c r="P667" i="2"/>
  <c r="Q667" i="2" s="1"/>
  <c r="P665" i="2"/>
  <c r="Q665" i="2" s="1"/>
  <c r="P663" i="2"/>
  <c r="Q663" i="2" s="1"/>
  <c r="P659" i="2"/>
  <c r="Q659" i="2" s="1"/>
  <c r="P655" i="2"/>
  <c r="Q655" i="2" s="1"/>
  <c r="P649" i="2"/>
  <c r="Q649" i="2" s="1"/>
  <c r="P643" i="2"/>
  <c r="Q643" i="2" s="1"/>
  <c r="P639" i="2"/>
  <c r="Q639" i="2" s="1"/>
  <c r="P635" i="2"/>
  <c r="Q635" i="2" s="1"/>
  <c r="P631" i="2"/>
  <c r="Q631" i="2" s="1"/>
  <c r="P616" i="2"/>
  <c r="Q616" i="2" s="1"/>
  <c r="P614" i="2"/>
  <c r="Q614" i="2" s="1"/>
  <c r="P612" i="2"/>
  <c r="Q612" i="2" s="1"/>
  <c r="P592" i="2"/>
  <c r="Q592" i="2" s="1"/>
  <c r="P584" i="2"/>
  <c r="Q584" i="2" s="1"/>
  <c r="P582" i="2"/>
  <c r="Q582" i="2" s="1"/>
  <c r="P580" i="2"/>
  <c r="P568" i="2"/>
  <c r="Q568" i="2" s="1"/>
  <c r="P560" i="2"/>
  <c r="Q560" i="2" s="1"/>
  <c r="P558" i="2"/>
  <c r="Q558" i="2" s="1"/>
  <c r="P556" i="2"/>
  <c r="Q556" i="2" s="1"/>
  <c r="P554" i="2"/>
  <c r="Q554" i="2" s="1"/>
  <c r="P548" i="2"/>
  <c r="Q548" i="2" s="1"/>
  <c r="P544" i="2"/>
  <c r="Q544" i="2" s="1"/>
  <c r="Q461" i="2"/>
  <c r="Q453" i="2"/>
  <c r="Q451" i="2"/>
  <c r="Q447" i="2"/>
  <c r="Q441" i="2"/>
  <c r="Q437" i="2"/>
  <c r="Q429" i="2"/>
  <c r="Q427" i="2"/>
  <c r="Q413" i="2"/>
  <c r="Q409" i="2"/>
  <c r="Q405" i="2"/>
  <c r="Q403" i="2"/>
  <c r="Q399" i="2"/>
  <c r="Q397" i="2"/>
  <c r="Q385" i="2"/>
  <c r="Q375" i="2"/>
  <c r="Q367" i="2"/>
  <c r="Q363" i="2"/>
  <c r="Q361" i="2"/>
  <c r="Q359" i="2"/>
  <c r="Q355" i="2"/>
  <c r="Q353" i="2"/>
  <c r="Q341" i="2"/>
  <c r="Q331" i="2"/>
  <c r="Q317" i="2"/>
  <c r="Q315" i="2"/>
  <c r="Q307" i="2"/>
  <c r="Q293" i="2"/>
  <c r="Q287" i="2"/>
  <c r="Q273" i="2"/>
  <c r="Q259" i="2"/>
  <c r="Q257" i="2"/>
  <c r="Q247" i="2"/>
  <c r="Q245" i="2"/>
  <c r="Q239" i="2"/>
  <c r="Q221" i="2"/>
  <c r="Q209" i="2"/>
  <c r="Q123" i="2"/>
  <c r="Q60" i="2"/>
  <c r="P9" i="2"/>
  <c r="Q9" i="2" s="1"/>
  <c r="P542" i="2"/>
  <c r="Q542" i="2" s="1"/>
  <c r="P540" i="2"/>
  <c r="Q540" i="2" s="1"/>
  <c r="P538" i="2"/>
  <c r="Q538" i="2" s="1"/>
  <c r="P536" i="2"/>
  <c r="Q536" i="2" s="1"/>
  <c r="P532" i="2"/>
  <c r="Q532" i="2" s="1"/>
  <c r="P530" i="2"/>
  <c r="Q530" i="2" s="1"/>
  <c r="P514" i="2"/>
  <c r="Q514" i="2" s="1"/>
  <c r="P508" i="2"/>
  <c r="Q508" i="2" s="1"/>
  <c r="P506" i="2"/>
  <c r="Q506" i="2" s="1"/>
  <c r="P490" i="2"/>
  <c r="Q490" i="2" s="1"/>
  <c r="P484" i="2"/>
  <c r="Q484" i="2" s="1"/>
  <c r="P476" i="2"/>
  <c r="Q476" i="2" s="1"/>
  <c r="P474" i="2"/>
  <c r="Q474" i="2" s="1"/>
  <c r="P472" i="2"/>
  <c r="Q472" i="2" s="1"/>
  <c r="P468" i="2"/>
  <c r="Q468" i="2" s="1"/>
  <c r="P466" i="2"/>
  <c r="Q466" i="2" s="1"/>
  <c r="P452" i="2"/>
  <c r="Q452" i="2" s="1"/>
  <c r="P450" i="2"/>
  <c r="Q450" i="2" s="1"/>
  <c r="P442" i="2"/>
  <c r="Q442" i="2" s="1"/>
  <c r="P426" i="2"/>
  <c r="Q426" i="2" s="1"/>
  <c r="P412" i="2"/>
  <c r="Q412" i="2" s="1"/>
  <c r="P410" i="2"/>
  <c r="Q410" i="2" s="1"/>
  <c r="P408" i="2"/>
  <c r="Q408" i="2" s="1"/>
  <c r="P404" i="2"/>
  <c r="Q404" i="2" s="1"/>
  <c r="P402" i="2"/>
  <c r="Q402" i="2" s="1"/>
  <c r="P386" i="2"/>
  <c r="Q386" i="2" s="1"/>
  <c r="P378" i="2"/>
  <c r="Q378" i="2" s="1"/>
  <c r="P376" i="2"/>
  <c r="Q376" i="2" s="1"/>
  <c r="P370" i="2"/>
  <c r="Q370" i="2" s="1"/>
  <c r="P368" i="2"/>
  <c r="Q368" i="2" s="1"/>
  <c r="P364" i="2"/>
  <c r="Q364" i="2" s="1"/>
  <c r="P362" i="2"/>
  <c r="Q362" i="2" s="1"/>
  <c r="P358" i="2"/>
  <c r="Q358" i="2" s="1"/>
  <c r="P356" i="2"/>
  <c r="Q356" i="2" s="1"/>
  <c r="P354" i="2"/>
  <c r="Q354" i="2" s="1"/>
  <c r="P352" i="2"/>
  <c r="Q352" i="2" s="1"/>
  <c r="P340" i="2"/>
  <c r="Q340" i="2" s="1"/>
  <c r="P332" i="2"/>
  <c r="Q332" i="2" s="1"/>
  <c r="P330" i="2"/>
  <c r="Q330" i="2" s="1"/>
  <c r="P328" i="2"/>
  <c r="Q328" i="2" s="1"/>
  <c r="P322" i="2"/>
  <c r="Q322" i="2" s="1"/>
  <c r="P314" i="2"/>
  <c r="Q314" i="2" s="1"/>
  <c r="P312" i="2"/>
  <c r="Q312" i="2" s="1"/>
  <c r="P304" i="2"/>
  <c r="Q304" i="2" s="1"/>
  <c r="P298" i="2"/>
  <c r="Q298" i="2" s="1"/>
  <c r="P274" i="2"/>
  <c r="Q274" i="2" s="1"/>
  <c r="P272" i="2"/>
  <c r="Q272" i="2" s="1"/>
  <c r="P258" i="2"/>
  <c r="Q258" i="2" s="1"/>
  <c r="P250" i="2"/>
  <c r="Q250" i="2" s="1"/>
  <c r="P234" i="2"/>
  <c r="Q234" i="2" s="1"/>
  <c r="P232" i="2"/>
  <c r="Q232" i="2" s="1"/>
  <c r="P214" i="2"/>
  <c r="Q214" i="2" s="1"/>
  <c r="P212" i="2"/>
  <c r="Q212" i="2" s="1"/>
  <c r="P210" i="2"/>
  <c r="Q210" i="2" s="1"/>
  <c r="P204" i="2"/>
  <c r="Q204" i="2" s="1"/>
  <c r="P202" i="2"/>
  <c r="Q202" i="2" s="1"/>
  <c r="P200" i="2"/>
  <c r="Q200" i="2" s="1"/>
  <c r="P134" i="2"/>
  <c r="Q134" i="2" s="1"/>
  <c r="P112" i="2"/>
  <c r="Q112" i="2" s="1"/>
  <c r="P110" i="2"/>
  <c r="Q110" i="2" s="1"/>
  <c r="P108" i="2"/>
  <c r="Q108" i="2" s="1"/>
  <c r="P104" i="2"/>
  <c r="Q104" i="2" s="1"/>
  <c r="P102" i="2"/>
  <c r="Q102" i="2" s="1"/>
  <c r="P98" i="2"/>
  <c r="Q98" i="2" s="1"/>
  <c r="P96" i="2"/>
  <c r="Q96" i="2" s="1"/>
  <c r="P84" i="2"/>
  <c r="Q84" i="2" s="1"/>
  <c r="P67" i="2"/>
  <c r="Q67" i="2" s="1"/>
  <c r="P65" i="2"/>
  <c r="Q65" i="2" s="1"/>
  <c r="P61" i="2"/>
  <c r="Q61" i="2" s="1"/>
  <c r="P55" i="2"/>
  <c r="Q55" i="2" s="1"/>
  <c r="Q1928" i="2"/>
  <c r="Q1512" i="2"/>
  <c r="Q1374" i="2"/>
  <c r="Q1298" i="2"/>
  <c r="Q1081" i="2"/>
  <c r="Q977" i="2"/>
  <c r="Q889" i="2"/>
  <c r="Q756" i="2"/>
  <c r="Q722" i="2"/>
  <c r="Q696" i="2"/>
  <c r="Q680" i="2"/>
  <c r="Q632" i="2"/>
  <c r="Q555" i="2"/>
  <c r="Q541" i="2"/>
  <c r="Q517" i="2"/>
  <c r="Q503" i="2"/>
  <c r="Q473" i="2"/>
  <c r="Q445" i="2"/>
  <c r="Q431" i="2"/>
  <c r="Q415" i="2"/>
  <c r="Q1880" i="2"/>
  <c r="Q1682" i="2"/>
  <c r="L579" i="2"/>
  <c r="L580" i="2"/>
  <c r="M579" i="2"/>
  <c r="Q1848" i="2"/>
  <c r="Q1576" i="2"/>
  <c r="Q975" i="2"/>
  <c r="Q887" i="2"/>
  <c r="Q411" i="2"/>
  <c r="Q377" i="2"/>
  <c r="Q269" i="2"/>
  <c r="Q235" i="2"/>
  <c r="Q133" i="2"/>
  <c r="Q1873" i="2"/>
  <c r="Q903" i="2"/>
  <c r="Q608" i="2"/>
  <c r="Q1269" i="2"/>
  <c r="Q1076" i="2"/>
  <c r="Q1052" i="2"/>
  <c r="Q687" i="2"/>
  <c r="Q705" i="2"/>
  <c r="Q444" i="2"/>
  <c r="Q366" i="2"/>
  <c r="P1918" i="2"/>
  <c r="Q1918" i="2" s="1"/>
  <c r="P1915" i="2"/>
  <c r="Q1915" i="2" s="1"/>
  <c r="P1886" i="2"/>
  <c r="Q1886" i="2" s="1"/>
  <c r="P1884" i="2"/>
  <c r="Q1884" i="2" s="1"/>
  <c r="P1850" i="2"/>
  <c r="Q1850" i="2" s="1"/>
  <c r="P1819" i="2"/>
  <c r="Q1819" i="2" s="1"/>
  <c r="P1788" i="2"/>
  <c r="Q1788" i="2" s="1"/>
  <c r="P1785" i="2"/>
  <c r="Q1785" i="2" s="1"/>
  <c r="P1754" i="2"/>
  <c r="Q1754" i="2" s="1"/>
  <c r="P1722" i="2"/>
  <c r="Q1722" i="2" s="1"/>
  <c r="P1702" i="2"/>
  <c r="Q1702" i="2" s="1"/>
  <c r="P1699" i="2"/>
  <c r="Q1699" i="2" s="1"/>
  <c r="P1677" i="2"/>
  <c r="Q1677" i="2" s="1"/>
  <c r="P1621" i="2"/>
  <c r="Q1621" i="2" s="1"/>
  <c r="P1597" i="2"/>
  <c r="Q1597" i="2" s="1"/>
  <c r="P1594" i="2"/>
  <c r="Q1594" i="2" s="1"/>
  <c r="P1573" i="2"/>
  <c r="Q1573" i="2" s="1"/>
  <c r="P1570" i="2"/>
  <c r="Q1570" i="2" s="1"/>
  <c r="P1548" i="2"/>
  <c r="Q1548" i="2" s="1"/>
  <c r="P1419" i="2"/>
  <c r="Q1419" i="2" s="1"/>
  <c r="P1416" i="2"/>
  <c r="Q1416" i="2" s="1"/>
  <c r="P1917" i="2"/>
  <c r="Q1917" i="2" s="1"/>
  <c r="P1914" i="2"/>
  <c r="Q1914" i="2" s="1"/>
  <c r="P1885" i="2"/>
  <c r="Q1885" i="2" s="1"/>
  <c r="P1883" i="2"/>
  <c r="Q1883" i="2" s="1"/>
  <c r="P1853" i="2"/>
  <c r="Q1853" i="2" s="1"/>
  <c r="P1851" i="2"/>
  <c r="Q1851" i="2" s="1"/>
  <c r="P1818" i="2"/>
  <c r="Q1818" i="2" s="1"/>
  <c r="P1786" i="2"/>
  <c r="Q1786" i="2" s="1"/>
  <c r="P1755" i="2"/>
  <c r="Q1755" i="2" s="1"/>
  <c r="P1700" i="2"/>
  <c r="Q1700" i="2" s="1"/>
  <c r="P1698" i="2"/>
  <c r="Q1698" i="2" s="1"/>
  <c r="P1676" i="2"/>
  <c r="Q1676" i="2" s="1"/>
  <c r="P1593" i="2"/>
  <c r="Q1593" i="2" s="1"/>
  <c r="P1572" i="2"/>
  <c r="Q1572" i="2" s="1"/>
  <c r="P1569" i="2"/>
  <c r="Q1569" i="2" s="1"/>
  <c r="P1550" i="2"/>
  <c r="Q1550" i="2" s="1"/>
  <c r="P1549" i="2"/>
  <c r="Q1549" i="2" s="1"/>
  <c r="P1492" i="2"/>
  <c r="Q1492" i="2" s="1"/>
  <c r="P1420" i="2"/>
  <c r="Q1420" i="2" s="1"/>
  <c r="P1417" i="2"/>
  <c r="Q1417" i="2" s="1"/>
  <c r="P574" i="2"/>
  <c r="Q574" i="2" s="1"/>
  <c r="P572" i="2"/>
  <c r="Q572" i="2" s="1"/>
  <c r="P570" i="2"/>
  <c r="Q570" i="2" s="1"/>
  <c r="P1911" i="2"/>
  <c r="Q1911" i="2" s="1"/>
  <c r="P1909" i="2"/>
  <c r="Q1909" i="2" s="1"/>
  <c r="P1908" i="2"/>
  <c r="Q1908" i="2" s="1"/>
  <c r="P1907" i="2"/>
  <c r="Q1907" i="2" s="1"/>
  <c r="P1879" i="2"/>
  <c r="Q1879" i="2" s="1"/>
  <c r="P1878" i="2"/>
  <c r="Q1878" i="2" s="1"/>
  <c r="P1876" i="2"/>
  <c r="Q1876" i="2" s="1"/>
  <c r="P1874" i="2"/>
  <c r="Q1874" i="2" s="1"/>
  <c r="P1845" i="2"/>
  <c r="Q1845" i="2" s="1"/>
  <c r="P1844" i="2"/>
  <c r="Q1844" i="2" s="1"/>
  <c r="P1842" i="2"/>
  <c r="Q1842" i="2" s="1"/>
  <c r="P1811" i="2"/>
  <c r="Q1811" i="2" s="1"/>
  <c r="P1809" i="2"/>
  <c r="Q1809" i="2" s="1"/>
  <c r="P1779" i="2"/>
  <c r="Q1779" i="2" s="1"/>
  <c r="P1777" i="2"/>
  <c r="Q1777" i="2" s="1"/>
  <c r="P1747" i="2"/>
  <c r="Q1747" i="2" s="1"/>
  <c r="P1745" i="2"/>
  <c r="Q1745" i="2" s="1"/>
  <c r="P1716" i="2"/>
  <c r="Q1716" i="2" s="1"/>
  <c r="P1713" i="2"/>
  <c r="Q1713" i="2" s="1"/>
  <c r="P1690" i="2"/>
  <c r="Q1690" i="2" s="1"/>
  <c r="P1670" i="2"/>
  <c r="Q1670" i="2" s="1"/>
  <c r="P1668" i="2"/>
  <c r="Q1668" i="2" s="1"/>
  <c r="P1666" i="2"/>
  <c r="Q1666" i="2" s="1"/>
  <c r="P1645" i="2"/>
  <c r="Q1645" i="2" s="1"/>
  <c r="P1643" i="2"/>
  <c r="Q1643" i="2" s="1"/>
  <c r="P1589" i="2"/>
  <c r="Q1589" i="2" s="1"/>
  <c r="P1562" i="2"/>
  <c r="Q1562" i="2" s="1"/>
  <c r="P1541" i="2"/>
  <c r="Q1541" i="2" s="1"/>
  <c r="P1539" i="2"/>
  <c r="Q1539" i="2" s="1"/>
  <c r="P1538" i="2"/>
  <c r="Q1538" i="2" s="1"/>
  <c r="P1517" i="2"/>
  <c r="Q1517" i="2" s="1"/>
  <c r="P1516" i="2"/>
  <c r="Q1516" i="2" s="1"/>
  <c r="P1467" i="2"/>
  <c r="Q1467" i="2" s="1"/>
  <c r="P1452" i="2"/>
  <c r="Q1452" i="2" s="1"/>
  <c r="P1435" i="2"/>
  <c r="Q1435" i="2" s="1"/>
  <c r="P1412" i="2"/>
  <c r="Q1412" i="2" s="1"/>
  <c r="P1411" i="2"/>
  <c r="Q1411" i="2" s="1"/>
  <c r="P1409" i="2"/>
  <c r="Q1409" i="2" s="1"/>
  <c r="P1408" i="2"/>
  <c r="Q1408" i="2" s="1"/>
  <c r="P1357" i="2"/>
  <c r="Q1357" i="2" s="1"/>
  <c r="P1355" i="2"/>
  <c r="Q1355" i="2" s="1"/>
  <c r="P1354" i="2"/>
  <c r="Q1354" i="2" s="1"/>
  <c r="P1353" i="2"/>
  <c r="Q1353" i="2" s="1"/>
  <c r="P1351" i="2"/>
  <c r="Q1351" i="2" s="1"/>
  <c r="P1293" i="2"/>
  <c r="Q1293" i="2" s="1"/>
  <c r="P1291" i="2"/>
  <c r="Q1291" i="2" s="1"/>
  <c r="P1289" i="2"/>
  <c r="Q1289" i="2" s="1"/>
  <c r="P1288" i="2"/>
  <c r="Q1288" i="2" s="1"/>
  <c r="P1245" i="2"/>
  <c r="Q1245" i="2" s="1"/>
  <c r="P1243" i="2"/>
  <c r="Q1243" i="2" s="1"/>
  <c r="P1242" i="2"/>
  <c r="Q1242" i="2" s="1"/>
  <c r="P1240" i="2"/>
  <c r="Q1240" i="2" s="1"/>
  <c r="P1239" i="2"/>
  <c r="Q1239" i="2" s="1"/>
  <c r="P1200" i="2"/>
  <c r="Q1200" i="2" s="1"/>
  <c r="P1158" i="2"/>
  <c r="Q1158" i="2" s="1"/>
  <c r="P1156" i="2"/>
  <c r="Q1156" i="2" s="1"/>
  <c r="P1118" i="2"/>
  <c r="Q1118" i="2" s="1"/>
  <c r="P1116" i="2"/>
  <c r="Q1116" i="2" s="1"/>
  <c r="P1115" i="2"/>
  <c r="P1073" i="2"/>
  <c r="Q1073" i="2" s="1"/>
  <c r="P1014" i="2"/>
  <c r="Q1014" i="2" s="1"/>
  <c r="P1012" i="2"/>
  <c r="Q1012" i="2" s="1"/>
  <c r="P1010" i="2"/>
  <c r="Q1010" i="2" s="1"/>
  <c r="P925" i="2"/>
  <c r="Q925" i="2" s="1"/>
  <c r="P1919" i="2"/>
  <c r="Q1919" i="2" s="1"/>
  <c r="P1916" i="2"/>
  <c r="Q1916" i="2" s="1"/>
  <c r="P1887" i="2"/>
  <c r="Q1887" i="2" s="1"/>
  <c r="P1882" i="2"/>
  <c r="Q1882" i="2" s="1"/>
  <c r="P1852" i="2"/>
  <c r="Q1852" i="2" s="1"/>
  <c r="P1820" i="2"/>
  <c r="Q1820" i="2" s="1"/>
  <c r="P1817" i="2"/>
  <c r="Q1817" i="2" s="1"/>
  <c r="P1787" i="2"/>
  <c r="Q1787" i="2" s="1"/>
  <c r="P1756" i="2"/>
  <c r="Q1756" i="2" s="1"/>
  <c r="P1753" i="2"/>
  <c r="Q1753" i="2" s="1"/>
  <c r="P1721" i="2"/>
  <c r="Q1721" i="2" s="1"/>
  <c r="P1701" i="2"/>
  <c r="Q1701" i="2" s="1"/>
  <c r="P1697" i="2"/>
  <c r="Q1697" i="2" s="1"/>
  <c r="P1678" i="2"/>
  <c r="Q1678" i="2" s="1"/>
  <c r="P1675" i="2"/>
  <c r="Q1675" i="2" s="1"/>
  <c r="P1574" i="2"/>
  <c r="Q1574" i="2" s="1"/>
  <c r="P1571" i="2"/>
  <c r="Q1571" i="2" s="1"/>
  <c r="P1547" i="2"/>
  <c r="Q1547" i="2" s="1"/>
  <c r="P1421" i="2"/>
  <c r="Q1421" i="2" s="1"/>
  <c r="P1418" i="2"/>
  <c r="Q1418" i="2" s="1"/>
  <c r="P1415" i="2"/>
  <c r="Q1415" i="2" s="1"/>
  <c r="P624" i="2"/>
  <c r="Q624" i="2" s="1"/>
  <c r="P575" i="2"/>
  <c r="Q575" i="2" s="1"/>
  <c r="P573" i="2"/>
  <c r="Q573" i="2" s="1"/>
  <c r="P571" i="2"/>
  <c r="Q571" i="2" s="1"/>
  <c r="P569" i="2"/>
  <c r="Q569" i="2" s="1"/>
  <c r="P1910" i="2"/>
  <c r="Q1910" i="2" s="1"/>
  <c r="P1906" i="2"/>
  <c r="Q1906" i="2" s="1"/>
  <c r="P1877" i="2"/>
  <c r="Q1877" i="2" s="1"/>
  <c r="P1875" i="2"/>
  <c r="Q1875" i="2" s="1"/>
  <c r="P1843" i="2"/>
  <c r="Q1843" i="2" s="1"/>
  <c r="P1812" i="2"/>
  <c r="Q1812" i="2" s="1"/>
  <c r="P1810" i="2"/>
  <c r="Q1810" i="2" s="1"/>
  <c r="P1780" i="2"/>
  <c r="Q1780" i="2" s="1"/>
  <c r="P1778" i="2"/>
  <c r="Q1778" i="2" s="1"/>
  <c r="P1748" i="2"/>
  <c r="Q1748" i="2" s="1"/>
  <c r="P1746" i="2"/>
  <c r="Q1746" i="2" s="1"/>
  <c r="P1715" i="2"/>
  <c r="Q1715" i="2" s="1"/>
  <c r="P1714" i="2"/>
  <c r="Q1714" i="2" s="1"/>
  <c r="P1693" i="2"/>
  <c r="Q1693" i="2" s="1"/>
  <c r="P1689" i="2"/>
  <c r="Q1689" i="2" s="1"/>
  <c r="P1669" i="2"/>
  <c r="Q1669" i="2" s="1"/>
  <c r="P1667" i="2"/>
  <c r="Q1667" i="2" s="1"/>
  <c r="P1665" i="2"/>
  <c r="Q1665" i="2" s="1"/>
  <c r="P1646" i="2"/>
  <c r="Q1646" i="2" s="1"/>
  <c r="P1644" i="2"/>
  <c r="Q1644" i="2" s="1"/>
  <c r="P1565" i="2"/>
  <c r="Q1565" i="2" s="1"/>
  <c r="P1561" i="2"/>
  <c r="Q1561" i="2" s="1"/>
  <c r="P1542" i="2"/>
  <c r="Q1542" i="2" s="1"/>
  <c r="P1540" i="2"/>
  <c r="Q1540" i="2" s="1"/>
  <c r="P1537" i="2"/>
  <c r="Q1537" i="2" s="1"/>
  <c r="P1518" i="2"/>
  <c r="Q1518" i="2" s="1"/>
  <c r="P1515" i="2"/>
  <c r="Q1515" i="2" s="1"/>
  <c r="P1468" i="2"/>
  <c r="Q1468" i="2" s="1"/>
  <c r="P1451" i="2"/>
  <c r="Q1451" i="2" s="1"/>
  <c r="P1436" i="2"/>
  <c r="Q1436" i="2" s="1"/>
  <c r="P1434" i="2"/>
  <c r="Q1434" i="2" s="1"/>
  <c r="P1410" i="2"/>
  <c r="Q1410" i="2" s="1"/>
  <c r="P1407" i="2"/>
  <c r="Q1407" i="2" s="1"/>
  <c r="P1356" i="2"/>
  <c r="Q1356" i="2" s="1"/>
  <c r="P1352" i="2"/>
  <c r="Q1352" i="2" s="1"/>
  <c r="P1292" i="2"/>
  <c r="Q1292" i="2" s="1"/>
  <c r="P1290" i="2"/>
  <c r="Q1290" i="2" s="1"/>
  <c r="P1287" i="2"/>
  <c r="Q1287" i="2" s="1"/>
  <c r="P1244" i="2"/>
  <c r="Q1244" i="2" s="1"/>
  <c r="P1241" i="2"/>
  <c r="Q1241" i="2" s="1"/>
  <c r="P1157" i="2"/>
  <c r="Q1157" i="2" s="1"/>
  <c r="P1155" i="2"/>
  <c r="Q1155" i="2" s="1"/>
  <c r="P1119" i="2"/>
  <c r="Q1119" i="2" s="1"/>
  <c r="P1117" i="2"/>
  <c r="Q1117" i="2" s="1"/>
  <c r="P1114" i="2"/>
  <c r="P1015" i="2"/>
  <c r="Q1015" i="2" s="1"/>
  <c r="P1013" i="2"/>
  <c r="Q1013" i="2" s="1"/>
  <c r="P1011" i="2"/>
  <c r="Q1011" i="2" s="1"/>
  <c r="P773" i="2"/>
  <c r="Q773" i="2" s="1"/>
  <c r="P772" i="2"/>
  <c r="Q772" i="2" s="1"/>
  <c r="P770" i="2"/>
  <c r="Q770" i="2" s="1"/>
  <c r="P769" i="2"/>
  <c r="Q769" i="2" s="1"/>
  <c r="P721" i="2"/>
  <c r="Q721" i="2" s="1"/>
  <c r="P720" i="2"/>
  <c r="Q720" i="2" s="1"/>
  <c r="P719" i="2"/>
  <c r="Q719" i="2" s="1"/>
  <c r="P718" i="2"/>
  <c r="Q718" i="2" s="1"/>
  <c r="P717" i="2"/>
  <c r="Q717" i="2" s="1"/>
  <c r="P716" i="2"/>
  <c r="Q716" i="2" s="1"/>
  <c r="P675" i="2"/>
  <c r="Q675" i="2" s="1"/>
  <c r="P1921" i="2"/>
  <c r="Q1921" i="2" s="1"/>
  <c r="P1903" i="2"/>
  <c r="Q1903" i="2" s="1"/>
  <c r="P1902" i="2"/>
  <c r="Q1902" i="2" s="1"/>
  <c r="P1901" i="2"/>
  <c r="Q1901" i="2" s="1"/>
  <c r="P1900" i="2"/>
  <c r="Q1900" i="2" s="1"/>
  <c r="P1899" i="2"/>
  <c r="Q1899" i="2" s="1"/>
  <c r="P1898" i="2"/>
  <c r="Q1898" i="2" s="1"/>
  <c r="P1889" i="2"/>
  <c r="Q1889" i="2" s="1"/>
  <c r="P1869" i="2"/>
  <c r="Q1869" i="2" s="1"/>
  <c r="P1868" i="2"/>
  <c r="Q1868" i="2" s="1"/>
  <c r="P1867" i="2"/>
  <c r="Q1867" i="2" s="1"/>
  <c r="P1866" i="2"/>
  <c r="Q1866" i="2" s="1"/>
  <c r="P1857" i="2"/>
  <c r="Q1857" i="2" s="1"/>
  <c r="P1837" i="2"/>
  <c r="Q1837" i="2" s="1"/>
  <c r="P1836" i="2"/>
  <c r="Q1836" i="2" s="1"/>
  <c r="P1835" i="2"/>
  <c r="Q1835" i="2" s="1"/>
  <c r="P1834" i="2"/>
  <c r="Q1834" i="2" s="1"/>
  <c r="P1824" i="2"/>
  <c r="Q1824" i="2" s="1"/>
  <c r="P1804" i="2"/>
  <c r="Q1804" i="2" s="1"/>
  <c r="P1803" i="2"/>
  <c r="Q1803" i="2" s="1"/>
  <c r="P1802" i="2"/>
  <c r="Q1802" i="2" s="1"/>
  <c r="P1801" i="2"/>
  <c r="Q1801" i="2" s="1"/>
  <c r="P1792" i="2"/>
  <c r="Q1792" i="2" s="1"/>
  <c r="P1772" i="2"/>
  <c r="Q1772" i="2" s="1"/>
  <c r="P1771" i="2"/>
  <c r="Q1771" i="2" s="1"/>
  <c r="P1770" i="2"/>
  <c r="Q1770" i="2" s="1"/>
  <c r="P1769" i="2"/>
  <c r="Q1769" i="2" s="1"/>
  <c r="P1760" i="2"/>
  <c r="Q1760" i="2" s="1"/>
  <c r="P1740" i="2"/>
  <c r="Q1740" i="2" s="1"/>
  <c r="P1739" i="2"/>
  <c r="Q1739" i="2" s="1"/>
  <c r="P1738" i="2"/>
  <c r="Q1738" i="2" s="1"/>
  <c r="P1737" i="2"/>
  <c r="Q1737" i="2" s="1"/>
  <c r="P1728" i="2"/>
  <c r="Q1728" i="2" s="1"/>
  <c r="P1708" i="2"/>
  <c r="Q1708" i="2" s="1"/>
  <c r="P1707" i="2"/>
  <c r="Q1707" i="2" s="1"/>
  <c r="P1706" i="2"/>
  <c r="Q1706" i="2" s="1"/>
  <c r="P1685" i="2"/>
  <c r="Q1685" i="2" s="1"/>
  <c r="P1661" i="2"/>
  <c r="Q1661" i="2" s="1"/>
  <c r="P1658" i="2"/>
  <c r="Q1658" i="2" s="1"/>
  <c r="P1657" i="2"/>
  <c r="Q1657" i="2" s="1"/>
  <c r="P1638" i="2"/>
  <c r="Q1638" i="2" s="1"/>
  <c r="P1637" i="2"/>
  <c r="Q1637" i="2" s="1"/>
  <c r="P1636" i="2"/>
  <c r="Q1636" i="2" s="1"/>
  <c r="P1635" i="2"/>
  <c r="Q1635" i="2" s="1"/>
  <c r="P1634" i="2"/>
  <c r="Q1634" i="2" s="1"/>
  <c r="P1633" i="2"/>
  <c r="Q1633" i="2" s="1"/>
  <c r="P1624" i="2"/>
  <c r="Q1624" i="2" s="1"/>
  <c r="P1614" i="2"/>
  <c r="Q1614" i="2" s="1"/>
  <c r="P1613" i="2"/>
  <c r="Q1613" i="2" s="1"/>
  <c r="P1612" i="2"/>
  <c r="Q1612" i="2" s="1"/>
  <c r="P1611" i="2"/>
  <c r="Q1611" i="2" s="1"/>
  <c r="P1600" i="2"/>
  <c r="Q1600" i="2" s="1"/>
  <c r="P1578" i="2"/>
  <c r="Q1578" i="2" s="1"/>
  <c r="P1557" i="2"/>
  <c r="Q1557" i="2" s="1"/>
  <c r="P1533" i="2"/>
  <c r="Q1533" i="2" s="1"/>
  <c r="P1530" i="2"/>
  <c r="Q1530" i="2" s="1"/>
  <c r="P1529" i="2"/>
  <c r="Q1529" i="2" s="1"/>
  <c r="P1510" i="2"/>
  <c r="Q1510" i="2" s="1"/>
  <c r="P1509" i="2"/>
  <c r="Q1509" i="2" s="1"/>
  <c r="P1508" i="2"/>
  <c r="Q1508" i="2" s="1"/>
  <c r="P1507" i="2"/>
  <c r="Q1507" i="2" s="1"/>
  <c r="P1506" i="2"/>
  <c r="Q1506" i="2" s="1"/>
  <c r="P1505" i="2"/>
  <c r="Q1505" i="2" s="1"/>
  <c r="P1496" i="2"/>
  <c r="Q1496" i="2" s="1"/>
  <c r="P1485" i="2"/>
  <c r="Q1485" i="2" s="1"/>
  <c r="P1484" i="2"/>
  <c r="Q1484" i="2" s="1"/>
  <c r="P1483" i="2"/>
  <c r="Q1483" i="2" s="1"/>
  <c r="P1424" i="2"/>
  <c r="P1382" i="2"/>
  <c r="Q1382" i="2" s="1"/>
  <c r="P1318" i="2"/>
  <c r="Q1318" i="2" s="1"/>
  <c r="P1176" i="2"/>
  <c r="Q1176" i="2" s="1"/>
  <c r="P1049" i="2"/>
  <c r="Q1049" i="2" s="1"/>
  <c r="P981" i="2"/>
  <c r="Q981" i="2" s="1"/>
  <c r="P901" i="2"/>
  <c r="Q901" i="2" s="1"/>
  <c r="P743" i="2"/>
  <c r="Q743" i="2" s="1"/>
  <c r="P651" i="2"/>
  <c r="Q651" i="2" s="1"/>
  <c r="P607" i="2"/>
  <c r="Q607" i="2" s="1"/>
  <c r="P606" i="2"/>
  <c r="Q606" i="2" s="1"/>
  <c r="P605" i="2"/>
  <c r="Q605" i="2" s="1"/>
  <c r="P604" i="2"/>
  <c r="Q604" i="2" s="1"/>
  <c r="P603" i="2"/>
  <c r="Q603" i="2" s="1"/>
  <c r="P602" i="2"/>
  <c r="Q602" i="2" s="1"/>
  <c r="P601" i="2"/>
  <c r="Q601" i="2" s="1"/>
  <c r="P599" i="2"/>
  <c r="Q599" i="2" s="1"/>
  <c r="P598" i="2"/>
  <c r="Q598" i="2" s="1"/>
  <c r="P597" i="2"/>
  <c r="Q597" i="2" s="1"/>
  <c r="P596" i="2"/>
  <c r="Q596" i="2" s="1"/>
  <c r="P439" i="2"/>
  <c r="Q439" i="2" s="1"/>
  <c r="P1380" i="2"/>
  <c r="Q1380" i="2" s="1"/>
  <c r="P1379" i="2"/>
  <c r="Q1379" i="2" s="1"/>
  <c r="P1378" i="2"/>
  <c r="Q1378" i="2" s="1"/>
  <c r="P1377" i="2"/>
  <c r="Q1377" i="2" s="1"/>
  <c r="P1376" i="2"/>
  <c r="Q1376" i="2" s="1"/>
  <c r="P1375" i="2"/>
  <c r="Q1375" i="2" s="1"/>
  <c r="P1348" i="2"/>
  <c r="Q1348" i="2" s="1"/>
  <c r="P1347" i="2"/>
  <c r="Q1347" i="2" s="1"/>
  <c r="P1346" i="2"/>
  <c r="Q1346" i="2" s="1"/>
  <c r="P1345" i="2"/>
  <c r="Q1345" i="2" s="1"/>
  <c r="P1344" i="2"/>
  <c r="Q1344" i="2" s="1"/>
  <c r="P1343" i="2"/>
  <c r="Q1343" i="2" s="1"/>
  <c r="P1316" i="2"/>
  <c r="Q1316" i="2" s="1"/>
  <c r="P1315" i="2"/>
  <c r="Q1315" i="2" s="1"/>
  <c r="P1314" i="2"/>
  <c r="Q1314" i="2" s="1"/>
  <c r="P1313" i="2"/>
  <c r="Q1313" i="2" s="1"/>
  <c r="P1312" i="2"/>
  <c r="Q1312" i="2" s="1"/>
  <c r="P1311" i="2"/>
  <c r="Q1311" i="2" s="1"/>
  <c r="P1284" i="2"/>
  <c r="Q1284" i="2" s="1"/>
  <c r="P1283" i="2"/>
  <c r="Q1283" i="2" s="1"/>
  <c r="P1282" i="2"/>
  <c r="Q1282" i="2" s="1"/>
  <c r="P1281" i="2"/>
  <c r="Q1281" i="2" s="1"/>
  <c r="P1280" i="2"/>
  <c r="Q1280" i="2" s="1"/>
  <c r="P1279" i="2"/>
  <c r="Q1279" i="2" s="1"/>
  <c r="P1260" i="2"/>
  <c r="Q1260" i="2" s="1"/>
  <c r="P1259" i="2"/>
  <c r="Q1259" i="2" s="1"/>
  <c r="P1258" i="2"/>
  <c r="Q1258" i="2" s="1"/>
  <c r="P1257" i="2"/>
  <c r="Q1257" i="2" s="1"/>
  <c r="P1256" i="2"/>
  <c r="Q1256" i="2" s="1"/>
  <c r="P1255" i="2"/>
  <c r="Q1255" i="2" s="1"/>
  <c r="P1236" i="2"/>
  <c r="Q1236" i="2" s="1"/>
  <c r="P1235" i="2"/>
  <c r="Q1235" i="2" s="1"/>
  <c r="P1234" i="2"/>
  <c r="Q1234" i="2" s="1"/>
  <c r="P1197" i="2"/>
  <c r="Q1197" i="2" s="1"/>
  <c r="P1196" i="2"/>
  <c r="Q1196" i="2" s="1"/>
  <c r="P1195" i="2"/>
  <c r="Q1195" i="2" s="1"/>
  <c r="P1194" i="2"/>
  <c r="Q1194" i="2" s="1"/>
  <c r="P1193" i="2"/>
  <c r="Q1193" i="2" s="1"/>
  <c r="P1173" i="2"/>
  <c r="Q1173" i="2" s="1"/>
  <c r="P1172" i="2"/>
  <c r="Q1172" i="2" s="1"/>
  <c r="P1171" i="2"/>
  <c r="Q1171" i="2" s="1"/>
  <c r="P1134" i="2"/>
  <c r="Q1134" i="2" s="1"/>
  <c r="P1133" i="2"/>
  <c r="Q1133" i="2" s="1"/>
  <c r="P1132" i="2"/>
  <c r="Q1132" i="2" s="1"/>
  <c r="P1131" i="2"/>
  <c r="Q1131" i="2" s="1"/>
  <c r="P1130" i="2"/>
  <c r="Q1130" i="2" s="1"/>
  <c r="P1110" i="2"/>
  <c r="Q1110" i="2" s="1"/>
  <c r="P1109" i="2"/>
  <c r="Q1109" i="2" s="1"/>
  <c r="P1108" i="2"/>
  <c r="Q1108" i="2" s="1"/>
  <c r="P1070" i="2"/>
  <c r="Q1070" i="2" s="1"/>
  <c r="P1069" i="2"/>
  <c r="Q1069" i="2" s="1"/>
  <c r="P1068" i="2"/>
  <c r="Q1068" i="2" s="1"/>
  <c r="P1067" i="2"/>
  <c r="Q1067" i="2" s="1"/>
  <c r="P1066" i="2"/>
  <c r="Q1066" i="2" s="1"/>
  <c r="P1046" i="2"/>
  <c r="Q1046" i="2" s="1"/>
  <c r="P1045" i="2"/>
  <c r="Q1045" i="2" s="1"/>
  <c r="P1044" i="2"/>
  <c r="Q1044" i="2" s="1"/>
  <c r="P1030" i="2"/>
  <c r="Q1030" i="2" s="1"/>
  <c r="P1029" i="2"/>
  <c r="Q1029" i="2" s="1"/>
  <c r="P1028" i="2"/>
  <c r="Q1028" i="2" s="1"/>
  <c r="P1027" i="2"/>
  <c r="Q1027" i="2" s="1"/>
  <c r="P1026" i="2"/>
  <c r="Q1026" i="2" s="1"/>
  <c r="P1006" i="2"/>
  <c r="Q1006" i="2" s="1"/>
  <c r="P1005" i="2"/>
  <c r="Q1005" i="2" s="1"/>
  <c r="P1004" i="2"/>
  <c r="Q1004" i="2" s="1"/>
  <c r="P933" i="2"/>
  <c r="Q933" i="2" s="1"/>
  <c r="P921" i="2"/>
  <c r="Q921" i="2" s="1"/>
  <c r="P919" i="2"/>
  <c r="Q919" i="2" s="1"/>
  <c r="P897" i="2"/>
  <c r="Q897" i="2" s="1"/>
  <c r="P754" i="2"/>
  <c r="Q754" i="2" s="1"/>
  <c r="P740" i="2"/>
  <c r="Q740" i="2" s="1"/>
  <c r="P738" i="2"/>
  <c r="Q738" i="2" s="1"/>
  <c r="P737" i="2"/>
  <c r="Q737" i="2" s="1"/>
  <c r="P736" i="2"/>
  <c r="Q736" i="2" s="1"/>
  <c r="P734" i="2"/>
  <c r="Q734" i="2" s="1"/>
  <c r="P712" i="2"/>
  <c r="Q712" i="2" s="1"/>
  <c r="P711" i="2"/>
  <c r="Q711" i="2" s="1"/>
  <c r="P710" i="2"/>
  <c r="Q710" i="2" s="1"/>
  <c r="P683" i="2"/>
  <c r="Q683" i="2" s="1"/>
  <c r="P672" i="2"/>
  <c r="Q672" i="2" s="1"/>
  <c r="P671" i="2"/>
  <c r="Q671" i="2" s="1"/>
  <c r="P670" i="2"/>
  <c r="Q670" i="2" s="1"/>
  <c r="P669" i="2"/>
  <c r="Q669" i="2" s="1"/>
  <c r="P668" i="2"/>
  <c r="Q668" i="2" s="1"/>
  <c r="P648" i="2"/>
  <c r="Q648" i="2" s="1"/>
  <c r="P647" i="2"/>
  <c r="Q647" i="2" s="1"/>
  <c r="P646" i="2"/>
  <c r="Q646" i="2" s="1"/>
  <c r="P622" i="2"/>
  <c r="Q622" i="2" s="1"/>
  <c r="P621" i="2"/>
  <c r="Q621" i="2" s="1"/>
  <c r="P620" i="2"/>
  <c r="Q620" i="2" s="1"/>
  <c r="P619" i="2"/>
  <c r="Q619" i="2" s="1"/>
  <c r="P618" i="2"/>
  <c r="Q618" i="2" s="1"/>
  <c r="P617" i="2"/>
  <c r="Q617" i="2" s="1"/>
  <c r="P348" i="2"/>
  <c r="Q348" i="2" s="1"/>
  <c r="P347" i="2"/>
  <c r="Q347" i="2" s="1"/>
  <c r="P346" i="2"/>
  <c r="Q346" i="2" s="1"/>
  <c r="P345" i="2"/>
  <c r="Q345" i="2" s="1"/>
  <c r="P344" i="2"/>
  <c r="Q344" i="2" s="1"/>
  <c r="P343" i="2"/>
  <c r="Q343" i="2" s="1"/>
  <c r="P342" i="2"/>
  <c r="Q342" i="2" s="1"/>
  <c r="P295" i="2"/>
  <c r="Q295" i="2" s="1"/>
  <c r="P294" i="2"/>
  <c r="Q294" i="2" s="1"/>
  <c r="P223" i="2"/>
  <c r="Q223" i="2" s="1"/>
  <c r="P1428" i="2"/>
  <c r="Q1428" i="2" s="1"/>
  <c r="P1427" i="2"/>
  <c r="Q1427" i="2" s="1"/>
  <c r="P1426" i="2"/>
  <c r="Q1426" i="2" s="1"/>
  <c r="P1422" i="2"/>
  <c r="Q1422" i="2" s="1"/>
  <c r="P1404" i="2"/>
  <c r="Q1404" i="2" s="1"/>
  <c r="P1403" i="2"/>
  <c r="Q1403" i="2" s="1"/>
  <c r="P1402" i="2"/>
  <c r="Q1402" i="2" s="1"/>
  <c r="P1401" i="2"/>
  <c r="Q1401" i="2" s="1"/>
  <c r="P1400" i="2"/>
  <c r="Q1400" i="2" s="1"/>
  <c r="P1399" i="2"/>
  <c r="Q1399" i="2" s="1"/>
  <c r="P1390" i="2"/>
  <c r="Q1390" i="2" s="1"/>
  <c r="P1372" i="2"/>
  <c r="Q1372" i="2" s="1"/>
  <c r="P1371" i="2"/>
  <c r="Q1371" i="2" s="1"/>
  <c r="P1370" i="2"/>
  <c r="Q1370" i="2" s="1"/>
  <c r="P1369" i="2"/>
  <c r="Q1369" i="2" s="1"/>
  <c r="P1368" i="2"/>
  <c r="Q1368" i="2" s="1"/>
  <c r="P1367" i="2"/>
  <c r="Q1367" i="2" s="1"/>
  <c r="P1358" i="2"/>
  <c r="Q1358" i="2" s="1"/>
  <c r="P1340" i="2"/>
  <c r="Q1340" i="2" s="1"/>
  <c r="P1339" i="2"/>
  <c r="Q1339" i="2" s="1"/>
  <c r="P1338" i="2"/>
  <c r="Q1338" i="2" s="1"/>
  <c r="P1337" i="2"/>
  <c r="Q1337" i="2" s="1"/>
  <c r="P1336" i="2"/>
  <c r="Q1336" i="2" s="1"/>
  <c r="P1335" i="2"/>
  <c r="Q1335" i="2" s="1"/>
  <c r="P1326" i="2"/>
  <c r="Q1326" i="2" s="1"/>
  <c r="P1308" i="2"/>
  <c r="Q1308" i="2" s="1"/>
  <c r="P1307" i="2"/>
  <c r="Q1307" i="2" s="1"/>
  <c r="P1306" i="2"/>
  <c r="Q1306" i="2" s="1"/>
  <c r="P1305" i="2"/>
  <c r="Q1305" i="2" s="1"/>
  <c r="P1304" i="2"/>
  <c r="Q1304" i="2" s="1"/>
  <c r="P1303" i="2"/>
  <c r="Q1303" i="2" s="1"/>
  <c r="P1294" i="2"/>
  <c r="Q1294" i="2" s="1"/>
  <c r="P1276" i="2"/>
  <c r="Q1276" i="2" s="1"/>
  <c r="P1275" i="2"/>
  <c r="Q1275" i="2" s="1"/>
  <c r="P1274" i="2"/>
  <c r="Q1274" i="2" s="1"/>
  <c r="P1273" i="2"/>
  <c r="Q1273" i="2" s="1"/>
  <c r="P1272" i="2"/>
  <c r="Q1272" i="2" s="1"/>
  <c r="P1271" i="2"/>
  <c r="Q1271" i="2" s="1"/>
  <c r="P1252" i="2"/>
  <c r="Q1252" i="2" s="1"/>
  <c r="P1251" i="2"/>
  <c r="Q1251" i="2" s="1"/>
  <c r="P1250" i="2"/>
  <c r="Q1250" i="2" s="1"/>
  <c r="P1224" i="2"/>
  <c r="Q1224" i="2" s="1"/>
  <c r="P1213" i="2"/>
  <c r="Q1213" i="2" s="1"/>
  <c r="P1212" i="2"/>
  <c r="Q1212" i="2" s="1"/>
  <c r="P1211" i="2"/>
  <c r="Q1211" i="2" s="1"/>
  <c r="P1210" i="2"/>
  <c r="Q1210" i="2" s="1"/>
  <c r="P1209" i="2"/>
  <c r="Q1209" i="2" s="1"/>
  <c r="P1189" i="2"/>
  <c r="Q1189" i="2" s="1"/>
  <c r="P1188" i="2"/>
  <c r="Q1188" i="2" s="1"/>
  <c r="P1187" i="2"/>
  <c r="Q1187" i="2" s="1"/>
  <c r="P1160" i="2"/>
  <c r="Q1160" i="2" s="1"/>
  <c r="P1149" i="2"/>
  <c r="Q1149" i="2" s="1"/>
  <c r="P1148" i="2"/>
  <c r="Q1148" i="2" s="1"/>
  <c r="P1147" i="2"/>
  <c r="Q1147" i="2" s="1"/>
  <c r="P1146" i="2"/>
  <c r="Q1146" i="2" s="1"/>
  <c r="P1145" i="2"/>
  <c r="Q1145" i="2" s="1"/>
  <c r="P1126" i="2"/>
  <c r="Q1126" i="2" s="1"/>
  <c r="P1125" i="2"/>
  <c r="Q1125" i="2" s="1"/>
  <c r="P1124" i="2"/>
  <c r="Q1124" i="2" s="1"/>
  <c r="P1097" i="2"/>
  <c r="Q1097" i="2" s="1"/>
  <c r="P1086" i="2"/>
  <c r="Q1086" i="2" s="1"/>
  <c r="P1085" i="2"/>
  <c r="Q1085" i="2" s="1"/>
  <c r="P1084" i="2"/>
  <c r="Q1084" i="2" s="1"/>
  <c r="P1083" i="2"/>
  <c r="Q1083" i="2" s="1"/>
  <c r="P1082" i="2"/>
  <c r="Q1082" i="2" s="1"/>
  <c r="P1062" i="2"/>
  <c r="Q1062" i="2" s="1"/>
  <c r="P1061" i="2"/>
  <c r="Q1061" i="2" s="1"/>
  <c r="P1060" i="2"/>
  <c r="Q1060" i="2" s="1"/>
  <c r="P1022" i="2"/>
  <c r="Q1022" i="2" s="1"/>
  <c r="P1021" i="2"/>
  <c r="Q1021" i="2" s="1"/>
  <c r="P1020" i="2"/>
  <c r="Q1020" i="2" s="1"/>
  <c r="P993" i="2"/>
  <c r="Q993" i="2" s="1"/>
  <c r="P972" i="2"/>
  <c r="Q972" i="2" s="1"/>
  <c r="P971" i="2"/>
  <c r="Q971" i="2" s="1"/>
  <c r="P950" i="2"/>
  <c r="Q950" i="2" s="1"/>
  <c r="P946" i="2"/>
  <c r="Q946" i="2" s="1"/>
  <c r="P776" i="2"/>
  <c r="Q776" i="2" s="1"/>
  <c r="P775" i="2"/>
  <c r="Q775" i="2" s="1"/>
  <c r="P699" i="2"/>
  <c r="Q699" i="2" s="1"/>
  <c r="P505" i="2"/>
  <c r="Q505" i="2" s="1"/>
  <c r="P504" i="2"/>
  <c r="Q504" i="2" s="1"/>
  <c r="P463" i="2"/>
  <c r="Q463" i="2" s="1"/>
  <c r="P421" i="2"/>
  <c r="Q421" i="2" s="1"/>
  <c r="P420" i="2"/>
  <c r="Q420" i="2" s="1"/>
  <c r="P419" i="2"/>
  <c r="Q419" i="2" s="1"/>
  <c r="P418" i="2"/>
  <c r="Q418" i="2" s="1"/>
  <c r="P373" i="2"/>
  <c r="Q373" i="2" s="1"/>
  <c r="P600" i="2"/>
  <c r="Q600" i="2" s="1"/>
  <c r="P590" i="2"/>
  <c r="Q590" i="2" s="1"/>
  <c r="P589" i="2"/>
  <c r="Q589" i="2" s="1"/>
  <c r="P588" i="2"/>
  <c r="Q588" i="2" s="1"/>
  <c r="P587" i="2"/>
  <c r="Q587" i="2" s="1"/>
  <c r="P586" i="2"/>
  <c r="Q586" i="2" s="1"/>
  <c r="P585" i="2"/>
  <c r="Q585" i="2" s="1"/>
  <c r="P566" i="2"/>
  <c r="Q566" i="2" s="1"/>
  <c r="P565" i="2"/>
  <c r="Q565" i="2" s="1"/>
  <c r="P564" i="2"/>
  <c r="Q564" i="2" s="1"/>
  <c r="P535" i="2"/>
  <c r="Q535" i="2" s="1"/>
  <c r="P524" i="2"/>
  <c r="Q524" i="2" s="1"/>
  <c r="P523" i="2"/>
  <c r="Q523" i="2" s="1"/>
  <c r="P522" i="2"/>
  <c r="Q522" i="2" s="1"/>
  <c r="P521" i="2"/>
  <c r="Q521" i="2" s="1"/>
  <c r="P520" i="2"/>
  <c r="Q520" i="2" s="1"/>
  <c r="P500" i="2"/>
  <c r="Q500" i="2" s="1"/>
  <c r="P499" i="2"/>
  <c r="Q499" i="2" s="1"/>
  <c r="P498" i="2"/>
  <c r="Q498" i="2" s="1"/>
  <c r="P471" i="2"/>
  <c r="Q471" i="2" s="1"/>
  <c r="P460" i="2"/>
  <c r="Q460" i="2" s="1"/>
  <c r="P459" i="2"/>
  <c r="Q459" i="2" s="1"/>
  <c r="P458" i="2"/>
  <c r="Q458" i="2" s="1"/>
  <c r="P457" i="2"/>
  <c r="Q457" i="2" s="1"/>
  <c r="P456" i="2"/>
  <c r="Q456" i="2" s="1"/>
  <c r="P436" i="2"/>
  <c r="Q436" i="2" s="1"/>
  <c r="P435" i="2"/>
  <c r="Q435" i="2" s="1"/>
  <c r="P434" i="2"/>
  <c r="Q434" i="2" s="1"/>
  <c r="P407" i="2"/>
  <c r="Q407" i="2" s="1"/>
  <c r="P396" i="2"/>
  <c r="Q396" i="2" s="1"/>
  <c r="P395" i="2"/>
  <c r="Q395" i="2" s="1"/>
  <c r="P394" i="2"/>
  <c r="Q394" i="2" s="1"/>
  <c r="P393" i="2"/>
  <c r="Q393" i="2" s="1"/>
  <c r="P392" i="2"/>
  <c r="Q392" i="2" s="1"/>
  <c r="P387" i="2"/>
  <c r="P360" i="2"/>
  <c r="Q360" i="2" s="1"/>
  <c r="P339" i="2"/>
  <c r="Q339" i="2" s="1"/>
  <c r="P338" i="2"/>
  <c r="Q338" i="2" s="1"/>
  <c r="P337" i="2"/>
  <c r="Q337" i="2" s="1"/>
  <c r="P336" i="2"/>
  <c r="Q336" i="2" s="1"/>
  <c r="P335" i="2"/>
  <c r="Q335" i="2" s="1"/>
  <c r="P334" i="2"/>
  <c r="Q334" i="2" s="1"/>
  <c r="P301" i="2"/>
  <c r="Q301" i="2" s="1"/>
  <c r="P285" i="2"/>
  <c r="Q285" i="2" s="1"/>
  <c r="P283" i="2"/>
  <c r="Q283" i="2" s="1"/>
  <c r="P282" i="2"/>
  <c r="Q282" i="2" s="1"/>
  <c r="P281" i="2"/>
  <c r="Q281" i="2" s="1"/>
  <c r="P280" i="2"/>
  <c r="Q280" i="2" s="1"/>
  <c r="P279" i="2"/>
  <c r="Q279" i="2" s="1"/>
  <c r="P278" i="2"/>
  <c r="Q278" i="2" s="1"/>
  <c r="P271" i="2"/>
  <c r="Q271" i="2" s="1"/>
  <c r="P206" i="2"/>
  <c r="Q206" i="2" s="1"/>
  <c r="P552" i="2"/>
  <c r="Q552" i="2" s="1"/>
  <c r="P487" i="2"/>
  <c r="Q487" i="2" s="1"/>
  <c r="P423" i="2"/>
  <c r="Q423" i="2" s="1"/>
  <c r="P383" i="2"/>
  <c r="Q383" i="2" s="1"/>
  <c r="P381" i="2"/>
  <c r="Q381" i="2" s="1"/>
  <c r="P351" i="2"/>
  <c r="Q351" i="2" s="1"/>
  <c r="P349" i="2"/>
  <c r="Q349" i="2" s="1"/>
  <c r="P325" i="2"/>
  <c r="Q325" i="2" s="1"/>
  <c r="P319" i="2"/>
  <c r="Q319" i="2" s="1"/>
  <c r="P291" i="2"/>
  <c r="Q291" i="2" s="1"/>
  <c r="P290" i="2"/>
  <c r="Q290" i="2" s="1"/>
  <c r="P267" i="2"/>
  <c r="Q267" i="2" s="1"/>
  <c r="P266" i="2"/>
  <c r="Q266" i="2" s="1"/>
  <c r="P265" i="2"/>
  <c r="Q265" i="2" s="1"/>
  <c r="P264" i="2"/>
  <c r="Q264" i="2" s="1"/>
  <c r="P255" i="2"/>
  <c r="Q255" i="2" s="1"/>
  <c r="P243" i="2"/>
  <c r="Q243" i="2" s="1"/>
  <c r="P242" i="2"/>
  <c r="Q242" i="2" s="1"/>
  <c r="P241" i="2"/>
  <c r="Q241" i="2" s="1"/>
  <c r="P240" i="2"/>
  <c r="Q240" i="2" s="1"/>
  <c r="P231" i="2"/>
  <c r="Q231" i="2" s="1"/>
  <c r="P219" i="2"/>
  <c r="Q219" i="2" s="1"/>
  <c r="P218" i="2"/>
  <c r="Q218" i="2" s="1"/>
  <c r="P217" i="2"/>
  <c r="Q217" i="2" s="1"/>
  <c r="P216" i="2"/>
  <c r="Q216" i="2" s="1"/>
  <c r="P215" i="2"/>
  <c r="Q215" i="2" s="1"/>
  <c r="P131" i="2"/>
  <c r="P130" i="2"/>
  <c r="P129" i="2"/>
  <c r="Q129" i="2" s="1"/>
  <c r="P125" i="2"/>
  <c r="Q125" i="2" s="1"/>
  <c r="P101" i="2"/>
  <c r="Q101" i="2" s="1"/>
  <c r="P94" i="2"/>
  <c r="Q94" i="2" s="1"/>
  <c r="P93" i="2"/>
  <c r="Q93" i="2" s="1"/>
  <c r="P78" i="2"/>
  <c r="Q78" i="2" s="1"/>
  <c r="P68" i="2"/>
  <c r="Q68" i="2" s="1"/>
  <c r="P63" i="2"/>
  <c r="Q63" i="2" s="1"/>
  <c r="P62" i="2"/>
  <c r="Q62" i="2" s="1"/>
  <c r="P198" i="2"/>
  <c r="Q198" i="2" s="1"/>
  <c r="P196" i="2"/>
  <c r="Q196" i="2" s="1"/>
  <c r="P194" i="2"/>
  <c r="Q194" i="2" s="1"/>
  <c r="P192" i="2"/>
  <c r="Q192" i="2" s="1"/>
  <c r="P190" i="2"/>
  <c r="Q190" i="2" s="1"/>
  <c r="P188" i="2"/>
  <c r="Q188" i="2" s="1"/>
  <c r="P186" i="2"/>
  <c r="Q186" i="2" s="1"/>
  <c r="P184" i="2"/>
  <c r="Q184" i="2" s="1"/>
  <c r="P182" i="2"/>
  <c r="P180" i="2"/>
  <c r="Q180" i="2" s="1"/>
  <c r="P178" i="2"/>
  <c r="Q178" i="2" s="1"/>
  <c r="P176" i="2"/>
  <c r="Q176" i="2" s="1"/>
  <c r="P174" i="2"/>
  <c r="Q174" i="2" s="1"/>
  <c r="P172" i="2"/>
  <c r="Q172" i="2" s="1"/>
  <c r="P170" i="2"/>
  <c r="Q170" i="2" s="1"/>
  <c r="P168" i="2"/>
  <c r="Q168" i="2" s="1"/>
  <c r="P166" i="2"/>
  <c r="Q166" i="2" s="1"/>
  <c r="P164" i="2"/>
  <c r="Q164" i="2" s="1"/>
  <c r="P162" i="2"/>
  <c r="Q162" i="2" s="1"/>
  <c r="P160" i="2"/>
  <c r="Q160" i="2" s="1"/>
  <c r="P158" i="2"/>
  <c r="Q158" i="2" s="1"/>
  <c r="P156" i="2"/>
  <c r="Q156" i="2" s="1"/>
  <c r="P154" i="2"/>
  <c r="Q154" i="2" s="1"/>
  <c r="P152" i="2"/>
  <c r="Q152" i="2" s="1"/>
  <c r="P150" i="2"/>
  <c r="Q150" i="2" s="1"/>
  <c r="P149" i="2"/>
  <c r="Q149" i="2" s="1"/>
  <c r="P148" i="2"/>
  <c r="Q148" i="2" s="1"/>
  <c r="P147" i="2"/>
  <c r="Q147" i="2" s="1"/>
  <c r="P145" i="2"/>
  <c r="Q145" i="2" s="1"/>
  <c r="P144" i="2"/>
  <c r="Q144" i="2" s="1"/>
  <c r="P142" i="2"/>
  <c r="Q142" i="2" s="1"/>
  <c r="P140" i="2"/>
  <c r="Q140" i="2" s="1"/>
  <c r="P138" i="2"/>
  <c r="Q138" i="2" s="1"/>
  <c r="P136" i="2"/>
  <c r="Q136" i="2" s="1"/>
  <c r="P120" i="2"/>
  <c r="Q120" i="2" s="1"/>
  <c r="P119" i="2"/>
  <c r="Q119" i="2" s="1"/>
  <c r="P118" i="2"/>
  <c r="Q118" i="2" s="1"/>
  <c r="P116" i="2"/>
  <c r="Q116" i="2" s="1"/>
  <c r="P88" i="2"/>
  <c r="Q88" i="2" s="1"/>
  <c r="P87" i="2"/>
  <c r="Q87" i="2" s="1"/>
  <c r="P59" i="2"/>
  <c r="Q59" i="2" s="1"/>
  <c r="P54" i="2"/>
  <c r="Q54" i="2" s="1"/>
  <c r="P52" i="2"/>
  <c r="Q52" i="2" s="1"/>
  <c r="P50" i="2"/>
  <c r="Q50" i="2" s="1"/>
  <c r="P48" i="2"/>
  <c r="Q48" i="2" s="1"/>
  <c r="P46" i="2"/>
  <c r="Q46" i="2" s="1"/>
  <c r="P44" i="2"/>
  <c r="Q44" i="2" s="1"/>
  <c r="P42" i="2"/>
  <c r="Q42" i="2" s="1"/>
  <c r="P40" i="2"/>
  <c r="Q40" i="2" s="1"/>
  <c r="P38" i="2"/>
  <c r="Q38" i="2" s="1"/>
  <c r="P36" i="2"/>
  <c r="Q36" i="2" s="1"/>
  <c r="P34" i="2"/>
  <c r="Q34" i="2" s="1"/>
  <c r="P32" i="2"/>
  <c r="Q32" i="2" s="1"/>
  <c r="P30" i="2"/>
  <c r="Q30" i="2" s="1"/>
  <c r="P28" i="2"/>
  <c r="Q28" i="2" s="1"/>
  <c r="P26" i="2"/>
  <c r="Q26" i="2" s="1"/>
  <c r="P24" i="2"/>
  <c r="Q24" i="2" s="1"/>
  <c r="P22" i="2"/>
  <c r="Q22" i="2" s="1"/>
  <c r="P20" i="2"/>
  <c r="Q20" i="2" s="1"/>
  <c r="P18" i="2"/>
  <c r="Q18" i="2" s="1"/>
  <c r="P16" i="2"/>
  <c r="Q16" i="2" s="1"/>
  <c r="P14" i="2"/>
  <c r="Q14" i="2" s="1"/>
  <c r="P12" i="2"/>
  <c r="Q12" i="2" s="1"/>
  <c r="P10" i="2"/>
  <c r="Q10" i="2" s="1"/>
  <c r="P6" i="2"/>
  <c r="Q6" i="2" s="1"/>
  <c r="P4" i="2"/>
  <c r="Q4" i="2" s="1"/>
  <c r="P1823" i="2"/>
  <c r="Q1823" i="2" s="1"/>
  <c r="P1815" i="2"/>
  <c r="Q1815" i="2" s="1"/>
  <c r="P1807" i="2"/>
  <c r="Q1807" i="2" s="1"/>
  <c r="P1799" i="2"/>
  <c r="Q1799" i="2" s="1"/>
  <c r="P1791" i="2"/>
  <c r="Q1791" i="2" s="1"/>
  <c r="P1783" i="2"/>
  <c r="Q1783" i="2" s="1"/>
  <c r="P1775" i="2"/>
  <c r="Q1775" i="2" s="1"/>
  <c r="P1767" i="2"/>
  <c r="Q1767" i="2" s="1"/>
  <c r="P1759" i="2"/>
  <c r="Q1759" i="2" s="1"/>
  <c r="P1751" i="2"/>
  <c r="Q1751" i="2" s="1"/>
  <c r="P1743" i="2"/>
  <c r="Q1743" i="2" s="1"/>
  <c r="P1735" i="2"/>
  <c r="Q1735" i="2" s="1"/>
  <c r="P1727" i="2"/>
  <c r="Q1727" i="2" s="1"/>
  <c r="P1719" i="2"/>
  <c r="Q1719" i="2" s="1"/>
  <c r="P1711" i="2"/>
  <c r="Q1711" i="2" s="1"/>
  <c r="P1703" i="2"/>
  <c r="Q1703" i="2" s="1"/>
  <c r="P1684" i="2"/>
  <c r="Q1684" i="2" s="1"/>
  <c r="P1683" i="2"/>
  <c r="Q1683" i="2" s="1"/>
  <c r="P1673" i="2"/>
  <c r="Q1673" i="2" s="1"/>
  <c r="P1652" i="2"/>
  <c r="Q1652" i="2" s="1"/>
  <c r="P1651" i="2"/>
  <c r="Q1651" i="2" s="1"/>
  <c r="P1641" i="2"/>
  <c r="Q1641" i="2" s="1"/>
  <c r="P1620" i="2"/>
  <c r="Q1620" i="2" s="1"/>
  <c r="P1619" i="2"/>
  <c r="Q1619" i="2" s="1"/>
  <c r="P1609" i="2"/>
  <c r="Q1609" i="2" s="1"/>
  <c r="P1588" i="2"/>
  <c r="Q1588" i="2" s="1"/>
  <c r="P1587" i="2"/>
  <c r="Q1587" i="2" s="1"/>
  <c r="P1577" i="2"/>
  <c r="Q1577" i="2" s="1"/>
  <c r="P1556" i="2"/>
  <c r="Q1556" i="2" s="1"/>
  <c r="P1555" i="2"/>
  <c r="Q1555" i="2" s="1"/>
  <c r="P1545" i="2"/>
  <c r="Q1545" i="2" s="1"/>
  <c r="P1524" i="2"/>
  <c r="Q1524" i="2" s="1"/>
  <c r="P1523" i="2"/>
  <c r="Q1523" i="2" s="1"/>
  <c r="P1513" i="2"/>
  <c r="Q1513" i="2" s="1"/>
  <c r="P1491" i="2"/>
  <c r="Q1491" i="2" s="1"/>
  <c r="P1481" i="2"/>
  <c r="Q1481" i="2" s="1"/>
  <c r="P1466" i="2"/>
  <c r="Q1466" i="2" s="1"/>
  <c r="P1465" i="2"/>
  <c r="Q1465" i="2" s="1"/>
  <c r="P1450" i="2"/>
  <c r="Q1450" i="2" s="1"/>
  <c r="P1449" i="2"/>
  <c r="Q1449" i="2" s="1"/>
  <c r="P1433" i="2"/>
  <c r="Q1433" i="2" s="1"/>
  <c r="P1432" i="2"/>
  <c r="Q1432" i="2" s="1"/>
  <c r="P1431" i="2"/>
  <c r="Q1431" i="2" s="1"/>
  <c r="P1871" i="2"/>
  <c r="Q1871" i="2" s="1"/>
  <c r="P1870" i="2"/>
  <c r="Q1870" i="2" s="1"/>
  <c r="P1863" i="2"/>
  <c r="Q1863" i="2" s="1"/>
  <c r="P1862" i="2"/>
  <c r="Q1862" i="2" s="1"/>
  <c r="P1855" i="2"/>
  <c r="Q1855" i="2" s="1"/>
  <c r="P1854" i="2"/>
  <c r="Q1854" i="2" s="1"/>
  <c r="P1847" i="2"/>
  <c r="Q1847" i="2" s="1"/>
  <c r="P1846" i="2"/>
  <c r="Q1846" i="2" s="1"/>
  <c r="P1839" i="2"/>
  <c r="Q1839" i="2" s="1"/>
  <c r="P1838" i="2"/>
  <c r="Q1838" i="2" s="1"/>
  <c r="P1831" i="2"/>
  <c r="Q1831" i="2" s="1"/>
  <c r="P1830" i="2"/>
  <c r="Q1830" i="2" s="1"/>
  <c r="P1821" i="2"/>
  <c r="Q1821" i="2" s="1"/>
  <c r="P1813" i="2"/>
  <c r="Q1813" i="2" s="1"/>
  <c r="P1805" i="2"/>
  <c r="Q1805" i="2" s="1"/>
  <c r="P1797" i="2"/>
  <c r="Q1797" i="2" s="1"/>
  <c r="P1789" i="2"/>
  <c r="Q1789" i="2" s="1"/>
  <c r="P1781" i="2"/>
  <c r="Q1781" i="2" s="1"/>
  <c r="P1773" i="2"/>
  <c r="Q1773" i="2" s="1"/>
  <c r="P1765" i="2"/>
  <c r="Q1765" i="2" s="1"/>
  <c r="P1757" i="2"/>
  <c r="Q1757" i="2" s="1"/>
  <c r="P1749" i="2"/>
  <c r="Q1749" i="2" s="1"/>
  <c r="P1741" i="2"/>
  <c r="Q1741" i="2" s="1"/>
  <c r="P1733" i="2"/>
  <c r="Q1733" i="2" s="1"/>
  <c r="P1717" i="2"/>
  <c r="Q1717" i="2" s="1"/>
  <c r="P1709" i="2"/>
  <c r="Q1709" i="2" s="1"/>
  <c r="P1692" i="2"/>
  <c r="Q1692" i="2" s="1"/>
  <c r="P1691" i="2"/>
  <c r="Q1691" i="2" s="1"/>
  <c r="P1681" i="2"/>
  <c r="Q1681" i="2" s="1"/>
  <c r="P1660" i="2"/>
  <c r="Q1660" i="2" s="1"/>
  <c r="P1659" i="2"/>
  <c r="Q1659" i="2" s="1"/>
  <c r="P1649" i="2"/>
  <c r="Q1649" i="2" s="1"/>
  <c r="P1628" i="2"/>
  <c r="Q1628" i="2" s="1"/>
  <c r="P1627" i="2"/>
  <c r="Q1627" i="2" s="1"/>
  <c r="P1617" i="2"/>
  <c r="Q1617" i="2" s="1"/>
  <c r="P1596" i="2"/>
  <c r="Q1596" i="2" s="1"/>
  <c r="P1595" i="2"/>
  <c r="Q1595" i="2" s="1"/>
  <c r="P1585" i="2"/>
  <c r="Q1585" i="2" s="1"/>
  <c r="P1564" i="2"/>
  <c r="Q1564" i="2" s="1"/>
  <c r="P1563" i="2"/>
  <c r="Q1563" i="2" s="1"/>
  <c r="P1553" i="2"/>
  <c r="Q1553" i="2" s="1"/>
  <c r="P1532" i="2"/>
  <c r="Q1532" i="2" s="1"/>
  <c r="P1531" i="2"/>
  <c r="Q1531" i="2" s="1"/>
  <c r="P1521" i="2"/>
  <c r="Q1521" i="2" s="1"/>
  <c r="P1500" i="2"/>
  <c r="Q1500" i="2" s="1"/>
  <c r="P1499" i="2"/>
  <c r="Q1499" i="2" s="1"/>
  <c r="P1489" i="2"/>
  <c r="Q1489" i="2" s="1"/>
  <c r="P1473" i="2"/>
  <c r="Q1473" i="2" s="1"/>
  <c r="P1458" i="2"/>
  <c r="Q1458" i="2" s="1"/>
  <c r="P1457" i="2"/>
  <c r="Q1457" i="2" s="1"/>
  <c r="P1442" i="2"/>
  <c r="Q1442" i="2" s="1"/>
  <c r="P1441" i="2"/>
  <c r="Q1441" i="2" s="1"/>
  <c r="P1425" i="2"/>
  <c r="P627" i="2"/>
  <c r="Q627" i="2" s="1"/>
  <c r="P626" i="2"/>
  <c r="Q626" i="2" s="1"/>
  <c r="P625" i="2"/>
  <c r="Q625" i="2" s="1"/>
  <c r="P611" i="2"/>
  <c r="Q611" i="2" s="1"/>
  <c r="P610" i="2"/>
  <c r="Q610" i="2" s="1"/>
  <c r="P609" i="2"/>
  <c r="Q609" i="2" s="1"/>
  <c r="P595" i="2"/>
  <c r="Q595" i="2" s="1"/>
  <c r="P594" i="2"/>
  <c r="Q594" i="2" s="1"/>
  <c r="P593" i="2"/>
  <c r="Q593" i="2" s="1"/>
  <c r="P579" i="2"/>
  <c r="Q579" i="2" s="1"/>
  <c r="P578" i="2"/>
  <c r="Q578" i="2" s="1"/>
  <c r="P577" i="2"/>
  <c r="Q577" i="2" s="1"/>
  <c r="P563" i="2"/>
  <c r="Q563" i="2" s="1"/>
  <c r="P562" i="2"/>
  <c r="Q562" i="2" s="1"/>
  <c r="P561" i="2"/>
  <c r="Q561" i="2" s="1"/>
  <c r="P547" i="2"/>
  <c r="Q547" i="2" s="1"/>
  <c r="P546" i="2"/>
  <c r="Q546" i="2" s="1"/>
  <c r="P545" i="2"/>
  <c r="Q545" i="2" s="1"/>
  <c r="P529" i="2"/>
  <c r="Q529" i="2" s="1"/>
  <c r="P528" i="2"/>
  <c r="Q528" i="2" s="1"/>
  <c r="P513" i="2"/>
  <c r="Q513" i="2" s="1"/>
  <c r="P512" i="2"/>
  <c r="Q512" i="2" s="1"/>
  <c r="P497" i="2"/>
  <c r="Q497" i="2" s="1"/>
  <c r="P496" i="2"/>
  <c r="Q496" i="2" s="1"/>
  <c r="P481" i="2"/>
  <c r="Q481" i="2" s="1"/>
  <c r="P480" i="2"/>
  <c r="Q480" i="2" s="1"/>
  <c r="P465" i="2"/>
  <c r="Q465" i="2" s="1"/>
  <c r="P464" i="2"/>
  <c r="Q464" i="2" s="1"/>
  <c r="P449" i="2"/>
  <c r="Q449" i="2" s="1"/>
  <c r="P448" i="2"/>
  <c r="Q448" i="2" s="1"/>
  <c r="P433" i="2"/>
  <c r="Q433" i="2" s="1"/>
  <c r="P432" i="2"/>
  <c r="Q432" i="2" s="1"/>
  <c r="P417" i="2"/>
  <c r="Q417" i="2" s="1"/>
  <c r="P416" i="2"/>
  <c r="Q416" i="2" s="1"/>
  <c r="P401" i="2"/>
  <c r="Q401" i="2" s="1"/>
  <c r="P400" i="2"/>
  <c r="Q400" i="2" s="1"/>
  <c r="P1265" i="2"/>
  <c r="Q1265" i="2" s="1"/>
  <c r="P1264" i="2"/>
  <c r="Q1264" i="2" s="1"/>
  <c r="P1263" i="2"/>
  <c r="Q1263" i="2" s="1"/>
  <c r="P1249" i="2"/>
  <c r="Q1249" i="2" s="1"/>
  <c r="P1248" i="2"/>
  <c r="Q1248" i="2" s="1"/>
  <c r="P1247" i="2"/>
  <c r="Q1247" i="2" s="1"/>
  <c r="P1233" i="2"/>
  <c r="Q1233" i="2" s="1"/>
  <c r="P1218" i="2"/>
  <c r="Q1218" i="2" s="1"/>
  <c r="P1217" i="2"/>
  <c r="Q1217" i="2" s="1"/>
  <c r="P1202" i="2"/>
  <c r="Q1202" i="2" s="1"/>
  <c r="P1201" i="2"/>
  <c r="Q1201" i="2" s="1"/>
  <c r="P1186" i="2"/>
  <c r="Q1186" i="2" s="1"/>
  <c r="P1185" i="2"/>
  <c r="Q1185" i="2" s="1"/>
  <c r="P1170" i="2"/>
  <c r="Q1170" i="2" s="1"/>
  <c r="P1169" i="2"/>
  <c r="Q1169" i="2" s="1"/>
  <c r="P1154" i="2"/>
  <c r="Q1154" i="2" s="1"/>
  <c r="P1153" i="2"/>
  <c r="Q1153" i="2" s="1"/>
  <c r="P1139" i="2"/>
  <c r="Q1139" i="2" s="1"/>
  <c r="P1138" i="2"/>
  <c r="Q1138" i="2" s="1"/>
  <c r="P1123" i="2"/>
  <c r="Q1123" i="2" s="1"/>
  <c r="P1122" i="2"/>
  <c r="Q1122" i="2" s="1"/>
  <c r="P1107" i="2"/>
  <c r="Q1107" i="2" s="1"/>
  <c r="P1106" i="2"/>
  <c r="Q1106" i="2" s="1"/>
  <c r="P1091" i="2"/>
  <c r="Q1091" i="2" s="1"/>
  <c r="P1090" i="2"/>
  <c r="Q1090" i="2" s="1"/>
  <c r="P1075" i="2"/>
  <c r="Q1075" i="2" s="1"/>
  <c r="P1074" i="2"/>
  <c r="Q1074" i="2" s="1"/>
  <c r="P1059" i="2"/>
  <c r="Q1059" i="2" s="1"/>
  <c r="P1058" i="2"/>
  <c r="Q1058" i="2" s="1"/>
  <c r="P1043" i="2"/>
  <c r="Q1043" i="2" s="1"/>
  <c r="P1042" i="2"/>
  <c r="Q1042" i="2" s="1"/>
  <c r="P1035" i="2"/>
  <c r="Q1035" i="2" s="1"/>
  <c r="P1034" i="2"/>
  <c r="Q1034" i="2" s="1"/>
  <c r="P1019" i="2"/>
  <c r="Q1019" i="2" s="1"/>
  <c r="P1018" i="2"/>
  <c r="Q1018" i="2" s="1"/>
  <c r="P1003" i="2"/>
  <c r="Q1003" i="2" s="1"/>
  <c r="P1002" i="2"/>
  <c r="Q1002" i="2" s="1"/>
  <c r="P983" i="2"/>
  <c r="Q983" i="2" s="1"/>
  <c r="P980" i="2"/>
  <c r="Q980" i="2" s="1"/>
  <c r="P927" i="2"/>
  <c r="Q927" i="2" s="1"/>
  <c r="P911" i="2"/>
  <c r="Q911" i="2" s="1"/>
  <c r="P895" i="2"/>
  <c r="Q895" i="2" s="1"/>
  <c r="P768" i="2"/>
  <c r="Q768" i="2" s="1"/>
  <c r="P766" i="2"/>
  <c r="Q766" i="2" s="1"/>
  <c r="P746" i="2"/>
  <c r="Q746" i="2" s="1"/>
  <c r="P745" i="2"/>
  <c r="Q745" i="2" s="1"/>
  <c r="P725" i="2"/>
  <c r="Q725" i="2" s="1"/>
  <c r="P724" i="2"/>
  <c r="Q724" i="2" s="1"/>
  <c r="P709" i="2"/>
  <c r="Q709" i="2" s="1"/>
  <c r="P708" i="2"/>
  <c r="Q708" i="2" s="1"/>
  <c r="P693" i="2"/>
  <c r="Q693" i="2" s="1"/>
  <c r="P692" i="2"/>
  <c r="Q692" i="2" s="1"/>
  <c r="P677" i="2"/>
  <c r="Q677" i="2" s="1"/>
  <c r="P676" i="2"/>
  <c r="Q676" i="2" s="1"/>
  <c r="P661" i="2"/>
  <c r="Q661" i="2" s="1"/>
  <c r="P660" i="2"/>
  <c r="Q660" i="2" s="1"/>
  <c r="P645" i="2"/>
  <c r="Q645" i="2" s="1"/>
  <c r="P644" i="2"/>
  <c r="Q644" i="2" s="1"/>
  <c r="P374" i="2"/>
  <c r="Q374" i="2" s="1"/>
  <c r="P372" i="2"/>
  <c r="Q372" i="2" s="1"/>
  <c r="P371" i="2"/>
  <c r="Q371" i="2" s="1"/>
  <c r="P311" i="2"/>
  <c r="Q311" i="2" s="1"/>
  <c r="P310" i="2"/>
  <c r="Q310" i="2" s="1"/>
  <c r="P884" i="2"/>
  <c r="Q884" i="2" s="1"/>
  <c r="P882" i="2"/>
  <c r="Q882" i="2" s="1"/>
  <c r="P880" i="2"/>
  <c r="Q880" i="2" s="1"/>
  <c r="P878" i="2"/>
  <c r="Q878" i="2" s="1"/>
  <c r="P876" i="2"/>
  <c r="Q876" i="2" s="1"/>
  <c r="P874" i="2"/>
  <c r="Q874" i="2" s="1"/>
  <c r="P872" i="2"/>
  <c r="Q872" i="2" s="1"/>
  <c r="P870" i="2"/>
  <c r="Q870" i="2" s="1"/>
  <c r="P868" i="2"/>
  <c r="Q868" i="2" s="1"/>
  <c r="P866" i="2"/>
  <c r="Q866" i="2" s="1"/>
  <c r="P864" i="2"/>
  <c r="Q864" i="2" s="1"/>
  <c r="P862" i="2"/>
  <c r="Q862" i="2" s="1"/>
  <c r="P860" i="2"/>
  <c r="Q860" i="2" s="1"/>
  <c r="P858" i="2"/>
  <c r="Q858" i="2" s="1"/>
  <c r="P856" i="2"/>
  <c r="Q856" i="2" s="1"/>
  <c r="P854" i="2"/>
  <c r="Q854" i="2" s="1"/>
  <c r="P852" i="2"/>
  <c r="Q852" i="2" s="1"/>
  <c r="P850" i="2"/>
  <c r="Q850" i="2" s="1"/>
  <c r="P848" i="2"/>
  <c r="Q848" i="2" s="1"/>
  <c r="P846" i="2"/>
  <c r="Q846" i="2" s="1"/>
  <c r="P844" i="2"/>
  <c r="Q844" i="2" s="1"/>
  <c r="P842" i="2"/>
  <c r="Q842" i="2" s="1"/>
  <c r="P840" i="2"/>
  <c r="Q840" i="2" s="1"/>
  <c r="P838" i="2"/>
  <c r="Q838" i="2" s="1"/>
  <c r="P836" i="2"/>
  <c r="Q836" i="2" s="1"/>
  <c r="P834" i="2"/>
  <c r="Q834" i="2" s="1"/>
  <c r="P832" i="2"/>
  <c r="Q832" i="2" s="1"/>
  <c r="P830" i="2"/>
  <c r="Q830" i="2" s="1"/>
  <c r="P828" i="2"/>
  <c r="Q828" i="2" s="1"/>
  <c r="P826" i="2"/>
  <c r="Q826" i="2" s="1"/>
  <c r="P824" i="2"/>
  <c r="Q824" i="2" s="1"/>
  <c r="P822" i="2"/>
  <c r="Q822" i="2" s="1"/>
  <c r="P820" i="2"/>
  <c r="Q820" i="2" s="1"/>
  <c r="P818" i="2"/>
  <c r="Q818" i="2" s="1"/>
  <c r="P816" i="2"/>
  <c r="Q816" i="2" s="1"/>
  <c r="P814" i="2"/>
  <c r="Q814" i="2" s="1"/>
  <c r="P812" i="2"/>
  <c r="Q812" i="2" s="1"/>
  <c r="P810" i="2"/>
  <c r="Q810" i="2" s="1"/>
  <c r="P808" i="2"/>
  <c r="Q808" i="2" s="1"/>
  <c r="P806" i="2"/>
  <c r="Q806" i="2" s="1"/>
  <c r="P804" i="2"/>
  <c r="Q804" i="2" s="1"/>
  <c r="P802" i="2"/>
  <c r="Q802" i="2" s="1"/>
  <c r="P800" i="2"/>
  <c r="Q800" i="2" s="1"/>
  <c r="P798" i="2"/>
  <c r="Q798" i="2" s="1"/>
  <c r="P796" i="2"/>
  <c r="Q796" i="2" s="1"/>
  <c r="P794" i="2"/>
  <c r="Q794" i="2" s="1"/>
  <c r="P792" i="2"/>
  <c r="Q792" i="2" s="1"/>
  <c r="P790" i="2"/>
  <c r="Q790" i="2" s="1"/>
  <c r="P788" i="2"/>
  <c r="Q788" i="2" s="1"/>
  <c r="P786" i="2"/>
  <c r="Q786" i="2" s="1"/>
  <c r="P784" i="2"/>
  <c r="Q784" i="2" s="1"/>
  <c r="P782" i="2"/>
  <c r="Q782" i="2" s="1"/>
  <c r="P780" i="2"/>
  <c r="Q780" i="2" s="1"/>
  <c r="P778" i="2"/>
  <c r="Q778" i="2" s="1"/>
  <c r="P735" i="2"/>
  <c r="Q735" i="2" s="1"/>
  <c r="P117" i="2"/>
  <c r="Q117" i="2" s="1"/>
  <c r="P77" i="2"/>
  <c r="Q77" i="2" s="1"/>
  <c r="P64" i="2"/>
  <c r="Q64" i="2" s="1"/>
  <c r="P289" i="2"/>
  <c r="Q289" i="2" s="1"/>
  <c r="P288" i="2"/>
  <c r="Q288" i="2" s="1"/>
  <c r="P249" i="2"/>
  <c r="Q249" i="2" s="1"/>
  <c r="P248" i="2"/>
  <c r="Q248" i="2" s="1"/>
  <c r="P1695" i="2"/>
  <c r="Q1695" i="2" s="1"/>
  <c r="P1687" i="2"/>
  <c r="Q1687" i="2" s="1"/>
  <c r="P1679" i="2"/>
  <c r="Q1679" i="2" s="1"/>
  <c r="P1671" i="2"/>
  <c r="Q1671" i="2" s="1"/>
  <c r="P1663" i="2"/>
  <c r="Q1663" i="2" s="1"/>
  <c r="P1655" i="2"/>
  <c r="Q1655" i="2" s="1"/>
  <c r="P1647" i="2"/>
  <c r="Q1647" i="2" s="1"/>
  <c r="P1639" i="2"/>
  <c r="Q1639" i="2" s="1"/>
  <c r="P1631" i="2"/>
  <c r="Q1631" i="2" s="1"/>
  <c r="P1623" i="2"/>
  <c r="Q1623" i="2" s="1"/>
  <c r="P1615" i="2"/>
  <c r="Q1615" i="2" s="1"/>
  <c r="P1607" i="2"/>
  <c r="Q1607" i="2" s="1"/>
  <c r="P1599" i="2"/>
  <c r="Q1599" i="2" s="1"/>
  <c r="P1591" i="2"/>
  <c r="Q1591" i="2" s="1"/>
  <c r="P1583" i="2"/>
  <c r="Q1583" i="2" s="1"/>
  <c r="P1575" i="2"/>
  <c r="Q1575" i="2" s="1"/>
  <c r="P1567" i="2"/>
  <c r="Q1567" i="2" s="1"/>
  <c r="P1559" i="2"/>
  <c r="Q1559" i="2" s="1"/>
  <c r="P1551" i="2"/>
  <c r="Q1551" i="2" s="1"/>
  <c r="P1543" i="2"/>
  <c r="Q1543" i="2" s="1"/>
  <c r="P1535" i="2"/>
  <c r="Q1535" i="2" s="1"/>
  <c r="P1527" i="2"/>
  <c r="Q1527" i="2" s="1"/>
  <c r="P1519" i="2"/>
  <c r="Q1519" i="2" s="1"/>
  <c r="P1511" i="2"/>
  <c r="Q1511" i="2" s="1"/>
  <c r="P1503" i="2"/>
  <c r="Q1503" i="2" s="1"/>
  <c r="P1495" i="2"/>
  <c r="Q1495" i="2" s="1"/>
  <c r="P1494" i="2"/>
  <c r="Q1494" i="2" s="1"/>
  <c r="P1487" i="2"/>
  <c r="Q1487" i="2" s="1"/>
  <c r="P1479" i="2"/>
  <c r="Q1479" i="2" s="1"/>
  <c r="P1478" i="2"/>
  <c r="Q1478" i="2" s="1"/>
  <c r="P1471" i="2"/>
  <c r="Q1471" i="2" s="1"/>
  <c r="P1463" i="2"/>
  <c r="Q1463" i="2" s="1"/>
  <c r="P1462" i="2"/>
  <c r="Q1462" i="2" s="1"/>
  <c r="P1455" i="2"/>
  <c r="Q1455" i="2" s="1"/>
  <c r="P1447" i="2"/>
  <c r="Q1447" i="2" s="1"/>
  <c r="P1446" i="2"/>
  <c r="Q1446" i="2" s="1"/>
  <c r="P1439" i="2"/>
  <c r="Q1439" i="2" s="1"/>
  <c r="P1231" i="2"/>
  <c r="Q1231" i="2" s="1"/>
  <c r="P1223" i="2"/>
  <c r="Q1223" i="2" s="1"/>
  <c r="P1215" i="2"/>
  <c r="Q1215" i="2" s="1"/>
  <c r="P1207" i="2"/>
  <c r="Q1207" i="2" s="1"/>
  <c r="P1199" i="2"/>
  <c r="Q1199" i="2" s="1"/>
  <c r="P1191" i="2"/>
  <c r="Q1191" i="2" s="1"/>
  <c r="P1183" i="2"/>
  <c r="Q1183" i="2" s="1"/>
  <c r="P1175" i="2"/>
  <c r="Q1175" i="2" s="1"/>
  <c r="P1167" i="2"/>
  <c r="Q1167" i="2" s="1"/>
  <c r="P1159" i="2"/>
  <c r="Q1159" i="2" s="1"/>
  <c r="P1151" i="2"/>
  <c r="Q1151" i="2" s="1"/>
  <c r="P1143" i="2"/>
  <c r="Q1143" i="2" s="1"/>
  <c r="P1136" i="2"/>
  <c r="Q1136" i="2" s="1"/>
  <c r="P1128" i="2"/>
  <c r="Q1128" i="2" s="1"/>
  <c r="P1120" i="2"/>
  <c r="Q1120" i="2" s="1"/>
  <c r="P1112" i="2"/>
  <c r="Q1112" i="2" s="1"/>
  <c r="P1104" i="2"/>
  <c r="Q1104" i="2" s="1"/>
  <c r="P1096" i="2"/>
  <c r="Q1096" i="2" s="1"/>
  <c r="P1088" i="2"/>
  <c r="Q1088" i="2" s="1"/>
  <c r="P1080" i="2"/>
  <c r="Q1080" i="2" s="1"/>
  <c r="P1072" i="2"/>
  <c r="Q1072" i="2" s="1"/>
  <c r="P1064" i="2"/>
  <c r="Q1064" i="2" s="1"/>
  <c r="P1056" i="2"/>
  <c r="Q1056" i="2" s="1"/>
  <c r="P1048" i="2"/>
  <c r="Q1048" i="2" s="1"/>
  <c r="P1040" i="2"/>
  <c r="Q1040" i="2" s="1"/>
  <c r="P1032" i="2"/>
  <c r="Q1032" i="2" s="1"/>
  <c r="P1024" i="2"/>
  <c r="Q1024" i="2" s="1"/>
  <c r="P1016" i="2"/>
  <c r="Q1016" i="2" s="1"/>
  <c r="P1008" i="2"/>
  <c r="Q1008" i="2" s="1"/>
  <c r="P1000" i="2"/>
  <c r="Q1000" i="2" s="1"/>
  <c r="P992" i="2"/>
  <c r="Q992" i="2" s="1"/>
  <c r="P989" i="2"/>
  <c r="Q989" i="2" s="1"/>
  <c r="P976" i="2"/>
  <c r="Q976" i="2" s="1"/>
  <c r="P973" i="2"/>
  <c r="Q973" i="2" s="1"/>
  <c r="P774" i="2"/>
  <c r="Q774" i="2" s="1"/>
  <c r="P764" i="2"/>
  <c r="P753" i="2"/>
  <c r="Q753" i="2" s="1"/>
  <c r="P751" i="2"/>
  <c r="Q751" i="2" s="1"/>
  <c r="P742" i="2"/>
  <c r="Q742" i="2" s="1"/>
  <c r="P732" i="2"/>
  <c r="Q732" i="2" s="1"/>
  <c r="P714" i="2"/>
  <c r="Q714" i="2" s="1"/>
  <c r="P706" i="2"/>
  <c r="Q706" i="2" s="1"/>
  <c r="P698" i="2"/>
  <c r="Q698" i="2" s="1"/>
  <c r="P690" i="2"/>
  <c r="Q690" i="2" s="1"/>
  <c r="P682" i="2"/>
  <c r="Q682" i="2" s="1"/>
  <c r="P674" i="2"/>
  <c r="Q674" i="2" s="1"/>
  <c r="P666" i="2"/>
  <c r="Q666" i="2" s="1"/>
  <c r="P658" i="2"/>
  <c r="Q658" i="2" s="1"/>
  <c r="P650" i="2"/>
  <c r="Q650" i="2" s="1"/>
  <c r="P642" i="2"/>
  <c r="Q642" i="2" s="1"/>
  <c r="P634" i="2"/>
  <c r="Q634" i="2" s="1"/>
  <c r="P534" i="2"/>
  <c r="Q534" i="2" s="1"/>
  <c r="P526" i="2"/>
  <c r="Q526" i="2" s="1"/>
  <c r="P518" i="2"/>
  <c r="Q518" i="2" s="1"/>
  <c r="P510" i="2"/>
  <c r="Q510" i="2" s="1"/>
  <c r="P502" i="2"/>
  <c r="Q502" i="2" s="1"/>
  <c r="P494" i="2"/>
  <c r="Q494" i="2" s="1"/>
  <c r="P486" i="2"/>
  <c r="Q486" i="2" s="1"/>
  <c r="P478" i="2"/>
  <c r="Q478" i="2" s="1"/>
  <c r="P470" i="2"/>
  <c r="Q470" i="2" s="1"/>
  <c r="P462" i="2"/>
  <c r="Q462" i="2" s="1"/>
  <c r="P454" i="2"/>
  <c r="Q454" i="2" s="1"/>
  <c r="P446" i="2"/>
  <c r="Q446" i="2" s="1"/>
  <c r="P438" i="2"/>
  <c r="Q438" i="2" s="1"/>
  <c r="P430" i="2"/>
  <c r="Q430" i="2" s="1"/>
  <c r="P422" i="2"/>
  <c r="Q422" i="2" s="1"/>
  <c r="P414" i="2"/>
  <c r="Q414" i="2" s="1"/>
  <c r="P406" i="2"/>
  <c r="Q406" i="2" s="1"/>
  <c r="P398" i="2"/>
  <c r="Q398" i="2" s="1"/>
  <c r="P390" i="2"/>
  <c r="Q390" i="2" s="1"/>
  <c r="P382" i="2"/>
  <c r="Q382" i="2" s="1"/>
  <c r="P380" i="2"/>
  <c r="Q380" i="2" s="1"/>
  <c r="P379" i="2"/>
  <c r="Q379" i="2" s="1"/>
  <c r="P369" i="2"/>
  <c r="Q369" i="2" s="1"/>
  <c r="P357" i="2"/>
  <c r="Q357" i="2" s="1"/>
  <c r="P350" i="2"/>
  <c r="Q350" i="2" s="1"/>
  <c r="P329" i="2"/>
  <c r="Q329" i="2" s="1"/>
  <c r="P318" i="2"/>
  <c r="Q318" i="2" s="1"/>
  <c r="P297" i="2"/>
  <c r="Q297" i="2" s="1"/>
  <c r="P296" i="2"/>
  <c r="Q296" i="2" s="1"/>
  <c r="P286" i="2"/>
  <c r="Q286" i="2" s="1"/>
  <c r="P985" i="2"/>
  <c r="Q985" i="2" s="1"/>
  <c r="P969" i="2"/>
  <c r="Q969" i="2" s="1"/>
  <c r="P967" i="2"/>
  <c r="Q967" i="2" s="1"/>
  <c r="P965" i="2"/>
  <c r="Q965" i="2" s="1"/>
  <c r="P963" i="2"/>
  <c r="Q963" i="2" s="1"/>
  <c r="P961" i="2"/>
  <c r="Q961" i="2" s="1"/>
  <c r="P959" i="2"/>
  <c r="Q959" i="2" s="1"/>
  <c r="P957" i="2"/>
  <c r="Q957" i="2" s="1"/>
  <c r="P955" i="2"/>
  <c r="Q955" i="2" s="1"/>
  <c r="P953" i="2"/>
  <c r="Q953" i="2" s="1"/>
  <c r="P951" i="2"/>
  <c r="Q951" i="2" s="1"/>
  <c r="P949" i="2"/>
  <c r="Q949" i="2" s="1"/>
  <c r="P947" i="2"/>
  <c r="Q947" i="2" s="1"/>
  <c r="P945" i="2"/>
  <c r="Q945" i="2" s="1"/>
  <c r="P943" i="2"/>
  <c r="Q943" i="2" s="1"/>
  <c r="P941" i="2"/>
  <c r="Q941" i="2" s="1"/>
  <c r="P939" i="2"/>
  <c r="Q939" i="2" s="1"/>
  <c r="P937" i="2"/>
  <c r="Q937" i="2" s="1"/>
  <c r="P759" i="2"/>
  <c r="Q759" i="2" s="1"/>
  <c r="P727" i="2"/>
  <c r="Q727" i="2" s="1"/>
  <c r="P365" i="2"/>
  <c r="Q365" i="2" s="1"/>
  <c r="P225" i="2"/>
  <c r="Q225" i="2" s="1"/>
  <c r="P224" i="2"/>
  <c r="Q224" i="2" s="1"/>
  <c r="P208" i="2"/>
  <c r="Q208" i="2" s="1"/>
  <c r="P128" i="2"/>
  <c r="Q128" i="2" s="1"/>
  <c r="P127" i="2"/>
  <c r="Q127" i="2" s="1"/>
  <c r="P107" i="2"/>
  <c r="Q107" i="2" s="1"/>
  <c r="P106" i="2"/>
  <c r="Q106" i="2" s="1"/>
  <c r="P105" i="2"/>
  <c r="Q105" i="2" s="1"/>
  <c r="P86" i="2"/>
  <c r="Q86" i="2" s="1"/>
  <c r="P57" i="2"/>
  <c r="Q57" i="2" s="1"/>
  <c r="P270" i="2"/>
  <c r="Q270" i="2" s="1"/>
  <c r="P262" i="2"/>
  <c r="Q262" i="2" s="1"/>
  <c r="P254" i="2"/>
  <c r="Q254" i="2" s="1"/>
  <c r="P246" i="2"/>
  <c r="Q246" i="2" s="1"/>
  <c r="P238" i="2"/>
  <c r="Q238" i="2" s="1"/>
  <c r="P230" i="2"/>
  <c r="Q230" i="2" s="1"/>
  <c r="P222" i="2"/>
  <c r="Q222" i="2" s="1"/>
  <c r="P213" i="2"/>
  <c r="Q213" i="2" s="1"/>
  <c r="P205" i="2"/>
  <c r="Q205" i="2" s="1"/>
  <c r="P197" i="2"/>
  <c r="Q197" i="2" s="1"/>
  <c r="P195" i="2"/>
  <c r="Q195" i="2" s="1"/>
  <c r="P189" i="2"/>
  <c r="Q189" i="2" s="1"/>
  <c r="P187" i="2"/>
  <c r="Q187" i="2" s="1"/>
  <c r="P181" i="2"/>
  <c r="P179" i="2"/>
  <c r="Q179" i="2" s="1"/>
  <c r="P173" i="2"/>
  <c r="Q173" i="2" s="1"/>
  <c r="P171" i="2"/>
  <c r="Q171" i="2" s="1"/>
  <c r="P165" i="2"/>
  <c r="Q165" i="2" s="1"/>
  <c r="P163" i="2"/>
  <c r="Q163" i="2" s="1"/>
  <c r="P157" i="2"/>
  <c r="Q157" i="2" s="1"/>
  <c r="P155" i="2"/>
  <c r="Q155" i="2" s="1"/>
  <c r="P146" i="2"/>
  <c r="Q146" i="2" s="1"/>
  <c r="P141" i="2"/>
  <c r="Q141" i="2" s="1"/>
  <c r="P139" i="2"/>
  <c r="Q139" i="2" s="1"/>
  <c r="P135" i="2"/>
  <c r="Q135" i="2" s="1"/>
  <c r="P124" i="2"/>
  <c r="Q124" i="2" s="1"/>
  <c r="P114" i="2"/>
  <c r="Q114" i="2" s="1"/>
  <c r="P113" i="2"/>
  <c r="Q113" i="2" s="1"/>
  <c r="P103" i="2"/>
  <c r="Q103" i="2" s="1"/>
  <c r="P92" i="2"/>
  <c r="Q92" i="2" s="1"/>
  <c r="P53" i="2"/>
  <c r="Q53" i="2" s="1"/>
  <c r="P51" i="2"/>
  <c r="Q51" i="2" s="1"/>
  <c r="P49" i="2"/>
  <c r="Q49" i="2" s="1"/>
  <c r="P47" i="2"/>
  <c r="Q47" i="2" s="1"/>
  <c r="P45" i="2"/>
  <c r="Q45" i="2" s="1"/>
  <c r="P43" i="2"/>
  <c r="Q43" i="2" s="1"/>
  <c r="P41" i="2"/>
  <c r="Q41" i="2" s="1"/>
  <c r="P39" i="2"/>
  <c r="Q39" i="2" s="1"/>
  <c r="P37" i="2"/>
  <c r="Q37" i="2" s="1"/>
  <c r="P35" i="2"/>
  <c r="Q35" i="2" s="1"/>
  <c r="P33" i="2"/>
  <c r="Q33" i="2" s="1"/>
  <c r="P31" i="2"/>
  <c r="Q31" i="2" s="1"/>
  <c r="P29" i="2"/>
  <c r="Q29" i="2" s="1"/>
  <c r="P27" i="2"/>
  <c r="Q27" i="2" s="1"/>
  <c r="P25" i="2"/>
  <c r="Q25" i="2" s="1"/>
  <c r="P23" i="2"/>
  <c r="Q23" i="2" s="1"/>
  <c r="P21" i="2"/>
  <c r="Q21" i="2" s="1"/>
  <c r="P19" i="2"/>
  <c r="Q19" i="2" s="1"/>
  <c r="P17" i="2"/>
  <c r="Q17" i="2" s="1"/>
  <c r="P15" i="2"/>
  <c r="Q15" i="2" s="1"/>
  <c r="P13" i="2"/>
  <c r="Q13" i="2" s="1"/>
  <c r="P11" i="2"/>
  <c r="Q11" i="2" s="1"/>
  <c r="P7" i="2"/>
  <c r="Q7" i="2" s="1"/>
  <c r="P5" i="2"/>
  <c r="Q5" i="2" s="1"/>
  <c r="P324" i="2"/>
  <c r="Q324" i="2" s="1"/>
  <c r="P316" i="2"/>
  <c r="Q316" i="2" s="1"/>
  <c r="P308" i="2"/>
  <c r="Q308" i="2" s="1"/>
  <c r="P300" i="2"/>
  <c r="Q300" i="2" s="1"/>
  <c r="P292" i="2"/>
  <c r="Q292" i="2" s="1"/>
  <c r="P284" i="2"/>
  <c r="Q284" i="2" s="1"/>
  <c r="P276" i="2"/>
  <c r="Q276" i="2" s="1"/>
  <c r="P268" i="2"/>
  <c r="Q268" i="2" s="1"/>
  <c r="P260" i="2"/>
  <c r="Q260" i="2" s="1"/>
  <c r="P252" i="2"/>
  <c r="Q252" i="2" s="1"/>
  <c r="P244" i="2"/>
  <c r="Q244" i="2" s="1"/>
  <c r="P236" i="2"/>
  <c r="Q236" i="2" s="1"/>
  <c r="P228" i="2"/>
  <c r="Q228" i="2" s="1"/>
  <c r="P220" i="2"/>
  <c r="Q220" i="2" s="1"/>
  <c r="P132" i="2"/>
  <c r="Q132" i="2" s="1"/>
  <c r="P122" i="2"/>
  <c r="Q122" i="2" s="1"/>
  <c r="P121" i="2"/>
  <c r="Q121" i="2" s="1"/>
  <c r="P111" i="2"/>
  <c r="Q111" i="2" s="1"/>
  <c r="P109" i="2"/>
  <c r="Q109" i="2" s="1"/>
  <c r="P100" i="2"/>
  <c r="Q100" i="2" s="1"/>
  <c r="P97" i="2"/>
  <c r="Q97" i="2" s="1"/>
  <c r="P90" i="2"/>
  <c r="Q90" i="2" s="1"/>
  <c r="P82" i="2"/>
  <c r="Q82" i="2" s="1"/>
  <c r="P66" i="2"/>
  <c r="Q66" i="2" s="1"/>
  <c r="P58" i="2"/>
  <c r="Q58" i="2" s="1"/>
  <c r="P1486" i="2"/>
  <c r="Q1486" i="2" s="1"/>
  <c r="P1454" i="2"/>
  <c r="Q1454" i="2" s="1"/>
  <c r="P1470" i="2"/>
  <c r="Q1470" i="2" s="1"/>
  <c r="P1438" i="2"/>
  <c r="Q1438" i="2" s="1"/>
  <c r="P986" i="2"/>
  <c r="Q986" i="2" s="1"/>
  <c r="P978" i="2"/>
  <c r="Q978" i="2" s="1"/>
  <c r="P970" i="2"/>
  <c r="Q970" i="2" s="1"/>
  <c r="P966" i="2"/>
  <c r="Q966" i="2" s="1"/>
  <c r="P962" i="2"/>
  <c r="Q962" i="2" s="1"/>
  <c r="P958" i="2"/>
  <c r="Q958" i="2" s="1"/>
  <c r="P954" i="2"/>
  <c r="Q954" i="2" s="1"/>
  <c r="P948" i="2"/>
  <c r="Q948" i="2" s="1"/>
  <c r="P940" i="2"/>
  <c r="Q940" i="2" s="1"/>
  <c r="P934" i="2"/>
  <c r="Q934" i="2" s="1"/>
  <c r="P930" i="2"/>
  <c r="Q930" i="2" s="1"/>
  <c r="P926" i="2"/>
  <c r="Q926" i="2" s="1"/>
  <c r="P922" i="2"/>
  <c r="Q922" i="2" s="1"/>
  <c r="P918" i="2"/>
  <c r="Q918" i="2" s="1"/>
  <c r="P914" i="2"/>
  <c r="Q914" i="2" s="1"/>
  <c r="P910" i="2"/>
  <c r="Q910" i="2" s="1"/>
  <c r="P906" i="2"/>
  <c r="Q906" i="2" s="1"/>
  <c r="P902" i="2"/>
  <c r="Q902" i="2" s="1"/>
  <c r="P898" i="2"/>
  <c r="Q898" i="2" s="1"/>
  <c r="P894" i="2"/>
  <c r="Q894" i="2" s="1"/>
  <c r="P890" i="2"/>
  <c r="Q890" i="2" s="1"/>
  <c r="P886" i="2"/>
  <c r="Q886" i="2" s="1"/>
  <c r="P879" i="2"/>
  <c r="Q879" i="2" s="1"/>
  <c r="P871" i="2"/>
  <c r="Q871" i="2" s="1"/>
  <c r="P863" i="2"/>
  <c r="Q863" i="2" s="1"/>
  <c r="P855" i="2"/>
  <c r="Q855" i="2" s="1"/>
  <c r="P847" i="2"/>
  <c r="Q847" i="2" s="1"/>
  <c r="P839" i="2"/>
  <c r="Q839" i="2" s="1"/>
  <c r="P831" i="2"/>
  <c r="Q831" i="2" s="1"/>
  <c r="P823" i="2"/>
  <c r="Q823" i="2" s="1"/>
  <c r="P815" i="2"/>
  <c r="Q815" i="2" s="1"/>
  <c r="P807" i="2"/>
  <c r="Q807" i="2" s="1"/>
  <c r="P799" i="2"/>
  <c r="Q799" i="2" s="1"/>
  <c r="P791" i="2"/>
  <c r="Q791" i="2" s="1"/>
  <c r="P783" i="2"/>
  <c r="Q783" i="2" s="1"/>
  <c r="P877" i="2"/>
  <c r="Q877" i="2" s="1"/>
  <c r="P869" i="2"/>
  <c r="Q869" i="2" s="1"/>
  <c r="P861" i="2"/>
  <c r="Q861" i="2" s="1"/>
  <c r="P853" i="2"/>
  <c r="Q853" i="2" s="1"/>
  <c r="P845" i="2"/>
  <c r="Q845" i="2" s="1"/>
  <c r="P837" i="2"/>
  <c r="Q837" i="2" s="1"/>
  <c r="P829" i="2"/>
  <c r="Q829" i="2" s="1"/>
  <c r="P821" i="2"/>
  <c r="Q821" i="2" s="1"/>
  <c r="P813" i="2"/>
  <c r="Q813" i="2" s="1"/>
  <c r="P805" i="2"/>
  <c r="Q805" i="2" s="1"/>
  <c r="P797" i="2"/>
  <c r="Q797" i="2" s="1"/>
  <c r="P789" i="2"/>
  <c r="Q789" i="2" s="1"/>
  <c r="P781" i="2"/>
  <c r="Q781" i="2" s="1"/>
  <c r="P771" i="2"/>
  <c r="Q771" i="2" s="1"/>
  <c r="P763" i="2"/>
  <c r="P755" i="2"/>
  <c r="Q755" i="2" s="1"/>
  <c r="P747" i="2"/>
  <c r="Q747" i="2" s="1"/>
  <c r="P739" i="2"/>
  <c r="Q739" i="2" s="1"/>
  <c r="P731" i="2"/>
  <c r="Q731" i="2" s="1"/>
  <c r="P723" i="2"/>
  <c r="Q723" i="2" s="1"/>
  <c r="P990" i="2"/>
  <c r="Q990" i="2" s="1"/>
  <c r="P982" i="2"/>
  <c r="Q982" i="2" s="1"/>
  <c r="P974" i="2"/>
  <c r="Q974" i="2" s="1"/>
  <c r="P968" i="2"/>
  <c r="Q968" i="2" s="1"/>
  <c r="P964" i="2"/>
  <c r="Q964" i="2" s="1"/>
  <c r="P960" i="2"/>
  <c r="Q960" i="2" s="1"/>
  <c r="P956" i="2"/>
  <c r="Q956" i="2" s="1"/>
  <c r="P952" i="2"/>
  <c r="Q952" i="2" s="1"/>
  <c r="P944" i="2"/>
  <c r="Q944" i="2" s="1"/>
  <c r="P936" i="2"/>
  <c r="Q936" i="2" s="1"/>
  <c r="P932" i="2"/>
  <c r="Q932" i="2" s="1"/>
  <c r="P928" i="2"/>
  <c r="Q928" i="2" s="1"/>
  <c r="P924" i="2"/>
  <c r="Q924" i="2" s="1"/>
  <c r="P920" i="2"/>
  <c r="Q920" i="2" s="1"/>
  <c r="P916" i="2"/>
  <c r="Q916" i="2" s="1"/>
  <c r="P912" i="2"/>
  <c r="Q912" i="2" s="1"/>
  <c r="P908" i="2"/>
  <c r="Q908" i="2" s="1"/>
  <c r="P904" i="2"/>
  <c r="Q904" i="2" s="1"/>
  <c r="P900" i="2"/>
  <c r="Q900" i="2" s="1"/>
  <c r="P896" i="2"/>
  <c r="Q896" i="2" s="1"/>
  <c r="P892" i="2"/>
  <c r="Q892" i="2" s="1"/>
  <c r="P888" i="2"/>
  <c r="Q888" i="2" s="1"/>
  <c r="P883" i="2"/>
  <c r="Q883" i="2" s="1"/>
  <c r="P875" i="2"/>
  <c r="Q875" i="2" s="1"/>
  <c r="P867" i="2"/>
  <c r="Q867" i="2" s="1"/>
  <c r="P859" i="2"/>
  <c r="Q859" i="2" s="1"/>
  <c r="P851" i="2"/>
  <c r="Q851" i="2" s="1"/>
  <c r="P843" i="2"/>
  <c r="Q843" i="2" s="1"/>
  <c r="P835" i="2"/>
  <c r="Q835" i="2" s="1"/>
  <c r="P827" i="2"/>
  <c r="Q827" i="2" s="1"/>
  <c r="P819" i="2"/>
  <c r="Q819" i="2" s="1"/>
  <c r="P811" i="2"/>
  <c r="Q811" i="2" s="1"/>
  <c r="P803" i="2"/>
  <c r="Q803" i="2" s="1"/>
  <c r="P795" i="2"/>
  <c r="Q795" i="2" s="1"/>
  <c r="P787" i="2"/>
  <c r="Q787" i="2" s="1"/>
  <c r="P779" i="2"/>
  <c r="Q779" i="2" s="1"/>
  <c r="P628" i="2"/>
  <c r="Q628" i="2" s="1"/>
  <c r="P211" i="2"/>
  <c r="Q211" i="2" s="1"/>
  <c r="P207" i="2"/>
  <c r="Q207" i="2" s="1"/>
  <c r="P203" i="2"/>
  <c r="Q203" i="2" s="1"/>
  <c r="P199" i="2"/>
  <c r="Q199" i="2" s="1"/>
  <c r="P193" i="2"/>
  <c r="Q193" i="2" s="1"/>
  <c r="P185" i="2"/>
  <c r="Q185" i="2" s="1"/>
  <c r="P177" i="2"/>
  <c r="Q177" i="2" s="1"/>
  <c r="P169" i="2"/>
  <c r="Q169" i="2" s="1"/>
  <c r="P161" i="2"/>
  <c r="Q161" i="2" s="1"/>
  <c r="P153" i="2"/>
  <c r="Q153" i="2" s="1"/>
  <c r="P137" i="2"/>
  <c r="Q137" i="2" s="1"/>
  <c r="P191" i="2"/>
  <c r="Q191" i="2" s="1"/>
  <c r="P183" i="2"/>
  <c r="Q183" i="2" s="1"/>
  <c r="P175" i="2"/>
  <c r="Q175" i="2" s="1"/>
  <c r="P167" i="2"/>
  <c r="Q167" i="2" s="1"/>
  <c r="P159" i="2"/>
  <c r="Q159" i="2" s="1"/>
  <c r="P151" i="2"/>
  <c r="Q151" i="2" s="1"/>
  <c r="P143" i="2"/>
  <c r="Q143" i="2" s="1"/>
  <c r="J579" i="2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I1380" i="2"/>
  <c r="J1380" i="2" s="1"/>
  <c r="I1379" i="2"/>
  <c r="J1379" i="2" s="1"/>
  <c r="I1378" i="2"/>
  <c r="J1378" i="2" s="1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7" i="2"/>
  <c r="J1367" i="2" s="1"/>
  <c r="I1368" i="2"/>
  <c r="J1368" i="2" s="1"/>
  <c r="I1366" i="2"/>
  <c r="J1366" i="2" s="1"/>
  <c r="I1365" i="2"/>
  <c r="J1365" i="2" s="1"/>
  <c r="I1364" i="2"/>
  <c r="J1364" i="2" s="1"/>
  <c r="I1363" i="2"/>
  <c r="J1363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155" i="2"/>
  <c r="J1155" i="2" s="1"/>
  <c r="I1153" i="2"/>
  <c r="J1153" i="2" s="1"/>
  <c r="I1151" i="2"/>
  <c r="J1151" i="2" s="1"/>
  <c r="I1149" i="2"/>
  <c r="J1149" i="2" s="1"/>
  <c r="I1332" i="2"/>
  <c r="J1332" i="2" s="1"/>
  <c r="I1319" i="2"/>
  <c r="J1319" i="2" s="1"/>
  <c r="I1306" i="2"/>
  <c r="J1306" i="2" s="1"/>
  <c r="I1293" i="2"/>
  <c r="J1293" i="2" s="1"/>
  <c r="I1280" i="2"/>
  <c r="J1280" i="2" s="1"/>
  <c r="I1276" i="2"/>
  <c r="J1276" i="2" s="1"/>
  <c r="I1355" i="2"/>
  <c r="J1355" i="2" s="1"/>
  <c r="I1354" i="2"/>
  <c r="J1354" i="2" s="1"/>
  <c r="I1353" i="2"/>
  <c r="J1353" i="2" s="1"/>
  <c r="I1352" i="2"/>
  <c r="J1352" i="2" s="1"/>
  <c r="I1351" i="2"/>
  <c r="J1351" i="2" s="1"/>
  <c r="I1350" i="2"/>
  <c r="J1350" i="2" s="1"/>
  <c r="I1349" i="2"/>
  <c r="J1349" i="2" s="1"/>
  <c r="I1348" i="2"/>
  <c r="J1348" i="2" s="1"/>
  <c r="I1347" i="2"/>
  <c r="J1347" i="2" s="1"/>
  <c r="I1346" i="2"/>
  <c r="J1346" i="2" s="1"/>
  <c r="I1345" i="2"/>
  <c r="J1345" i="2" s="1"/>
  <c r="I1344" i="2"/>
  <c r="J1344" i="2" s="1"/>
  <c r="I1343" i="2"/>
  <c r="J1343" i="2" s="1"/>
  <c r="I1342" i="2"/>
  <c r="J1342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336" i="2"/>
  <c r="J1336" i="2" s="1"/>
  <c r="I1335" i="2"/>
  <c r="J1335" i="2" s="1"/>
  <c r="I1334" i="2"/>
  <c r="J1334" i="2" s="1"/>
  <c r="I1333" i="2"/>
  <c r="J1333" i="2" s="1"/>
  <c r="I1331" i="2"/>
  <c r="J1331" i="2" s="1"/>
  <c r="I1330" i="2"/>
  <c r="J1330" i="2" s="1"/>
  <c r="I1329" i="2"/>
  <c r="J1329" i="2" s="1"/>
  <c r="I1328" i="2"/>
  <c r="J1328" i="2" s="1"/>
  <c r="I1327" i="2"/>
  <c r="J1327" i="2" s="1"/>
  <c r="I1326" i="2"/>
  <c r="J1326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8" i="2"/>
  <c r="J1318" i="2" s="1"/>
  <c r="I1317" i="2"/>
  <c r="J1317" i="2" s="1"/>
  <c r="I1316" i="2"/>
  <c r="J1316" i="2" s="1"/>
  <c r="I1315" i="2"/>
  <c r="J1315" i="2" s="1"/>
  <c r="I1314" i="2"/>
  <c r="J1314" i="2" s="1"/>
  <c r="I1313" i="2"/>
  <c r="J1313" i="2" s="1"/>
  <c r="I1312" i="2"/>
  <c r="J1312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5" i="2"/>
  <c r="J1285" i="2" s="1"/>
  <c r="I1284" i="2"/>
  <c r="J1284" i="2" s="1"/>
  <c r="I1283" i="2"/>
  <c r="J1283" i="2" s="1"/>
  <c r="I1282" i="2"/>
  <c r="J1282" i="2" s="1"/>
  <c r="I1281" i="2"/>
  <c r="J1281" i="2" s="1"/>
  <c r="I1279" i="2"/>
  <c r="J1279" i="2" s="1"/>
  <c r="I1278" i="2"/>
  <c r="J1278" i="2" s="1"/>
  <c r="I1277" i="2"/>
  <c r="J1277" i="2" s="1"/>
  <c r="I1275" i="2"/>
  <c r="J1275" i="2" s="1"/>
  <c r="I1274" i="2"/>
  <c r="J1274" i="2" s="1"/>
  <c r="I1273" i="2"/>
  <c r="J1273" i="2" s="1"/>
  <c r="I1272" i="2"/>
  <c r="J1272" i="2" s="1"/>
  <c r="I1263" i="2"/>
  <c r="J1263" i="2" s="1"/>
  <c r="I1266" i="2"/>
  <c r="J1266" i="2" s="1"/>
  <c r="I1265" i="2"/>
  <c r="J1265" i="2" s="1"/>
  <c r="I1264" i="2"/>
  <c r="J1264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6" i="2"/>
  <c r="J1256" i="2" s="1"/>
  <c r="I1257" i="2"/>
  <c r="J1257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41" i="2"/>
  <c r="J1241" i="2" s="1"/>
  <c r="I1240" i="2"/>
  <c r="J1240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4" i="2"/>
  <c r="J1234" i="2" s="1"/>
  <c r="I1233" i="2"/>
  <c r="J1233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5" i="2"/>
  <c r="J1225" i="2" s="1"/>
  <c r="I1224" i="2"/>
  <c r="J1224" i="2" s="1"/>
  <c r="I1223" i="2"/>
  <c r="J1223" i="2" s="1"/>
  <c r="I1222" i="2"/>
  <c r="J1222" i="2" s="1"/>
  <c r="I1221" i="2"/>
  <c r="J1221" i="2" s="1"/>
  <c r="I1220" i="2"/>
  <c r="J1220" i="2" s="1"/>
  <c r="I1219" i="2"/>
  <c r="J1219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67" i="2"/>
  <c r="J1167" i="2" s="1"/>
  <c r="I1171" i="2"/>
  <c r="J1171" i="2" s="1"/>
  <c r="I1170" i="2"/>
  <c r="J1170" i="2" s="1"/>
  <c r="I1168" i="2"/>
  <c r="J1168" i="2" s="1"/>
  <c r="I1166" i="2"/>
  <c r="J1166" i="2" s="1"/>
  <c r="I1169" i="2"/>
  <c r="J1169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4" i="2"/>
  <c r="J1154" i="2" s="1"/>
  <c r="I1152" i="2"/>
  <c r="J1152" i="2" s="1"/>
  <c r="I1150" i="2"/>
  <c r="J1150" i="2" s="1"/>
  <c r="I1148" i="2"/>
  <c r="J1148" i="2" s="1"/>
  <c r="I1147" i="2"/>
  <c r="J1147" i="2" s="1"/>
  <c r="I1146" i="2"/>
  <c r="J1146" i="2" s="1"/>
  <c r="I1145" i="2"/>
  <c r="J1145" i="2" s="1"/>
  <c r="I1144" i="2"/>
  <c r="J1144" i="2" s="1"/>
  <c r="I1143" i="2"/>
  <c r="J1143" i="2" s="1"/>
  <c r="I1142" i="2"/>
  <c r="J1142" i="2" s="1"/>
  <c r="I1141" i="2"/>
  <c r="J1141" i="2" s="1"/>
  <c r="I1140" i="2"/>
  <c r="J1140" i="2" s="1"/>
  <c r="I1139" i="2"/>
  <c r="J1139" i="2" s="1"/>
  <c r="I1138" i="2"/>
  <c r="J1138" i="2" s="1"/>
  <c r="I1137" i="2"/>
  <c r="J1137" i="2" s="1"/>
  <c r="I1136" i="2"/>
  <c r="J1136" i="2" s="1"/>
  <c r="I1135" i="2"/>
  <c r="J1135" i="2" s="1"/>
  <c r="I1134" i="2"/>
  <c r="J1134" i="2" s="1"/>
  <c r="I1133" i="2"/>
  <c r="J1133" i="2" s="1"/>
  <c r="I1132" i="2"/>
  <c r="J1132" i="2" s="1"/>
  <c r="I1130" i="2"/>
  <c r="J1130" i="2" s="1"/>
  <c r="I1131" i="2"/>
  <c r="J1131" i="2" s="1"/>
  <c r="I1129" i="2"/>
  <c r="J1129" i="2" s="1"/>
  <c r="I1128" i="2"/>
  <c r="J1128" i="2" s="1"/>
  <c r="I1127" i="2"/>
  <c r="J1127" i="2" s="1"/>
  <c r="I1126" i="2"/>
  <c r="J1126" i="2" s="1"/>
  <c r="I1125" i="2"/>
  <c r="J1125" i="2" s="1"/>
  <c r="I1124" i="2"/>
  <c r="J1124" i="2" s="1"/>
  <c r="I1123" i="2"/>
  <c r="J1123" i="2" s="1"/>
  <c r="I1122" i="2"/>
  <c r="J1122" i="2" s="1"/>
  <c r="I1117" i="2"/>
  <c r="J1117" i="2" s="1"/>
  <c r="I1116" i="2"/>
  <c r="J1116" i="2" s="1"/>
  <c r="I1121" i="2"/>
  <c r="J1121" i="2" s="1"/>
  <c r="I1120" i="2"/>
  <c r="J1120" i="2" s="1"/>
  <c r="I1119" i="2"/>
  <c r="J1119" i="2" s="1"/>
  <c r="I1118" i="2"/>
  <c r="J1118" i="2" s="1"/>
  <c r="I1115" i="2"/>
  <c r="J1115" i="2" s="1"/>
  <c r="I1114" i="2"/>
  <c r="F1114" i="2"/>
  <c r="I1113" i="2"/>
  <c r="F1113" i="2"/>
  <c r="I1112" i="2"/>
  <c r="J1112" i="2" s="1"/>
  <c r="I1111" i="2"/>
  <c r="J1111" i="2" s="1"/>
  <c r="I1110" i="2"/>
  <c r="J1110" i="2" s="1"/>
  <c r="I1109" i="2"/>
  <c r="J1109" i="2" s="1"/>
  <c r="I1108" i="2"/>
  <c r="J1108" i="2" s="1"/>
  <c r="I1107" i="2"/>
  <c r="J1107" i="2" s="1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4" i="2"/>
  <c r="J1084" i="2" s="1"/>
  <c r="I1083" i="2"/>
  <c r="J1083" i="2" s="1"/>
  <c r="I1082" i="2"/>
  <c r="J1082" i="2" s="1"/>
  <c r="I1081" i="2"/>
  <c r="J1081" i="2" s="1"/>
  <c r="I1080" i="2"/>
  <c r="J1080" i="2" s="1"/>
  <c r="I1079" i="2"/>
  <c r="J1079" i="2" s="1"/>
  <c r="I1078" i="2"/>
  <c r="J1078" i="2" s="1"/>
  <c r="I1077" i="2"/>
  <c r="J1077" i="2" s="1"/>
  <c r="I1076" i="2"/>
  <c r="J1076" i="2" s="1"/>
  <c r="I1075" i="2"/>
  <c r="J1075" i="2" s="1"/>
  <c r="I1074" i="2"/>
  <c r="J1074" i="2" s="1"/>
  <c r="I1073" i="2"/>
  <c r="J1073" i="2" s="1"/>
  <c r="I1072" i="2"/>
  <c r="J1072" i="2" s="1"/>
  <c r="I1071" i="2"/>
  <c r="J1071" i="2" s="1"/>
  <c r="I1070" i="2"/>
  <c r="J1070" i="2" s="1"/>
  <c r="I1065" i="2"/>
  <c r="J1065" i="2" s="1"/>
  <c r="I1384" i="2"/>
  <c r="J1384" i="2" s="1"/>
  <c r="I1069" i="2"/>
  <c r="J1069" i="2" s="1"/>
  <c r="I1068" i="2"/>
  <c r="J1068" i="2" s="1"/>
  <c r="I1067" i="2"/>
  <c r="J1067" i="2" s="1"/>
  <c r="I1066" i="2"/>
  <c r="J1066" i="2" s="1"/>
  <c r="I1064" i="2"/>
  <c r="J1064" i="2" s="1"/>
  <c r="I1063" i="2"/>
  <c r="J1063" i="2" s="1"/>
  <c r="I1062" i="2"/>
  <c r="J1062" i="2" s="1"/>
  <c r="I1061" i="2"/>
  <c r="J1061" i="2" s="1"/>
  <c r="I1060" i="2"/>
  <c r="J1060" i="2" s="1"/>
  <c r="I1059" i="2"/>
  <c r="J1059" i="2" s="1"/>
  <c r="I1058" i="2"/>
  <c r="J1058" i="2" s="1"/>
  <c r="I1057" i="2"/>
  <c r="J1057" i="2" s="1"/>
  <c r="I1056" i="2"/>
  <c r="J1056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J1047" i="2" s="1"/>
  <c r="I1046" i="2"/>
  <c r="J1046" i="2" s="1"/>
  <c r="I1045" i="2"/>
  <c r="J1045" i="2" s="1"/>
  <c r="I1044" i="2"/>
  <c r="J1044" i="2" s="1"/>
  <c r="I1043" i="2"/>
  <c r="J1043" i="2" s="1"/>
  <c r="I1042" i="2"/>
  <c r="J1042" i="2" s="1"/>
  <c r="I1041" i="2"/>
  <c r="J1041" i="2" s="1"/>
  <c r="I1039" i="2"/>
  <c r="J1039" i="2" s="1"/>
  <c r="I1040" i="2"/>
  <c r="J1040" i="2" s="1"/>
  <c r="I1038" i="2"/>
  <c r="J1038" i="2" s="1"/>
  <c r="I1036" i="2"/>
  <c r="J1036" i="2" s="1"/>
  <c r="I1035" i="2"/>
  <c r="J1035" i="2" s="1"/>
  <c r="I1034" i="2"/>
  <c r="J1034" i="2" s="1"/>
  <c r="I1033" i="2"/>
  <c r="J1033" i="2" s="1"/>
  <c r="I1032" i="2"/>
  <c r="J1032" i="2" s="1"/>
  <c r="I1031" i="2"/>
  <c r="J1031" i="2" s="1"/>
  <c r="I1030" i="2"/>
  <c r="J1030" i="2" s="1"/>
  <c r="I1029" i="2"/>
  <c r="J1029" i="2" s="1"/>
  <c r="I1028" i="2"/>
  <c r="J1028" i="2" s="1"/>
  <c r="I1027" i="2"/>
  <c r="J1027" i="2" s="1"/>
  <c r="I1026" i="2"/>
  <c r="J1026" i="2" s="1"/>
  <c r="I1025" i="2"/>
  <c r="J1025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J1015" i="2" s="1"/>
  <c r="I1014" i="2"/>
  <c r="J1014" i="2" s="1"/>
  <c r="I1013" i="2"/>
  <c r="J1013" i="2" s="1"/>
  <c r="I1012" i="2"/>
  <c r="J1012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I1037" i="2"/>
  <c r="J1037" i="2" s="1"/>
  <c r="I1024" i="2"/>
  <c r="J1024" i="2" s="1"/>
  <c r="I1011" i="2"/>
  <c r="J1011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I990" i="2"/>
  <c r="J990" i="2" s="1"/>
  <c r="I989" i="2"/>
  <c r="J989" i="2" s="1"/>
  <c r="I988" i="2"/>
  <c r="J988" i="2" s="1"/>
  <c r="I987" i="2"/>
  <c r="J987" i="2" s="1"/>
  <c r="I966" i="2"/>
  <c r="J966" i="2" s="1"/>
  <c r="I965" i="2"/>
  <c r="J965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8" i="2"/>
  <c r="J958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J946" i="2" s="1"/>
  <c r="I945" i="2"/>
  <c r="J945" i="2" s="1"/>
  <c r="I944" i="2"/>
  <c r="J944" i="2" s="1"/>
  <c r="I943" i="2"/>
  <c r="J943" i="2" s="1"/>
  <c r="I942" i="2"/>
  <c r="J942" i="2" s="1"/>
  <c r="I941" i="2"/>
  <c r="J941" i="2" s="1"/>
  <c r="I940" i="2"/>
  <c r="J940" i="2" s="1"/>
  <c r="I938" i="2"/>
  <c r="J938" i="2" s="1"/>
  <c r="I939" i="2"/>
  <c r="J939" i="2" s="1"/>
  <c r="I937" i="2"/>
  <c r="J937" i="2" s="1"/>
  <c r="I936" i="2"/>
  <c r="J936" i="2" s="1"/>
  <c r="I935" i="2"/>
  <c r="J935" i="2" s="1"/>
  <c r="I934" i="2"/>
  <c r="J934" i="2" s="1"/>
  <c r="I933" i="2"/>
  <c r="J933" i="2" s="1"/>
  <c r="I932" i="2"/>
  <c r="J932" i="2" s="1"/>
  <c r="I931" i="2"/>
  <c r="J931" i="2" s="1"/>
  <c r="I930" i="2"/>
  <c r="J930" i="2" s="1"/>
  <c r="I929" i="2"/>
  <c r="J929" i="2" s="1"/>
  <c r="I928" i="2"/>
  <c r="J928" i="2" s="1"/>
  <c r="I927" i="2"/>
  <c r="J927" i="2" s="1"/>
  <c r="I926" i="2"/>
  <c r="J926" i="2" s="1"/>
  <c r="I925" i="2"/>
  <c r="J925" i="2" s="1"/>
  <c r="I924" i="2"/>
  <c r="J924" i="2" s="1"/>
  <c r="I923" i="2"/>
  <c r="J923" i="2" s="1"/>
  <c r="I922" i="2"/>
  <c r="J922" i="2" s="1"/>
  <c r="I921" i="2"/>
  <c r="J921" i="2" s="1"/>
  <c r="I920" i="2"/>
  <c r="J920" i="2" s="1"/>
  <c r="I919" i="2"/>
  <c r="J919" i="2" s="1"/>
  <c r="I918" i="2"/>
  <c r="J918" i="2" s="1"/>
  <c r="I917" i="2"/>
  <c r="J917" i="2" s="1"/>
  <c r="I916" i="2"/>
  <c r="J916" i="2" s="1"/>
  <c r="I915" i="2"/>
  <c r="J915" i="2" s="1"/>
  <c r="I914" i="2"/>
  <c r="J914" i="2" s="1"/>
  <c r="I913" i="2"/>
  <c r="J913" i="2" s="1"/>
  <c r="I912" i="2"/>
  <c r="J912" i="2" s="1"/>
  <c r="I911" i="2"/>
  <c r="J911" i="2" s="1"/>
  <c r="I910" i="2"/>
  <c r="J910" i="2" s="1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899" i="2"/>
  <c r="J899" i="2" s="1"/>
  <c r="I898" i="2"/>
  <c r="J898" i="2" s="1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J888" i="2" s="1"/>
  <c r="I887" i="2"/>
  <c r="J887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6" i="2"/>
  <c r="J876" i="2" s="1"/>
  <c r="I879" i="2"/>
  <c r="J879" i="2" s="1"/>
  <c r="I878" i="2"/>
  <c r="J878" i="2" s="1"/>
  <c r="I877" i="2"/>
  <c r="J877" i="2" s="1"/>
  <c r="I875" i="2"/>
  <c r="J875" i="2" s="1"/>
  <c r="I874" i="2"/>
  <c r="J874" i="2" s="1"/>
  <c r="I873" i="2"/>
  <c r="J873" i="2" s="1"/>
  <c r="I872" i="2"/>
  <c r="J872" i="2" s="1"/>
  <c r="I870" i="2"/>
  <c r="J870" i="2" s="1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2" i="2"/>
  <c r="J862" i="2" s="1"/>
  <c r="I861" i="2"/>
  <c r="J861" i="2" s="1"/>
  <c r="I860" i="2"/>
  <c r="J860" i="2" s="1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J832" i="2" s="1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5" i="2"/>
  <c r="J815" i="2" s="1"/>
  <c r="I814" i="2"/>
  <c r="J814" i="2" s="1"/>
  <c r="I813" i="2"/>
  <c r="J813" i="2" s="1"/>
  <c r="I812" i="2"/>
  <c r="J812" i="2" s="1"/>
  <c r="I811" i="2"/>
  <c r="J811" i="2" s="1"/>
  <c r="I810" i="2"/>
  <c r="J810" i="2" s="1"/>
  <c r="I809" i="2"/>
  <c r="J809" i="2" s="1"/>
  <c r="I808" i="2"/>
  <c r="J808" i="2" s="1"/>
  <c r="I807" i="2"/>
  <c r="J807" i="2" s="1"/>
  <c r="I806" i="2"/>
  <c r="J806" i="2" s="1"/>
  <c r="I805" i="2"/>
  <c r="J805" i="2" s="1"/>
  <c r="I804" i="2"/>
  <c r="J804" i="2" s="1"/>
  <c r="I803" i="2"/>
  <c r="J803" i="2" s="1"/>
  <c r="I802" i="2"/>
  <c r="J802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J796" i="2" s="1"/>
  <c r="I795" i="2"/>
  <c r="J795" i="2" s="1"/>
  <c r="I794" i="2"/>
  <c r="J794" i="2" s="1"/>
  <c r="I793" i="2"/>
  <c r="J793" i="2" s="1"/>
  <c r="I792" i="2"/>
  <c r="J792" i="2" s="1"/>
  <c r="I791" i="2"/>
  <c r="J791" i="2" s="1"/>
  <c r="I790" i="2"/>
  <c r="J790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68" i="2"/>
  <c r="J768" i="2" s="1"/>
  <c r="I767" i="2"/>
  <c r="J767" i="2" s="1"/>
  <c r="I766" i="2"/>
  <c r="J766" i="2" s="1"/>
  <c r="I765" i="2"/>
  <c r="J765" i="2" s="1"/>
  <c r="I764" i="2"/>
  <c r="F764" i="2"/>
  <c r="I763" i="2"/>
  <c r="F763" i="2"/>
  <c r="I762" i="2"/>
  <c r="F762" i="2"/>
  <c r="I761" i="2"/>
  <c r="J761" i="2" s="1"/>
  <c r="I760" i="2"/>
  <c r="J760" i="2" s="1"/>
  <c r="I759" i="2"/>
  <c r="J759" i="2" s="1"/>
  <c r="I757" i="2"/>
  <c r="J757" i="2" s="1"/>
  <c r="I758" i="2"/>
  <c r="J758" i="2" s="1"/>
  <c r="I756" i="2"/>
  <c r="J756" i="2" s="1"/>
  <c r="I755" i="2"/>
  <c r="J755" i="2" s="1"/>
  <c r="I754" i="2"/>
  <c r="J754" i="2" s="1"/>
  <c r="I753" i="2"/>
  <c r="J753" i="2" s="1"/>
  <c r="I751" i="2"/>
  <c r="J751" i="2" s="1"/>
  <c r="I750" i="2"/>
  <c r="J750" i="2" s="1"/>
  <c r="I752" i="2"/>
  <c r="J752" i="2" s="1"/>
  <c r="I749" i="2"/>
  <c r="J749" i="2" s="1"/>
  <c r="I748" i="2"/>
  <c r="J748" i="2" s="1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I737" i="2"/>
  <c r="J737" i="2" s="1"/>
  <c r="I736" i="2"/>
  <c r="J736" i="2" s="1"/>
  <c r="I735" i="2"/>
  <c r="J735" i="2" s="1"/>
  <c r="I734" i="2"/>
  <c r="J734" i="2" s="1"/>
  <c r="I733" i="2"/>
  <c r="J733" i="2" s="1"/>
  <c r="I732" i="2"/>
  <c r="J732" i="2" s="1"/>
  <c r="I731" i="2"/>
  <c r="J731" i="2" s="1"/>
  <c r="I730" i="2"/>
  <c r="J730" i="2" s="1"/>
  <c r="I729" i="2"/>
  <c r="J729" i="2" s="1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21" i="2"/>
  <c r="J721" i="2" s="1"/>
  <c r="I720" i="2"/>
  <c r="J720" i="2" s="1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J714" i="2" s="1"/>
  <c r="I713" i="2"/>
  <c r="J713" i="2" s="1"/>
  <c r="I712" i="2"/>
  <c r="J712" i="2" s="1"/>
  <c r="I711" i="2"/>
  <c r="J711" i="2" s="1"/>
  <c r="I710" i="2"/>
  <c r="J710" i="2" s="1"/>
  <c r="I709" i="2"/>
  <c r="J709" i="2" s="1"/>
  <c r="I708" i="2"/>
  <c r="J708" i="2" s="1"/>
  <c r="I707" i="2"/>
  <c r="J707" i="2" s="1"/>
  <c r="I706" i="2"/>
  <c r="J706" i="2" s="1"/>
  <c r="I705" i="2"/>
  <c r="J705" i="2" s="1"/>
  <c r="I704" i="2"/>
  <c r="J704" i="2" s="1"/>
  <c r="I703" i="2"/>
  <c r="J703" i="2" s="1"/>
  <c r="I702" i="2"/>
  <c r="J702" i="2" s="1"/>
  <c r="I701" i="2"/>
  <c r="J701" i="2" s="1"/>
  <c r="I700" i="2"/>
  <c r="J700" i="2" s="1"/>
  <c r="I699" i="2"/>
  <c r="J699" i="2" s="1"/>
  <c r="I698" i="2"/>
  <c r="J698" i="2" s="1"/>
  <c r="I697" i="2"/>
  <c r="J697" i="2" s="1"/>
  <c r="I696" i="2"/>
  <c r="J696" i="2" s="1"/>
  <c r="I695" i="2"/>
  <c r="J695" i="2" s="1"/>
  <c r="I694" i="2"/>
  <c r="J694" i="2" s="1"/>
  <c r="I693" i="2"/>
  <c r="J693" i="2" s="1"/>
  <c r="I692" i="2"/>
  <c r="J692" i="2" s="1"/>
  <c r="I691" i="2"/>
  <c r="J691" i="2" s="1"/>
  <c r="I690" i="2"/>
  <c r="J690" i="2" s="1"/>
  <c r="I689" i="2"/>
  <c r="J689" i="2" s="1"/>
  <c r="I688" i="2"/>
  <c r="J688" i="2" s="1"/>
  <c r="I687" i="2"/>
  <c r="J687" i="2" s="1"/>
  <c r="I686" i="2"/>
  <c r="J686" i="2" s="1"/>
  <c r="I685" i="2"/>
  <c r="J685" i="2" s="1"/>
  <c r="I684" i="2"/>
  <c r="J684" i="2" s="1"/>
  <c r="I683" i="2"/>
  <c r="J683" i="2" s="1"/>
  <c r="I682" i="2"/>
  <c r="J682" i="2" s="1"/>
  <c r="I681" i="2"/>
  <c r="J681" i="2" s="1"/>
  <c r="I680" i="2"/>
  <c r="J680" i="2" s="1"/>
  <c r="I679" i="2"/>
  <c r="J679" i="2" s="1"/>
  <c r="I678" i="2"/>
  <c r="J678" i="2" s="1"/>
  <c r="I677" i="2"/>
  <c r="J677" i="2" s="1"/>
  <c r="I676" i="2"/>
  <c r="J676" i="2" s="1"/>
  <c r="I675" i="2"/>
  <c r="J675" i="2" s="1"/>
  <c r="I674" i="2"/>
  <c r="J674" i="2" s="1"/>
  <c r="I673" i="2"/>
  <c r="J673" i="2" s="1"/>
  <c r="I672" i="2"/>
  <c r="J672" i="2" s="1"/>
  <c r="I671" i="2"/>
  <c r="J671" i="2" s="1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I661" i="2"/>
  <c r="J661" i="2" s="1"/>
  <c r="I660" i="2"/>
  <c r="J660" i="2" s="1"/>
  <c r="I659" i="2"/>
  <c r="J659" i="2" s="1"/>
  <c r="I658" i="2"/>
  <c r="J658" i="2" s="1"/>
  <c r="I657" i="2"/>
  <c r="J657" i="2" s="1"/>
  <c r="I656" i="2"/>
  <c r="J656" i="2" s="1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41" i="2"/>
  <c r="J641" i="2" s="1"/>
  <c r="I640" i="2"/>
  <c r="J640" i="2" s="1"/>
  <c r="I639" i="2"/>
  <c r="J639" i="2" s="1"/>
  <c r="I638" i="2"/>
  <c r="J638" i="2" s="1"/>
  <c r="I637" i="2"/>
  <c r="J637" i="2" s="1"/>
  <c r="I636" i="2"/>
  <c r="F636" i="2"/>
  <c r="I635" i="2"/>
  <c r="J635" i="2" s="1"/>
  <c r="I1648" i="2"/>
  <c r="J1648" i="2" s="1"/>
  <c r="I1647" i="2"/>
  <c r="J1647" i="2" s="1"/>
  <c r="I1646" i="2"/>
  <c r="J1646" i="2" s="1"/>
  <c r="I1645" i="2"/>
  <c r="J1645" i="2" s="1"/>
  <c r="I1644" i="2"/>
  <c r="J1644" i="2" s="1"/>
  <c r="I634" i="2"/>
  <c r="J634" i="2" s="1"/>
  <c r="I633" i="2"/>
  <c r="J633" i="2" s="1"/>
  <c r="I632" i="2"/>
  <c r="J632" i="2" s="1"/>
  <c r="I631" i="2"/>
  <c r="J631" i="2" s="1"/>
  <c r="I630" i="2"/>
  <c r="J630" i="2" s="1"/>
  <c r="I629" i="2"/>
  <c r="J629" i="2" s="1"/>
  <c r="I628" i="2"/>
  <c r="J628" i="2" s="1"/>
  <c r="I627" i="2"/>
  <c r="J627" i="2" s="1"/>
  <c r="I626" i="2"/>
  <c r="J626" i="2" s="1"/>
  <c r="I625" i="2"/>
  <c r="J625" i="2" s="1"/>
  <c r="I624" i="2"/>
  <c r="J624" i="2" s="1"/>
  <c r="I623" i="2"/>
  <c r="J623" i="2" s="1"/>
  <c r="I622" i="2"/>
  <c r="J622" i="2" s="1"/>
  <c r="I617" i="2"/>
  <c r="J617" i="2" s="1"/>
  <c r="I616" i="2"/>
  <c r="J616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598" i="2"/>
  <c r="J598" i="2" s="1"/>
  <c r="I604" i="2"/>
  <c r="J604" i="2" s="1"/>
  <c r="I603" i="2"/>
  <c r="J603" i="2" s="1"/>
  <c r="I602" i="2"/>
  <c r="J602" i="2" s="1"/>
  <c r="I599" i="2"/>
  <c r="J599" i="2" s="1"/>
  <c r="I601" i="2"/>
  <c r="J601" i="2" s="1"/>
  <c r="I600" i="2"/>
  <c r="J600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8" i="2"/>
  <c r="J578" i="2" s="1"/>
  <c r="I577" i="2"/>
  <c r="J577" i="2" s="1"/>
  <c r="I576" i="2"/>
  <c r="J576" i="2" s="1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5" i="2"/>
  <c r="J535" i="2" s="1"/>
  <c r="I534" i="2"/>
  <c r="J534" i="2" s="1"/>
  <c r="I533" i="2"/>
  <c r="J533" i="2" s="1"/>
  <c r="I532" i="2"/>
  <c r="J532" i="2" s="1"/>
  <c r="I531" i="2"/>
  <c r="J531" i="2" s="1"/>
  <c r="I530" i="2"/>
  <c r="J530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86" i="2"/>
  <c r="J86" i="2" s="1"/>
  <c r="I85" i="2"/>
  <c r="J85" i="2" s="1"/>
  <c r="I475" i="2"/>
  <c r="J475" i="2" s="1"/>
  <c r="I474" i="2"/>
  <c r="J474" i="2" s="1"/>
  <c r="I473" i="2"/>
  <c r="J473" i="2" s="1"/>
  <c r="I472" i="2"/>
  <c r="J472" i="2" s="1"/>
  <c r="I471" i="2"/>
  <c r="J471" i="2" s="1"/>
  <c r="I470" i="2"/>
  <c r="J470" i="2" s="1"/>
  <c r="I469" i="2"/>
  <c r="J469" i="2" s="1"/>
  <c r="I467" i="2"/>
  <c r="J467" i="2" s="1"/>
  <c r="I468" i="2"/>
  <c r="J468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4" i="2"/>
  <c r="J444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6" i="2"/>
  <c r="J406" i="2" s="1"/>
  <c r="I407" i="2"/>
  <c r="J407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F388" i="2"/>
  <c r="I387" i="2"/>
  <c r="I385" i="2"/>
  <c r="J385" i="2" s="1"/>
  <c r="I342" i="2"/>
  <c r="J342" i="2" s="1"/>
  <c r="I341" i="2"/>
  <c r="J341" i="2" s="1"/>
  <c r="I386" i="2"/>
  <c r="J386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J357" i="2" s="1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6" i="2"/>
  <c r="J346" i="2" s="1"/>
  <c r="I345" i="2"/>
  <c r="J345" i="2" s="1"/>
  <c r="I344" i="2"/>
  <c r="J344" i="2" s="1"/>
  <c r="I343" i="2"/>
  <c r="J343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1" i="2"/>
  <c r="J321" i="2" s="1"/>
  <c r="I329" i="2"/>
  <c r="J329" i="2" s="1"/>
  <c r="I328" i="2"/>
  <c r="J328" i="2" s="1"/>
  <c r="I326" i="2"/>
  <c r="J326" i="2" s="1"/>
  <c r="I320" i="2"/>
  <c r="J320" i="2" s="1"/>
  <c r="I327" i="2"/>
  <c r="J327" i="2" s="1"/>
  <c r="I325" i="2"/>
  <c r="J325" i="2" s="1"/>
  <c r="I324" i="2"/>
  <c r="J324" i="2" s="1"/>
  <c r="I323" i="2"/>
  <c r="J323" i="2" s="1"/>
  <c r="I319" i="2"/>
  <c r="J319" i="2" s="1"/>
  <c r="I322" i="2"/>
  <c r="J322" i="2" s="1"/>
  <c r="I318" i="2"/>
  <c r="J318" i="2" s="1"/>
  <c r="I317" i="2"/>
  <c r="J317" i="2" s="1"/>
  <c r="I315" i="2"/>
  <c r="J315" i="2" s="1"/>
  <c r="I316" i="2"/>
  <c r="J316" i="2" s="1"/>
  <c r="I314" i="2"/>
  <c r="J314" i="2" s="1"/>
  <c r="I313" i="2"/>
  <c r="J313" i="2" s="1"/>
  <c r="I311" i="2"/>
  <c r="J311" i="2" s="1"/>
  <c r="I312" i="2"/>
  <c r="J312" i="2" s="1"/>
  <c r="I310" i="2"/>
  <c r="J310" i="2" s="1"/>
  <c r="I308" i="2"/>
  <c r="J308" i="2" s="1"/>
  <c r="I309" i="2"/>
  <c r="J309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1" i="2"/>
  <c r="J231" i="2" s="1"/>
  <c r="I232" i="2"/>
  <c r="J232" i="2" s="1"/>
  <c r="I234" i="2"/>
  <c r="J234" i="2" s="1"/>
  <c r="I233" i="2"/>
  <c r="J233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73" i="2"/>
  <c r="J73" i="2" s="1"/>
  <c r="I70" i="2"/>
  <c r="J70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F130" i="2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5" i="2"/>
  <c r="J95" i="2" s="1"/>
  <c r="I96" i="2"/>
  <c r="J96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2" i="2"/>
  <c r="J82" i="2" s="1"/>
  <c r="I83" i="2"/>
  <c r="J83" i="2" s="1"/>
  <c r="I84" i="2"/>
  <c r="J84" i="2" s="1"/>
  <c r="I81" i="2"/>
  <c r="J81" i="2" s="1"/>
  <c r="I80" i="2"/>
  <c r="J80" i="2" s="1"/>
  <c r="I79" i="2"/>
  <c r="J79" i="2" s="1"/>
  <c r="I78" i="2"/>
  <c r="J78" i="2" s="1"/>
  <c r="I77" i="2"/>
  <c r="J77" i="2" s="1"/>
  <c r="I75" i="2"/>
  <c r="J75" i="2" s="1"/>
  <c r="I74" i="2"/>
  <c r="J74" i="2" s="1"/>
  <c r="I72" i="2"/>
  <c r="J72" i="2" s="1"/>
  <c r="I71" i="2"/>
  <c r="J71" i="2" s="1"/>
  <c r="I69" i="2"/>
  <c r="J69" i="2" s="1"/>
  <c r="I56" i="2"/>
  <c r="J56" i="2" s="1"/>
  <c r="I55" i="2"/>
  <c r="J55" i="2" s="1"/>
  <c r="I54" i="2"/>
  <c r="J54" i="2" s="1"/>
  <c r="I53" i="2"/>
  <c r="J53" i="2" s="1"/>
  <c r="I50" i="2"/>
  <c r="J50" i="2" s="1"/>
  <c r="I52" i="2"/>
  <c r="J52" i="2" s="1"/>
  <c r="I51" i="2"/>
  <c r="J51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1" i="2"/>
  <c r="J31" i="2" s="1"/>
  <c r="I29" i="2"/>
  <c r="J29" i="2" s="1"/>
  <c r="I28" i="2"/>
  <c r="J28" i="2" s="1"/>
  <c r="I32" i="2"/>
  <c r="J32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7" i="2"/>
  <c r="J7" i="2" s="1"/>
  <c r="I10" i="2"/>
  <c r="J10" i="2" s="1"/>
  <c r="I9" i="2"/>
  <c r="J9" i="2" s="1"/>
  <c r="I6" i="2"/>
  <c r="J6" i="2" s="1"/>
  <c r="I5" i="2"/>
  <c r="J5" i="2" s="1"/>
  <c r="I1928" i="2"/>
  <c r="J1928" i="2" s="1"/>
  <c r="I1927" i="2"/>
  <c r="J1927" i="2" s="1"/>
  <c r="I1926" i="2"/>
  <c r="J1926" i="2" s="1"/>
  <c r="I1925" i="2"/>
  <c r="J1925" i="2" s="1"/>
  <c r="I1924" i="2"/>
  <c r="J1924" i="2" s="1"/>
  <c r="I1921" i="2"/>
  <c r="J1921" i="2" s="1"/>
  <c r="I1923" i="2"/>
  <c r="J1923" i="2" s="1"/>
  <c r="I1922" i="2"/>
  <c r="J1922" i="2" s="1"/>
  <c r="I1920" i="2"/>
  <c r="J1920" i="2" s="1"/>
  <c r="I1919" i="2"/>
  <c r="J1919" i="2" s="1"/>
  <c r="I1918" i="2"/>
  <c r="J1918" i="2" s="1"/>
  <c r="I1917" i="2"/>
  <c r="J1917" i="2" s="1"/>
  <c r="I1916" i="2"/>
  <c r="J1916" i="2" s="1"/>
  <c r="I1915" i="2"/>
  <c r="J1915" i="2" s="1"/>
  <c r="I1914" i="2"/>
  <c r="J1914" i="2" s="1"/>
  <c r="I1913" i="2"/>
  <c r="J1913" i="2" s="1"/>
  <c r="I1912" i="2"/>
  <c r="J1912" i="2" s="1"/>
  <c r="I1911" i="2"/>
  <c r="J1911" i="2" s="1"/>
  <c r="I1910" i="2"/>
  <c r="J1910" i="2" s="1"/>
  <c r="I1909" i="2"/>
  <c r="J1909" i="2" s="1"/>
  <c r="I1908" i="2"/>
  <c r="J1908" i="2" s="1"/>
  <c r="I1907" i="2"/>
  <c r="J1907" i="2" s="1"/>
  <c r="I1906" i="2"/>
  <c r="J1906" i="2" s="1"/>
  <c r="I1905" i="2"/>
  <c r="J1905" i="2" s="1"/>
  <c r="I1904" i="2"/>
  <c r="J1904" i="2" s="1"/>
  <c r="I1903" i="2"/>
  <c r="J1903" i="2" s="1"/>
  <c r="I1902" i="2"/>
  <c r="J1902" i="2" s="1"/>
  <c r="I1901" i="2"/>
  <c r="J1901" i="2" s="1"/>
  <c r="I1900" i="2"/>
  <c r="J1900" i="2" s="1"/>
  <c r="I1899" i="2"/>
  <c r="J1899" i="2" s="1"/>
  <c r="I1898" i="2"/>
  <c r="J1898" i="2" s="1"/>
  <c r="I1897" i="2"/>
  <c r="J1897" i="2" s="1"/>
  <c r="I1896" i="2"/>
  <c r="J1896" i="2" s="1"/>
  <c r="I1895" i="2"/>
  <c r="J1895" i="2" s="1"/>
  <c r="I1894" i="2"/>
  <c r="J1894" i="2" s="1"/>
  <c r="I1893" i="2"/>
  <c r="J1893" i="2" s="1"/>
  <c r="I1892" i="2"/>
  <c r="J1892" i="2" s="1"/>
  <c r="I1891" i="2"/>
  <c r="J1891" i="2" s="1"/>
  <c r="I1890" i="2"/>
  <c r="J1890" i="2" s="1"/>
  <c r="I1889" i="2"/>
  <c r="J1889" i="2" s="1"/>
  <c r="I1876" i="2"/>
  <c r="J1876" i="2" s="1"/>
  <c r="I1875" i="2"/>
  <c r="J1875" i="2" s="1"/>
  <c r="I1874" i="2"/>
  <c r="J1874" i="2" s="1"/>
  <c r="I1873" i="2"/>
  <c r="J1873" i="2" s="1"/>
  <c r="I1872" i="2"/>
  <c r="J1872" i="2" s="1"/>
  <c r="I1871" i="2"/>
  <c r="J1871" i="2" s="1"/>
  <c r="I1870" i="2"/>
  <c r="J1870" i="2" s="1"/>
  <c r="I1869" i="2"/>
  <c r="J1869" i="2" s="1"/>
  <c r="I1868" i="2"/>
  <c r="J1868" i="2" s="1"/>
  <c r="I1867" i="2"/>
  <c r="J1867" i="2" s="1"/>
  <c r="I1866" i="2"/>
  <c r="J1866" i="2" s="1"/>
  <c r="I1865" i="2"/>
  <c r="J1865" i="2" s="1"/>
  <c r="I1864" i="2"/>
  <c r="J1864" i="2" s="1"/>
  <c r="I1863" i="2"/>
  <c r="J1863" i="2" s="1"/>
  <c r="I1862" i="2"/>
  <c r="J1862" i="2" s="1"/>
  <c r="I1861" i="2"/>
  <c r="J1861" i="2" s="1"/>
  <c r="I1860" i="2"/>
  <c r="J1860" i="2" s="1"/>
  <c r="I1859" i="2"/>
  <c r="J1859" i="2" s="1"/>
  <c r="I1858" i="2"/>
  <c r="J1858" i="2" s="1"/>
  <c r="I1857" i="2"/>
  <c r="J1857" i="2" s="1"/>
  <c r="I1856" i="2"/>
  <c r="J1856" i="2" s="1"/>
  <c r="I1855" i="2"/>
  <c r="J1855" i="2" s="1"/>
  <c r="I1853" i="2"/>
  <c r="J1853" i="2" s="1"/>
  <c r="I1854" i="2"/>
  <c r="J1854" i="2" s="1"/>
  <c r="I1850" i="2"/>
  <c r="J1850" i="2" s="1"/>
  <c r="I1852" i="2"/>
  <c r="J1852" i="2" s="1"/>
  <c r="I1851" i="2"/>
  <c r="J1851" i="2" s="1"/>
  <c r="I1849" i="2"/>
  <c r="J1849" i="2" s="1"/>
  <c r="I1848" i="2"/>
  <c r="J1848" i="2" s="1"/>
  <c r="I1847" i="2"/>
  <c r="J1847" i="2" s="1"/>
  <c r="I1846" i="2"/>
  <c r="J1846" i="2" s="1"/>
  <c r="I1844" i="2"/>
  <c r="J1844" i="2" s="1"/>
  <c r="I1845" i="2"/>
  <c r="J1845" i="2" s="1"/>
  <c r="I1843" i="2"/>
  <c r="J1843" i="2" s="1"/>
  <c r="I1842" i="2"/>
  <c r="J1842" i="2" s="1"/>
  <c r="I1841" i="2"/>
  <c r="J1841" i="2" s="1"/>
  <c r="I1840" i="2"/>
  <c r="J1840" i="2" s="1"/>
  <c r="I1839" i="2"/>
  <c r="J1839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832" i="2"/>
  <c r="J1832" i="2" s="1"/>
  <c r="I1831" i="2"/>
  <c r="J1831" i="2" s="1"/>
  <c r="I1830" i="2"/>
  <c r="J1830" i="2" s="1"/>
  <c r="I1829" i="2"/>
  <c r="J1829" i="2" s="1"/>
  <c r="I1828" i="2"/>
  <c r="J1828" i="2" s="1"/>
  <c r="I1827" i="2"/>
  <c r="J1827" i="2" s="1"/>
  <c r="I1826" i="2"/>
  <c r="J1826" i="2" s="1"/>
  <c r="I1825" i="2"/>
  <c r="J1825" i="2" s="1"/>
  <c r="I1824" i="2"/>
  <c r="J1824" i="2" s="1"/>
  <c r="I1823" i="2"/>
  <c r="J1823" i="2" s="1"/>
  <c r="I1822" i="2"/>
  <c r="J1822" i="2" s="1"/>
  <c r="I1821" i="2"/>
  <c r="J1821" i="2" s="1"/>
  <c r="I1820" i="2"/>
  <c r="J1820" i="2" s="1"/>
  <c r="I1819" i="2"/>
  <c r="J1819" i="2" s="1"/>
  <c r="I1818" i="2"/>
  <c r="J1818" i="2" s="1"/>
  <c r="I1817" i="2"/>
  <c r="J1817" i="2" s="1"/>
  <c r="I1814" i="2"/>
  <c r="J1814" i="2" s="1"/>
  <c r="I1816" i="2"/>
  <c r="J1816" i="2" s="1"/>
  <c r="I1815" i="2"/>
  <c r="J1815" i="2" s="1"/>
  <c r="I1813" i="2"/>
  <c r="J1813" i="2" s="1"/>
  <c r="I1812" i="2"/>
  <c r="J1812" i="2" s="1"/>
  <c r="I1811" i="2"/>
  <c r="J1811" i="2" s="1"/>
  <c r="I1810" i="2"/>
  <c r="J1810" i="2" s="1"/>
  <c r="I1809" i="2"/>
  <c r="J1809" i="2" s="1"/>
  <c r="I1808" i="2"/>
  <c r="J1808" i="2" s="1"/>
  <c r="I1807" i="2"/>
  <c r="J1807" i="2" s="1"/>
  <c r="I1806" i="2"/>
  <c r="J1806" i="2" s="1"/>
  <c r="I1805" i="2"/>
  <c r="J1805" i="2" s="1"/>
  <c r="I1804" i="2"/>
  <c r="J1804" i="2" s="1"/>
  <c r="I1803" i="2"/>
  <c r="J1803" i="2" s="1"/>
  <c r="I1802" i="2"/>
  <c r="J1802" i="2" s="1"/>
  <c r="I1798" i="2"/>
  <c r="J1798" i="2" s="1"/>
  <c r="I1801" i="2"/>
  <c r="J1801" i="2" s="1"/>
  <c r="I1800" i="2"/>
  <c r="J1800" i="2" s="1"/>
  <c r="I1799" i="2"/>
  <c r="J1799" i="2" s="1"/>
  <c r="I1797" i="2"/>
  <c r="J1797" i="2" s="1"/>
  <c r="I1796" i="2"/>
  <c r="J1796" i="2" s="1"/>
  <c r="I1795" i="2"/>
  <c r="J1795" i="2" s="1"/>
  <c r="I1794" i="2"/>
  <c r="J1794" i="2" s="1"/>
  <c r="I1792" i="2"/>
  <c r="J1792" i="2" s="1"/>
  <c r="I1793" i="2"/>
  <c r="J1793" i="2" s="1"/>
  <c r="I1791" i="2"/>
  <c r="J1791" i="2" s="1"/>
  <c r="I1790" i="2"/>
  <c r="J1790" i="2" s="1"/>
  <c r="I1789" i="2"/>
  <c r="J1789" i="2" s="1"/>
  <c r="I1788" i="2"/>
  <c r="J1788" i="2" s="1"/>
  <c r="I1787" i="2"/>
  <c r="J1787" i="2" s="1"/>
  <c r="I1783" i="2"/>
  <c r="J1783" i="2" s="1"/>
  <c r="I1782" i="2"/>
  <c r="J1782" i="2" s="1"/>
  <c r="I1781" i="2"/>
  <c r="J1781" i="2" s="1"/>
  <c r="I1780" i="2"/>
  <c r="J1780" i="2" s="1"/>
  <c r="I1779" i="2"/>
  <c r="J1779" i="2" s="1"/>
  <c r="I1778" i="2"/>
  <c r="J1778" i="2" s="1"/>
  <c r="I1777" i="2"/>
  <c r="J1777" i="2" s="1"/>
  <c r="I1776" i="2"/>
  <c r="J1776" i="2" s="1"/>
  <c r="I1775" i="2"/>
  <c r="J1775" i="2" s="1"/>
  <c r="I1774" i="2"/>
  <c r="J1774" i="2" s="1"/>
  <c r="I1773" i="2"/>
  <c r="J1773" i="2" s="1"/>
  <c r="I1772" i="2"/>
  <c r="J1772" i="2" s="1"/>
  <c r="I1771" i="2"/>
  <c r="J1771" i="2" s="1"/>
  <c r="I1770" i="2"/>
  <c r="J1770" i="2" s="1"/>
  <c r="I1769" i="2"/>
  <c r="J1769" i="2" s="1"/>
  <c r="I1767" i="2"/>
  <c r="J1767" i="2" s="1"/>
  <c r="I1765" i="2"/>
  <c r="J1765" i="2" s="1"/>
  <c r="I1768" i="2"/>
  <c r="J1768" i="2" s="1"/>
  <c r="I1766" i="2"/>
  <c r="J1766" i="2" s="1"/>
  <c r="I1764" i="2"/>
  <c r="J1764" i="2" s="1"/>
  <c r="I1762" i="2"/>
  <c r="J1762" i="2" s="1"/>
  <c r="I1761" i="2"/>
  <c r="J1761" i="2" s="1"/>
  <c r="I1763" i="2"/>
  <c r="J1763" i="2" s="1"/>
  <c r="I1760" i="2"/>
  <c r="J1760" i="2" s="1"/>
  <c r="I1757" i="2"/>
  <c r="J1757" i="2" s="1"/>
  <c r="I1759" i="2"/>
  <c r="J1759" i="2" s="1"/>
  <c r="I1758" i="2"/>
  <c r="J1758" i="2" s="1"/>
  <c r="I1756" i="2"/>
  <c r="J1756" i="2" s="1"/>
  <c r="I1755" i="2"/>
  <c r="J1755" i="2" s="1"/>
  <c r="I1754" i="2"/>
  <c r="J1754" i="2" s="1"/>
  <c r="I1753" i="2"/>
  <c r="J1753" i="2" s="1"/>
  <c r="I1752" i="2"/>
  <c r="J1752" i="2" s="1"/>
  <c r="I1751" i="2"/>
  <c r="J1751" i="2" s="1"/>
  <c r="I1750" i="2"/>
  <c r="J1750" i="2" s="1"/>
  <c r="I1749" i="2"/>
  <c r="J1749" i="2" s="1"/>
  <c r="I1748" i="2"/>
  <c r="J1748" i="2" s="1"/>
  <c r="I1747" i="2"/>
  <c r="J1747" i="2" s="1"/>
  <c r="I1746" i="2"/>
  <c r="J1746" i="2" s="1"/>
  <c r="I1745" i="2"/>
  <c r="J1745" i="2" s="1"/>
  <c r="I1744" i="2"/>
  <c r="J1744" i="2" s="1"/>
  <c r="I1743" i="2"/>
  <c r="J1743" i="2" s="1"/>
  <c r="I1742" i="2"/>
  <c r="J1742" i="2" s="1"/>
  <c r="I1741" i="2"/>
  <c r="J1741" i="2" s="1"/>
  <c r="I1740" i="2"/>
  <c r="J1740" i="2" s="1"/>
  <c r="I1739" i="2"/>
  <c r="J1739" i="2" s="1"/>
  <c r="I1732" i="2"/>
  <c r="J1732" i="2" s="1"/>
  <c r="I1731" i="2"/>
  <c r="J1731" i="2" s="1"/>
  <c r="I1730" i="2"/>
  <c r="J1730" i="2" s="1"/>
  <c r="I1729" i="2"/>
  <c r="J1729" i="2" s="1"/>
  <c r="I1728" i="2"/>
  <c r="J1728" i="2" s="1"/>
  <c r="I1727" i="2"/>
  <c r="J1727" i="2" s="1"/>
  <c r="I1726" i="2"/>
  <c r="J1726" i="2" s="1"/>
  <c r="I1725" i="2"/>
  <c r="J1725" i="2" s="1"/>
  <c r="I1724" i="2"/>
  <c r="J1724" i="2" s="1"/>
  <c r="I1723" i="2"/>
  <c r="J1723" i="2" s="1"/>
  <c r="I1722" i="2"/>
  <c r="J1722" i="2" s="1"/>
  <c r="I1721" i="2"/>
  <c r="J1721" i="2" s="1"/>
  <c r="I1720" i="2"/>
  <c r="J1720" i="2" s="1"/>
  <c r="I1719" i="2"/>
  <c r="J1719" i="2" s="1"/>
  <c r="I1718" i="2"/>
  <c r="J1718" i="2" s="1"/>
  <c r="I1717" i="2"/>
  <c r="J1717" i="2" s="1"/>
  <c r="I1716" i="2"/>
  <c r="J1716" i="2" s="1"/>
  <c r="I1715" i="2"/>
  <c r="J1715" i="2" s="1"/>
  <c r="I1714" i="2"/>
  <c r="J1714" i="2" s="1"/>
  <c r="I1713" i="2"/>
  <c r="J1713" i="2" s="1"/>
  <c r="I1712" i="2"/>
  <c r="J1712" i="2" s="1"/>
  <c r="I1711" i="2"/>
  <c r="J1711" i="2" s="1"/>
  <c r="I1710" i="2"/>
  <c r="J1710" i="2" s="1"/>
  <c r="I1709" i="2"/>
  <c r="J1709" i="2" s="1"/>
  <c r="I1708" i="2"/>
  <c r="J1708" i="2" s="1"/>
  <c r="I1707" i="2"/>
  <c r="J1707" i="2" s="1"/>
  <c r="I1706" i="2"/>
  <c r="J1706" i="2" s="1"/>
  <c r="I1705" i="2"/>
  <c r="J1705" i="2" s="1"/>
  <c r="I1704" i="2"/>
  <c r="J1704" i="2" s="1"/>
  <c r="I1703" i="2"/>
  <c r="J1703" i="2" s="1"/>
  <c r="I1672" i="2"/>
  <c r="J1672" i="2" s="1"/>
  <c r="I1668" i="2"/>
  <c r="J1668" i="2" s="1"/>
  <c r="I1666" i="2"/>
  <c r="J1666" i="2" s="1"/>
  <c r="I1664" i="2"/>
  <c r="J1664" i="2" s="1"/>
  <c r="I1661" i="2"/>
  <c r="J1661" i="2" s="1"/>
  <c r="I1659" i="2"/>
  <c r="J1659" i="2" s="1"/>
  <c r="I1657" i="2"/>
  <c r="J1657" i="2" s="1"/>
  <c r="I1654" i="2"/>
  <c r="J1654" i="2" s="1"/>
  <c r="I1702" i="2"/>
  <c r="J1702" i="2" s="1"/>
  <c r="I1701" i="2"/>
  <c r="J1701" i="2" s="1"/>
  <c r="I1700" i="2"/>
  <c r="J1700" i="2" s="1"/>
  <c r="I1699" i="2"/>
  <c r="J1699" i="2" s="1"/>
  <c r="I1697" i="2"/>
  <c r="J1697" i="2" s="1"/>
  <c r="I1696" i="2"/>
  <c r="J1696" i="2" s="1"/>
  <c r="I1695" i="2"/>
  <c r="J1695" i="2" s="1"/>
  <c r="I1692" i="2"/>
  <c r="J1692" i="2" s="1"/>
  <c r="I1694" i="2"/>
  <c r="J1694" i="2" s="1"/>
  <c r="I1690" i="2"/>
  <c r="J1690" i="2" s="1"/>
  <c r="I1689" i="2"/>
  <c r="J1689" i="2" s="1"/>
  <c r="I1688" i="2"/>
  <c r="J1688" i="2" s="1"/>
  <c r="I1686" i="2"/>
  <c r="J1686" i="2" s="1"/>
  <c r="I1685" i="2"/>
  <c r="J1685" i="2" s="1"/>
  <c r="I1684" i="2"/>
  <c r="J1684" i="2" s="1"/>
  <c r="I1683" i="2"/>
  <c r="J1683" i="2" s="1"/>
  <c r="I1682" i="2"/>
  <c r="J1682" i="2" s="1"/>
  <c r="I1680" i="2"/>
  <c r="J1680" i="2" s="1"/>
  <c r="I1679" i="2"/>
  <c r="J1679" i="2" s="1"/>
  <c r="I1678" i="2"/>
  <c r="J1678" i="2" s="1"/>
  <c r="I1677" i="2"/>
  <c r="J1677" i="2" s="1"/>
  <c r="I1675" i="2"/>
  <c r="J1675" i="2" s="1"/>
  <c r="I1673" i="2"/>
  <c r="J1673" i="2" s="1"/>
  <c r="I1671" i="2"/>
  <c r="J1671" i="2" s="1"/>
  <c r="I1667" i="2"/>
  <c r="J1667" i="2" s="1"/>
  <c r="I1665" i="2"/>
  <c r="J1665" i="2" s="1"/>
  <c r="I1663" i="2"/>
  <c r="J1663" i="2" s="1"/>
  <c r="I1660" i="2"/>
  <c r="J1660" i="2" s="1"/>
  <c r="I1658" i="2"/>
  <c r="J1658" i="2" s="1"/>
  <c r="I1656" i="2"/>
  <c r="J1656" i="2" s="1"/>
  <c r="I1653" i="2"/>
  <c r="J1653" i="2" s="1"/>
  <c r="I1693" i="2"/>
  <c r="J1693" i="2" s="1"/>
  <c r="I1691" i="2"/>
  <c r="J1691" i="2" s="1"/>
  <c r="I1681" i="2"/>
  <c r="J1681" i="2" s="1"/>
  <c r="I1676" i="2"/>
  <c r="J1676" i="2" s="1"/>
  <c r="I1674" i="2"/>
  <c r="J1674" i="2" s="1"/>
  <c r="I1670" i="2"/>
  <c r="J1670" i="2" s="1"/>
  <c r="I1662" i="2"/>
  <c r="J1662" i="2" s="1"/>
  <c r="I1655" i="2"/>
  <c r="J1655" i="2" s="1"/>
  <c r="I1652" i="2"/>
  <c r="J1652" i="2" s="1"/>
  <c r="I1698" i="2"/>
  <c r="J1698" i="2" s="1"/>
  <c r="I1687" i="2"/>
  <c r="J1687" i="2" s="1"/>
  <c r="I1669" i="2"/>
  <c r="J1669" i="2" s="1"/>
  <c r="I1651" i="2"/>
  <c r="J1651" i="2" s="1"/>
  <c r="I1650" i="2"/>
  <c r="J1650" i="2" s="1"/>
  <c r="I1649" i="2"/>
  <c r="J1649" i="2" s="1"/>
  <c r="I1643" i="2"/>
  <c r="J1643" i="2" s="1"/>
  <c r="I1642" i="2"/>
  <c r="J1642" i="2" s="1"/>
  <c r="I1641" i="2"/>
  <c r="J1641" i="2" s="1"/>
  <c r="I1640" i="2"/>
  <c r="J1640" i="2" s="1"/>
  <c r="I1639" i="2"/>
  <c r="J1639" i="2" s="1"/>
  <c r="I1638" i="2"/>
  <c r="J1638" i="2" s="1"/>
  <c r="I1637" i="2"/>
  <c r="J1637" i="2" s="1"/>
  <c r="I1636" i="2"/>
  <c r="J1636" i="2" s="1"/>
  <c r="I1635" i="2"/>
  <c r="J1635" i="2" s="1"/>
  <c r="I1634" i="2"/>
  <c r="J1634" i="2" s="1"/>
  <c r="I1633" i="2"/>
  <c r="J1633" i="2" s="1"/>
  <c r="I1629" i="2"/>
  <c r="J1629" i="2" s="1"/>
  <c r="I1628" i="2"/>
  <c r="J1628" i="2" s="1"/>
  <c r="I1626" i="2"/>
  <c r="J1626" i="2" s="1"/>
  <c r="I1625" i="2"/>
  <c r="F1625" i="2"/>
  <c r="I1627" i="2"/>
  <c r="J1627" i="2" s="1"/>
  <c r="I1624" i="2"/>
  <c r="J1624" i="2" s="1"/>
  <c r="I1623" i="2"/>
  <c r="J1623" i="2" s="1"/>
  <c r="I1622" i="2"/>
  <c r="J1622" i="2" s="1"/>
  <c r="I1621" i="2"/>
  <c r="J1621" i="2" s="1"/>
  <c r="I1620" i="2"/>
  <c r="J1620" i="2" s="1"/>
  <c r="I1619" i="2"/>
  <c r="J1619" i="2" s="1"/>
  <c r="I1618" i="2"/>
  <c r="J1618" i="2" s="1"/>
  <c r="I1617" i="2"/>
  <c r="J1617" i="2" s="1"/>
  <c r="I1616" i="2"/>
  <c r="J1616" i="2" s="1"/>
  <c r="I1615" i="2"/>
  <c r="J1615" i="2" s="1"/>
  <c r="I1614" i="2"/>
  <c r="J1614" i="2" s="1"/>
  <c r="I1613" i="2"/>
  <c r="J1613" i="2" s="1"/>
  <c r="I1612" i="2"/>
  <c r="J1612" i="2" s="1"/>
  <c r="I1611" i="2"/>
  <c r="J1611" i="2" s="1"/>
  <c r="I1610" i="2"/>
  <c r="J1610" i="2" s="1"/>
  <c r="I1609" i="2"/>
  <c r="J1609" i="2" s="1"/>
  <c r="I1608" i="2"/>
  <c r="J1608" i="2" s="1"/>
  <c r="I1607" i="2"/>
  <c r="J1607" i="2" s="1"/>
  <c r="I1606" i="2"/>
  <c r="J1606" i="2" s="1"/>
  <c r="I1605" i="2"/>
  <c r="J1605" i="2" s="1"/>
  <c r="I1604" i="2"/>
  <c r="J1604" i="2" s="1"/>
  <c r="I1603" i="2"/>
  <c r="J1603" i="2" s="1"/>
  <c r="I1602" i="2"/>
  <c r="J1602" i="2" s="1"/>
  <c r="I1601" i="2"/>
  <c r="J1601" i="2" s="1"/>
  <c r="I1596" i="2"/>
  <c r="J1596" i="2" s="1"/>
  <c r="I1599" i="2"/>
  <c r="J1599" i="2" s="1"/>
  <c r="I1595" i="2"/>
  <c r="J1595" i="2" s="1"/>
  <c r="I1594" i="2"/>
  <c r="J1594" i="2" s="1"/>
  <c r="I1598" i="2"/>
  <c r="J1598" i="2" s="1"/>
  <c r="I1593" i="2"/>
  <c r="J1593" i="2" s="1"/>
  <c r="I1592" i="2"/>
  <c r="J1592" i="2" s="1"/>
  <c r="I1597" i="2"/>
  <c r="J1597" i="2" s="1"/>
  <c r="I1591" i="2"/>
  <c r="J1591" i="2" s="1"/>
  <c r="I1600" i="2"/>
  <c r="J1600" i="2" s="1"/>
  <c r="I1590" i="2"/>
  <c r="J1590" i="2" s="1"/>
  <c r="I1589" i="2"/>
  <c r="J1589" i="2" s="1"/>
  <c r="I1584" i="2"/>
  <c r="J1584" i="2" s="1"/>
  <c r="I1583" i="2"/>
  <c r="J1583" i="2" s="1"/>
  <c r="I1582" i="2"/>
  <c r="J1582" i="2" s="1"/>
  <c r="I1581" i="2"/>
  <c r="J1581" i="2" s="1"/>
  <c r="I1580" i="2"/>
  <c r="J1580" i="2" s="1"/>
  <c r="I1579" i="2"/>
  <c r="J1579" i="2" s="1"/>
  <c r="I1578" i="2"/>
  <c r="J1578" i="2" s="1"/>
  <c r="I1577" i="2"/>
  <c r="J1577" i="2" s="1"/>
  <c r="I1576" i="2"/>
  <c r="J1576" i="2" s="1"/>
  <c r="I1575" i="2"/>
  <c r="J1575" i="2" s="1"/>
  <c r="I1574" i="2"/>
  <c r="J1574" i="2" s="1"/>
  <c r="I1573" i="2"/>
  <c r="J1573" i="2" s="1"/>
  <c r="I1572" i="2"/>
  <c r="J1572" i="2" s="1"/>
  <c r="I1571" i="2"/>
  <c r="J1571" i="2" s="1"/>
  <c r="I1570" i="2"/>
  <c r="J1570" i="2" s="1"/>
  <c r="I1569" i="2"/>
  <c r="J1569" i="2" s="1"/>
  <c r="I1568" i="2"/>
  <c r="J1568" i="2" s="1"/>
  <c r="I1567" i="2"/>
  <c r="J1567" i="2" s="1"/>
  <c r="I1566" i="2"/>
  <c r="J1566" i="2" s="1"/>
  <c r="I1565" i="2"/>
  <c r="J1565" i="2" s="1"/>
  <c r="I1564" i="2"/>
  <c r="J1564" i="2" s="1"/>
  <c r="I1563" i="2"/>
  <c r="J1563" i="2" s="1"/>
  <c r="I1562" i="2"/>
  <c r="J1562" i="2" s="1"/>
  <c r="I1561" i="2"/>
  <c r="J1561" i="2" s="1"/>
  <c r="I1560" i="2"/>
  <c r="J1560" i="2" s="1"/>
  <c r="I1557" i="2"/>
  <c r="J1557" i="2" s="1"/>
  <c r="I1555" i="2"/>
  <c r="J1555" i="2" s="1"/>
  <c r="I1553" i="2"/>
  <c r="J1553" i="2" s="1"/>
  <c r="I1551" i="2"/>
  <c r="J1551" i="2" s="1"/>
  <c r="I1549" i="2"/>
  <c r="J1549" i="2" s="1"/>
  <c r="I1547" i="2"/>
  <c r="J1547" i="2" s="1"/>
  <c r="I1545" i="2"/>
  <c r="J1545" i="2" s="1"/>
  <c r="I1543" i="2"/>
  <c r="J1543" i="2" s="1"/>
  <c r="I1541" i="2"/>
  <c r="J1541" i="2" s="1"/>
  <c r="I1540" i="2"/>
  <c r="J1540" i="2" s="1"/>
  <c r="I1539" i="2"/>
  <c r="J1539" i="2" s="1"/>
  <c r="I1538" i="2"/>
  <c r="J1538" i="2" s="1"/>
  <c r="I1536" i="2"/>
  <c r="J1536" i="2" s="1"/>
  <c r="I1535" i="2"/>
  <c r="J1535" i="2" s="1"/>
  <c r="I1534" i="2"/>
  <c r="J1534" i="2" s="1"/>
  <c r="I1533" i="2"/>
  <c r="J1533" i="2" s="1"/>
  <c r="I1531" i="2"/>
  <c r="J1531" i="2" s="1"/>
  <c r="I1530" i="2"/>
  <c r="J1530" i="2" s="1"/>
  <c r="I1529" i="2"/>
  <c r="J1529" i="2" s="1"/>
  <c r="I1528" i="2"/>
  <c r="J1528" i="2" s="1"/>
  <c r="I1527" i="2"/>
  <c r="J1527" i="2" s="1"/>
  <c r="I1526" i="2"/>
  <c r="J1526" i="2" s="1"/>
  <c r="I1525" i="2"/>
  <c r="J1525" i="2" s="1"/>
  <c r="I1524" i="2"/>
  <c r="J1524" i="2" s="1"/>
  <c r="I1522" i="2"/>
  <c r="J1522" i="2" s="1"/>
  <c r="I1521" i="2"/>
  <c r="J1521" i="2" s="1"/>
  <c r="I1520" i="2"/>
  <c r="J1520" i="2" s="1"/>
  <c r="I1519" i="2"/>
  <c r="J1519" i="2" s="1"/>
  <c r="I1518" i="2"/>
  <c r="J1518" i="2" s="1"/>
  <c r="I1517" i="2"/>
  <c r="J1517" i="2" s="1"/>
  <c r="I1537" i="2"/>
  <c r="J1537" i="2" s="1"/>
  <c r="I1523" i="2"/>
  <c r="J1523" i="2" s="1"/>
  <c r="I1514" i="2"/>
  <c r="J1514" i="2" s="1"/>
  <c r="I1559" i="2"/>
  <c r="J1559" i="2" s="1"/>
  <c r="I1558" i="2"/>
  <c r="J1558" i="2" s="1"/>
  <c r="I1556" i="2"/>
  <c r="J1556" i="2" s="1"/>
  <c r="I1554" i="2"/>
  <c r="J1554" i="2" s="1"/>
  <c r="I1552" i="2"/>
  <c r="J1552" i="2" s="1"/>
  <c r="I1550" i="2"/>
  <c r="J1550" i="2" s="1"/>
  <c r="I1548" i="2"/>
  <c r="J1548" i="2" s="1"/>
  <c r="I1546" i="2"/>
  <c r="J1546" i="2" s="1"/>
  <c r="I1544" i="2"/>
  <c r="J1544" i="2" s="1"/>
  <c r="I1542" i="2"/>
  <c r="J1542" i="2" s="1"/>
  <c r="I1532" i="2"/>
  <c r="J1532" i="2" s="1"/>
  <c r="I1516" i="2"/>
  <c r="J1516" i="2" s="1"/>
  <c r="I1515" i="2"/>
  <c r="J1515" i="2" s="1"/>
  <c r="I1513" i="2"/>
  <c r="J1513" i="2" s="1"/>
  <c r="I1512" i="2"/>
  <c r="J1512" i="2" s="1"/>
  <c r="I1511" i="2"/>
  <c r="J1511" i="2" s="1"/>
  <c r="I1510" i="2"/>
  <c r="J1510" i="2" s="1"/>
  <c r="I1509" i="2"/>
  <c r="J1509" i="2" s="1"/>
  <c r="I1508" i="2"/>
  <c r="J1508" i="2" s="1"/>
  <c r="I1507" i="2"/>
  <c r="J1507" i="2" s="1"/>
  <c r="I1506" i="2"/>
  <c r="J1506" i="2" s="1"/>
  <c r="I1505" i="2"/>
  <c r="J1505" i="2" s="1"/>
  <c r="I1504" i="2"/>
  <c r="J1504" i="2" s="1"/>
  <c r="I1503" i="2"/>
  <c r="J1503" i="2" s="1"/>
  <c r="I1502" i="2"/>
  <c r="J1502" i="2" s="1"/>
  <c r="I1501" i="2"/>
  <c r="J1501" i="2" s="1"/>
  <c r="I1500" i="2"/>
  <c r="J1500" i="2" s="1"/>
  <c r="I1499" i="2"/>
  <c r="J1499" i="2" s="1"/>
  <c r="I1498" i="2"/>
  <c r="J1498" i="2" s="1"/>
  <c r="I1497" i="2"/>
  <c r="J1497" i="2" s="1"/>
  <c r="I1496" i="2"/>
  <c r="J1496" i="2" s="1"/>
  <c r="I1495" i="2"/>
  <c r="J1495" i="2" s="1"/>
  <c r="I1494" i="2"/>
  <c r="J1494" i="2" s="1"/>
  <c r="I1493" i="2"/>
  <c r="J1493" i="2" s="1"/>
  <c r="I1492" i="2"/>
  <c r="J1492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82" i="2"/>
  <c r="J1482" i="2" s="1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I1475" i="2"/>
  <c r="J1475" i="2" s="1"/>
  <c r="I1474" i="2"/>
  <c r="J1474" i="2" s="1"/>
  <c r="I1473" i="2"/>
  <c r="J1473" i="2" s="1"/>
  <c r="I1472" i="2"/>
  <c r="J1472" i="2" s="1"/>
  <c r="I1471" i="2"/>
  <c r="J1471" i="2" s="1"/>
  <c r="I1470" i="2"/>
  <c r="J1470" i="2" s="1"/>
  <c r="I1469" i="2"/>
  <c r="J1469" i="2" s="1"/>
  <c r="I1468" i="2"/>
  <c r="J1468" i="2" s="1"/>
  <c r="I1467" i="2"/>
  <c r="J1467" i="2" s="1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60" i="2"/>
  <c r="J1460" i="2" s="1"/>
  <c r="I1459" i="2"/>
  <c r="J1459" i="2" s="1"/>
  <c r="I1458" i="2"/>
  <c r="J1458" i="2" s="1"/>
  <c r="I1457" i="2"/>
  <c r="J1457" i="2" s="1"/>
  <c r="I1456" i="2"/>
  <c r="J1456" i="2" s="1"/>
  <c r="I1455" i="2"/>
  <c r="J1455" i="2" s="1"/>
  <c r="I1454" i="2"/>
  <c r="J1454" i="2" s="1"/>
  <c r="I1453" i="2"/>
  <c r="J1453" i="2" s="1"/>
  <c r="I1452" i="2"/>
  <c r="J1452" i="2" s="1"/>
  <c r="I1451" i="2"/>
  <c r="J1451" i="2" s="1"/>
  <c r="I1450" i="2"/>
  <c r="J1450" i="2" s="1"/>
  <c r="I1449" i="2"/>
  <c r="J1449" i="2" s="1"/>
  <c r="I1448" i="2"/>
  <c r="J1448" i="2" s="1"/>
  <c r="I1447" i="2"/>
  <c r="J1447" i="2" s="1"/>
  <c r="I1446" i="2"/>
  <c r="J1446" i="2" s="1"/>
  <c r="I1445" i="2"/>
  <c r="J1445" i="2" s="1"/>
  <c r="I1444" i="2"/>
  <c r="J1444" i="2" s="1"/>
  <c r="I1443" i="2"/>
  <c r="J1443" i="2" s="1"/>
  <c r="I1442" i="2"/>
  <c r="J1442" i="2" s="1"/>
  <c r="I1441" i="2"/>
  <c r="J1441" i="2" s="1"/>
  <c r="I1440" i="2"/>
  <c r="J1440" i="2" s="1"/>
  <c r="I1439" i="2"/>
  <c r="J1439" i="2" s="1"/>
  <c r="I1438" i="2"/>
  <c r="J1438" i="2" s="1"/>
  <c r="I1437" i="2"/>
  <c r="J1437" i="2" s="1"/>
  <c r="I1436" i="2"/>
  <c r="J1436" i="2" s="1"/>
  <c r="I1435" i="2"/>
  <c r="J1435" i="2" s="1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5" i="2"/>
  <c r="J1425" i="2" s="1"/>
  <c r="I1424" i="2"/>
  <c r="I1423" i="2"/>
  <c r="F1423" i="2"/>
  <c r="I1422" i="2"/>
  <c r="J1422" i="2" s="1"/>
  <c r="I1421" i="2"/>
  <c r="J1421" i="2" s="1"/>
  <c r="I1420" i="2"/>
  <c r="J1420" i="2" s="1"/>
  <c r="I1419" i="2"/>
  <c r="J1419" i="2" s="1"/>
  <c r="I1418" i="2"/>
  <c r="J1418" i="2" s="1"/>
  <c r="I1417" i="2"/>
  <c r="J1417" i="2" s="1"/>
  <c r="I1416" i="2"/>
  <c r="J1416" i="2" s="1"/>
  <c r="I1415" i="2"/>
  <c r="J1415" i="2" s="1"/>
  <c r="I1414" i="2"/>
  <c r="J1414" i="2" s="1"/>
  <c r="I1413" i="2"/>
  <c r="J1413" i="2" s="1"/>
  <c r="I1412" i="2"/>
  <c r="J1412" i="2" s="1"/>
  <c r="I1411" i="2"/>
  <c r="J1411" i="2" s="1"/>
  <c r="I1410" i="2"/>
  <c r="J1410" i="2" s="1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2" i="2"/>
  <c r="J1402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93" i="2"/>
  <c r="J1393" i="2" s="1"/>
  <c r="I1392" i="2"/>
  <c r="J1392" i="2" s="1"/>
  <c r="I1391" i="2"/>
  <c r="J1391" i="2" s="1"/>
  <c r="I1388" i="2"/>
  <c r="J1388" i="2" s="1"/>
  <c r="I1387" i="2"/>
  <c r="J1387" i="2" s="1"/>
  <c r="I1386" i="2"/>
  <c r="J1386" i="2" s="1"/>
  <c r="I1385" i="2"/>
  <c r="J1385" i="2" s="1"/>
  <c r="I1383" i="2"/>
  <c r="J1383" i="2" s="1"/>
  <c r="I1382" i="2"/>
  <c r="J1382" i="2" s="1"/>
  <c r="I1381" i="2"/>
  <c r="J1381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165" i="2"/>
  <c r="J1165" i="2" s="1"/>
  <c r="I1164" i="2"/>
  <c r="J1164" i="2" s="1"/>
  <c r="I1163" i="2"/>
  <c r="J1163" i="2" s="1"/>
  <c r="I1095" i="2"/>
  <c r="J1095" i="2" s="1"/>
  <c r="I1094" i="2"/>
  <c r="J1094" i="2" s="1"/>
  <c r="I986" i="2"/>
  <c r="J986" i="2" s="1"/>
  <c r="I984" i="2"/>
  <c r="J984" i="2" s="1"/>
  <c r="I982" i="2"/>
  <c r="J982" i="2" s="1"/>
  <c r="I981" i="2"/>
  <c r="J981" i="2" s="1"/>
  <c r="I980" i="2"/>
  <c r="J980" i="2" s="1"/>
  <c r="I985" i="2"/>
  <c r="J985" i="2" s="1"/>
  <c r="I983" i="2"/>
  <c r="J983" i="2" s="1"/>
  <c r="I979" i="2"/>
  <c r="J979" i="2" s="1"/>
  <c r="I973" i="2"/>
  <c r="J973" i="2" s="1"/>
  <c r="I968" i="2"/>
  <c r="J968" i="2" s="1"/>
  <c r="I967" i="2"/>
  <c r="J967" i="2" s="1"/>
  <c r="I978" i="2"/>
  <c r="J978" i="2" s="1"/>
  <c r="I977" i="2"/>
  <c r="J977" i="2" s="1"/>
  <c r="I976" i="2"/>
  <c r="J976" i="2" s="1"/>
  <c r="I975" i="2"/>
  <c r="J975" i="2" s="1"/>
  <c r="I974" i="2"/>
  <c r="J974" i="2" s="1"/>
  <c r="I972" i="2"/>
  <c r="J972" i="2" s="1"/>
  <c r="I971" i="2"/>
  <c r="J971" i="2" s="1"/>
  <c r="I970" i="2"/>
  <c r="J970" i="2" s="1"/>
  <c r="I969" i="2"/>
  <c r="J969" i="2" s="1"/>
  <c r="I900" i="2"/>
  <c r="J900" i="2" s="1"/>
  <c r="I871" i="2"/>
  <c r="J871" i="2" s="1"/>
  <c r="I771" i="2"/>
  <c r="J771" i="2" s="1"/>
  <c r="I770" i="2"/>
  <c r="J770" i="2" s="1"/>
  <c r="I769" i="2"/>
  <c r="J769" i="2" s="1"/>
  <c r="I747" i="2"/>
  <c r="J747" i="2" s="1"/>
  <c r="I745" i="2"/>
  <c r="J745" i="2" s="1"/>
  <c r="I746" i="2"/>
  <c r="J746" i="2" s="1"/>
  <c r="I744" i="2"/>
  <c r="J744" i="2" s="1"/>
  <c r="I664" i="2"/>
  <c r="J664" i="2" s="1"/>
  <c r="I621" i="2"/>
  <c r="J621" i="2" s="1"/>
  <c r="I620" i="2"/>
  <c r="J620" i="2" s="1"/>
  <c r="I619" i="2"/>
  <c r="J619" i="2" s="1"/>
  <c r="I618" i="2"/>
  <c r="J618" i="2" s="1"/>
  <c r="I539" i="2"/>
  <c r="J539" i="2" s="1"/>
  <c r="I538" i="2"/>
  <c r="J538" i="2" s="1"/>
  <c r="I537" i="2"/>
  <c r="J537" i="2" s="1"/>
  <c r="I536" i="2"/>
  <c r="J5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J425" i="2" s="1"/>
  <c r="I424" i="2"/>
  <c r="J424" i="2" s="1"/>
  <c r="I423" i="2"/>
  <c r="J423" i="2" s="1"/>
  <c r="I422" i="2"/>
  <c r="J422" i="2" s="1"/>
  <c r="I348" i="2"/>
  <c r="J348" i="2" s="1"/>
  <c r="I347" i="2"/>
  <c r="J347" i="2" s="1"/>
  <c r="I349" i="2"/>
  <c r="J349" i="2" s="1"/>
  <c r="I287" i="2"/>
  <c r="J287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181" i="2"/>
  <c r="F181" i="2"/>
  <c r="I109" i="2"/>
  <c r="J109" i="2" s="1"/>
  <c r="I108" i="2"/>
  <c r="J108" i="2" s="1"/>
  <c r="I107" i="2"/>
  <c r="J107" i="2" s="1"/>
  <c r="I106" i="2"/>
  <c r="J106" i="2" s="1"/>
  <c r="I105" i="2"/>
  <c r="J105" i="2" s="1"/>
  <c r="I76" i="2"/>
  <c r="J76" i="2" s="1"/>
  <c r="I4" i="2"/>
  <c r="J4" i="2" s="1"/>
  <c r="I3" i="2"/>
  <c r="J3" i="2" s="1"/>
  <c r="I1887" i="2"/>
  <c r="J1887" i="2" s="1"/>
  <c r="I1886" i="2"/>
  <c r="J1886" i="2" s="1"/>
  <c r="I1885" i="2"/>
  <c r="J1885" i="2" s="1"/>
  <c r="I1884" i="2"/>
  <c r="J1884" i="2" s="1"/>
  <c r="I1883" i="2"/>
  <c r="J1883" i="2" s="1"/>
  <c r="I1882" i="2"/>
  <c r="J1882" i="2" s="1"/>
  <c r="I1881" i="2"/>
  <c r="J1881" i="2" s="1"/>
  <c r="I1880" i="2"/>
  <c r="J1880" i="2" s="1"/>
  <c r="I1879" i="2"/>
  <c r="J1879" i="2" s="1"/>
  <c r="I1878" i="2"/>
  <c r="J1878" i="2" s="1"/>
  <c r="I1877" i="2"/>
  <c r="J1877" i="2" s="1"/>
  <c r="I1888" i="2"/>
  <c r="J1888" i="2" s="1"/>
  <c r="I1786" i="2"/>
  <c r="J1786" i="2" s="1"/>
  <c r="I1785" i="2"/>
  <c r="J1785" i="2" s="1"/>
  <c r="I1784" i="2"/>
  <c r="J1784" i="2" s="1"/>
  <c r="I1738" i="2"/>
  <c r="J1738" i="2" s="1"/>
  <c r="I1737" i="2"/>
  <c r="J1737" i="2" s="1"/>
  <c r="I1736" i="2"/>
  <c r="J1736" i="2" s="1"/>
  <c r="I1733" i="2"/>
  <c r="J1733" i="2" s="1"/>
  <c r="I1735" i="2"/>
  <c r="J1735" i="2" s="1"/>
  <c r="I1734" i="2"/>
  <c r="J1734" i="2" s="1"/>
  <c r="I1632" i="2"/>
  <c r="J1632" i="2" s="1"/>
  <c r="I1631" i="2"/>
  <c r="J1631" i="2" s="1"/>
  <c r="I1630" i="2"/>
  <c r="J1630" i="2" s="1"/>
  <c r="I1588" i="2"/>
  <c r="J1588" i="2" s="1"/>
  <c r="I1587" i="2"/>
  <c r="J1587" i="2" s="1"/>
  <c r="I1586" i="2"/>
  <c r="J1586" i="2" s="1"/>
  <c r="I1585" i="2"/>
  <c r="J1585" i="2" s="1"/>
  <c r="I1428" i="2"/>
  <c r="J1428" i="2" s="1"/>
  <c r="I1427" i="2"/>
  <c r="J1427" i="2" s="1"/>
  <c r="I1426" i="2"/>
  <c r="J1426" i="2" s="1"/>
  <c r="I1390" i="2"/>
  <c r="J1390" i="2" s="1"/>
  <c r="I1389" i="2"/>
  <c r="J1389" i="2" s="1"/>
  <c r="I663" i="2"/>
  <c r="J663" i="2" s="1"/>
  <c r="I662" i="2"/>
  <c r="J662" i="2" s="1"/>
  <c r="I2" i="2"/>
  <c r="J2" i="2" s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9" i="1"/>
  <c r="F117" i="1"/>
  <c r="F116" i="1"/>
  <c r="F115" i="1"/>
  <c r="F120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6" i="1"/>
  <c r="F75" i="1"/>
  <c r="F74" i="1"/>
  <c r="F73" i="1"/>
  <c r="F72" i="1"/>
  <c r="F71" i="1"/>
  <c r="F70" i="1"/>
  <c r="F69" i="1"/>
  <c r="F68" i="1"/>
  <c r="F11" i="1"/>
  <c r="F10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E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Q580" i="2" l="1"/>
  <c r="L1626" i="2"/>
  <c r="Q1626" i="2" s="1"/>
  <c r="L1625" i="2"/>
  <c r="Q1625" i="2" s="1"/>
  <c r="M1625" i="2"/>
  <c r="L1114" i="2"/>
  <c r="Q1114" i="2" s="1"/>
  <c r="M1114" i="2"/>
  <c r="L1115" i="2"/>
  <c r="Q1115" i="2" s="1"/>
  <c r="L181" i="2"/>
  <c r="Q181" i="2" s="1"/>
  <c r="M181" i="2"/>
  <c r="L182" i="2"/>
  <c r="L130" i="2"/>
  <c r="M130" i="2"/>
  <c r="L131" i="2"/>
  <c r="Q131" i="2" s="1"/>
  <c r="M762" i="2"/>
  <c r="L762" i="2"/>
  <c r="Q762" i="2" s="1"/>
  <c r="L765" i="2"/>
  <c r="Q765" i="2" s="1"/>
  <c r="L764" i="2"/>
  <c r="Q764" i="2" s="1"/>
  <c r="M764" i="2"/>
  <c r="Q130" i="2"/>
  <c r="L389" i="2"/>
  <c r="Q389" i="2" s="1"/>
  <c r="M388" i="2"/>
  <c r="L1113" i="2"/>
  <c r="Q1113" i="2" s="1"/>
  <c r="M1113" i="2"/>
  <c r="F1424" i="2"/>
  <c r="L1424" i="2" s="1"/>
  <c r="Q1424" i="2" s="1"/>
  <c r="L1423" i="2"/>
  <c r="Q1423" i="2" s="1"/>
  <c r="M1423" i="2"/>
  <c r="L763" i="2"/>
  <c r="Q763" i="2" s="1"/>
  <c r="M763" i="2"/>
  <c r="Q182" i="2"/>
  <c r="L636" i="2"/>
  <c r="Q636" i="2" s="1"/>
  <c r="L637" i="2"/>
  <c r="Q637" i="2" s="1"/>
  <c r="M636" i="2"/>
  <c r="F113" i="1"/>
  <c r="J1114" i="2"/>
  <c r="J764" i="2"/>
  <c r="J1625" i="2"/>
  <c r="J130" i="2"/>
  <c r="J762" i="2"/>
  <c r="J388" i="2"/>
  <c r="J1113" i="2"/>
  <c r="J181" i="2"/>
  <c r="J763" i="2"/>
  <c r="F23" i="1"/>
  <c r="F36" i="1"/>
  <c r="F58" i="1"/>
  <c r="J1423" i="2"/>
  <c r="J636" i="2"/>
  <c r="F387" i="2"/>
  <c r="M1424" i="2" l="1"/>
  <c r="L1425" i="2"/>
  <c r="Q1425" i="2" s="1"/>
  <c r="J1424" i="2"/>
  <c r="L387" i="2"/>
  <c r="Q387" i="2" s="1"/>
  <c r="Q1930" i="2" s="1"/>
  <c r="L388" i="2"/>
  <c r="Q388" i="2" s="1"/>
  <c r="M387" i="2"/>
  <c r="J387" i="2"/>
</calcChain>
</file>

<file path=xl/sharedStrings.xml><?xml version="1.0" encoding="utf-8"?>
<sst xmlns="http://schemas.openxmlformats.org/spreadsheetml/2006/main" count="6367" uniqueCount="343">
  <si>
    <t>Recurring</t>
  </si>
  <si>
    <t>Rec/One</t>
  </si>
  <si>
    <t>Pilot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</si>
  <si>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</si>
  <si>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</si>
  <si>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</si>
  <si>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</si>
  <si>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</si>
  <si>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</si>
  <si>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</si>
  <si>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</si>
  <si>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</si>
  <si>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</si>
  <si>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</si>
  <si>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</si>
  <si>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One-Time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</si>
  <si>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</si>
  <si>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</si>
  <si>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</si>
  <si>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</si>
  <si>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</si>
  <si>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</si>
  <si>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</si>
  <si>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Offset</t>
  </si>
  <si>
    <t>Book Date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</si>
  <si>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</si>
  <si>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</si>
  <si>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</si>
  <si>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</si>
  <si>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</si>
  <si>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</si>
  <si>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</si>
  <si>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</si>
  <si>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</si>
  <si>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</si>
  <si>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</si>
  <si>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</si>
  <si>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</si>
  <si>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</si>
  <si>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</si>
  <si>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</si>
  <si>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</si>
  <si>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</si>
  <si>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</si>
  <si>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</si>
  <si>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</si>
  <si>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</si>
  <si>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</si>
  <si>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</si>
  <si>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</si>
  <si>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</si>
  <si>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</si>
  <si>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</si>
  <si>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</si>
  <si>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</si>
  <si>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</si>
  <si>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</si>
  <si>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</si>
  <si>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</si>
  <si>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</si>
  <si>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</si>
  <si>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</si>
  <si>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</si>
  <si>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</si>
  <si>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</si>
  <si>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</si>
  <si>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</si>
  <si>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</si>
  <si>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</si>
  <si>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</si>
  <si>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</si>
  <si>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</si>
  <si>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</si>
  <si>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</si>
  <si>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</si>
  <si>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</si>
  <si>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</si>
  <si>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</si>
  <si>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</si>
  <si>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</si>
  <si>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</si>
  <si>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</si>
  <si>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</si>
  <si>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</si>
  <si>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</si>
  <si>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</si>
  <si>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</si>
  <si>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</si>
  <si>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</si>
  <si>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</si>
  <si>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</si>
  <si>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</si>
  <si>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</si>
  <si>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</si>
  <si>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</si>
  <si>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</si>
  <si>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</si>
  <si>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</si>
  <si>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</si>
  <si>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</si>
  <si>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</si>
  <si>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</si>
  <si>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</si>
  <si>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</si>
  <si>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</si>
  <si>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</si>
  <si>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</si>
  <si>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</si>
  <si>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</si>
  <si>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</si>
  <si>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</si>
  <si>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</si>
  <si>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</si>
  <si>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</si>
  <si>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</si>
  <si>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</si>
  <si>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</si>
  <si>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</si>
  <si>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</si>
  <si>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</si>
  <si>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</si>
  <si>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</si>
  <si>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</si>
  <si>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</si>
  <si>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</si>
  <si>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</si>
  <si>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</si>
  <si>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</si>
  <si>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</si>
  <si>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</si>
  <si>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</si>
  <si>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</si>
  <si>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</si>
  <si>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</si>
  <si>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</si>
  <si>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</si>
  <si>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</si>
  <si>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</si>
  <si>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</si>
  <si>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</si>
  <si>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</si>
  <si>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</si>
  <si>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</si>
  <si>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</si>
  <si>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</si>
  <si>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</si>
  <si>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</si>
  <si>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</si>
  <si>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</si>
  <si>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</si>
  <si>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</si>
  <si>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</si>
  <si>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</si>
  <si>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</si>
  <si>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</si>
  <si>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</si>
  <si>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</si>
  <si>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</si>
  <si>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</si>
  <si>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</si>
  <si>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</si>
  <si>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</si>
  <si>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</si>
  <si>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</si>
  <si>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</si>
  <si>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</si>
  <si>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</si>
  <si>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</si>
  <si>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</si>
  <si>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</si>
  <si>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</si>
  <si>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</si>
  <si>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</si>
  <si>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</si>
  <si>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</si>
  <si>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</si>
  <si>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</si>
  <si>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</si>
  <si>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</si>
  <si>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</si>
  <si>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</si>
  <si>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</si>
  <si>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</si>
  <si>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</si>
  <si>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</si>
  <si>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</si>
  <si>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</si>
  <si>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</si>
  <si>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</si>
  <si>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</si>
  <si>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</si>
  <si>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</si>
  <si>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</si>
  <si>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</si>
  <si>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</si>
  <si>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</si>
  <si>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</si>
  <si>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</si>
  <si>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</si>
  <si>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</si>
  <si>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</si>
  <si>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</si>
  <si>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</si>
  <si>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</si>
  <si>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</si>
  <si>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</si>
  <si>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</si>
  <si>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</si>
  <si>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</si>
  <si>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</si>
  <si>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</si>
  <si>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</si>
  <si>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</si>
  <si>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</si>
  <si>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</si>
  <si>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</si>
  <si>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</si>
  <si>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</si>
  <si>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</si>
  <si>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</si>
  <si>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</si>
  <si>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</si>
  <si>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</si>
  <si>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</si>
  <si>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</si>
  <si>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</si>
  <si>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</si>
  <si>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</si>
  <si>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</si>
  <si>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</si>
  <si>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</si>
  <si>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</si>
  <si>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</si>
  <si>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</si>
  <si>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</si>
  <si>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</si>
  <si>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</si>
  <si>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</si>
  <si>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</si>
  <si>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</si>
  <si>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</si>
  <si>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</si>
  <si>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</si>
  <si>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</si>
  <si>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</si>
  <si>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</si>
  <si>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</si>
  <si>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</si>
  <si>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</si>
  <si>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</si>
  <si>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</si>
  <si>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</si>
  <si>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</si>
  <si>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</si>
  <si>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</si>
  <si>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</si>
  <si>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</si>
  <si>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</si>
  <si>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</si>
  <si>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</si>
  <si>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</si>
  <si>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</si>
  <si>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</si>
  <si>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</si>
  <si>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</si>
  <si>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</si>
  <si>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</si>
  <si>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</si>
  <si>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</si>
  <si>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</si>
  <si>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</si>
  <si>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</si>
  <si>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</si>
  <si>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</si>
  <si>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</si>
  <si>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</si>
  <si>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client_254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</si>
  <si>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</si>
  <si>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</si>
  <si>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</si>
  <si>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</si>
  <si>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</si>
  <si>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</si>
  <si>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</si>
  <si>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</si>
  <si>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</si>
  <si>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</si>
  <si>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</si>
  <si>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</si>
  <si>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</si>
  <si>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</si>
  <si>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</si>
  <si>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</si>
  <si>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</si>
  <si>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</si>
  <si>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</si>
  <si>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</si>
  <si>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</si>
  <si>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</si>
  <si>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</si>
  <si>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</si>
  <si>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</si>
  <si>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</si>
  <si>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</si>
  <si>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</si>
  <si>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</si>
  <si>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</si>
  <si>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</si>
  <si>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</si>
  <si>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</si>
  <si>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</si>
  <si>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</si>
  <si>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Product 1</t>
  </si>
  <si>
    <t>Product 2</t>
  </si>
  <si>
    <t>Product 3</t>
  </si>
  <si>
    <t>Product 4</t>
  </si>
  <si>
    <t>Product 5</t>
  </si>
  <si>
    <t>client_290</t>
  </si>
  <si>
    <t>client_291</t>
  </si>
  <si>
    <t>client_292</t>
  </si>
  <si>
    <t>client_293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</si>
  <si>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</si>
  <si>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</si>
  <si>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</si>
  <si>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</si>
  <si>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</si>
  <si>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</si>
  <si>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</si>
  <si>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client_301</t>
  </si>
  <si>
    <t>client_302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</si>
  <si>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</si>
  <si>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</si>
  <si>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</si>
  <si>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</si>
  <si>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</si>
  <si>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</si>
  <si>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</si>
  <si>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</si>
  <si>
    <t>same invoice</t>
  </si>
  <si>
    <t>negative months</t>
  </si>
  <si>
    <t>Same Client</t>
  </si>
  <si>
    <t>Same Client &amp; Product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</si>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</sst>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0404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8"/>
      <name val="Arial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166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center"/>
    </xf>
    <xf numFmtId="14" fontId="2" fillId="2" borderId="0" xfId="1" applyNumberFormat="1" applyFont="1" applyFill="1" applyAlignment="1">
      <alignment horizontal="right"/>
    </xf>
    <xf numFmtId="14" fontId="2" fillId="0" borderId="0" xfId="1" applyNumberFormat="1" applyFont="1" applyAlignment="1">
      <alignment horizontal="right"/>
    </xf>
    <xf numFmtId="14" fontId="2" fillId="2" borderId="0" xfId="1" applyNumberFormat="1" applyFont="1" applyFill="1"/>
    <xf numFmtId="14" fontId="2" fillId="0" borderId="0" xfId="1" applyNumberFormat="1" applyFont="1"/>
    <xf numFmtId="3" fontId="2" fillId="0" borderId="0" xfId="1" applyNumberFormat="1" applyFont="1"/>
    <xf numFmtId="165" fontId="2" fillId="2" borderId="0" xfId="1" applyNumberFormat="1" applyFont="1" applyFill="1" applyAlignment="1">
      <alignment horizontal="right"/>
    </xf>
    <xf numFmtId="14" fontId="7" fillId="0" borderId="0" xfId="2" applyNumberFormat="1" applyFont="1" applyAlignment="1">
      <alignment horizontal="center"/>
    </xf>
    <xf numFmtId="4" fontId="7" fillId="0" borderId="0" xfId="2" applyNumberFormat="1" applyFont="1" applyAlignment="1">
      <alignment horizontal="right"/>
    </xf>
    <xf numFmtId="0" fontId="5" fillId="0" borderId="0" xfId="2"/>
    <xf numFmtId="0" fontId="8" fillId="0" borderId="0" xfId="2" applyFont="1" applyAlignment="1">
      <alignment horizontal="center" wrapText="1"/>
    </xf>
    <xf numFmtId="164" fontId="8" fillId="0" borderId="0" xfId="2" applyNumberFormat="1" applyFont="1" applyAlignment="1">
      <alignment horizontal="center" wrapText="1"/>
    </xf>
    <xf numFmtId="0" fontId="7" fillId="0" borderId="0" xfId="2" applyFont="1" applyAlignment="1">
      <alignment horizontal="center"/>
    </xf>
    <xf numFmtId="14" fontId="6" fillId="0" borderId="0" xfId="2" applyNumberFormat="1" applyFont="1"/>
    <xf numFmtId="165" fontId="7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3" fillId="2" borderId="1" xfId="1" applyFont="1" applyFill="1" applyBorder="1"/>
    <xf numFmtId="14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0" fontId="5" fillId="0" borderId="0" xfId="2" applyAlignment="1">
      <alignment horizontal="center"/>
    </xf>
    <xf numFmtId="9" fontId="0" fillId="0" borderId="0" xfId="4" applyFont="1"/>
    <xf numFmtId="9" fontId="0" fillId="0" borderId="0" xfId="4" applyFont="1" applyAlignment="1">
      <alignment horizontal="center"/>
    </xf>
    <xf numFmtId="0" fontId="10" fillId="0" borderId="1" xfId="0" applyFont="1" applyBorder="1"/>
    <xf numFmtId="43" fontId="2" fillId="2" borderId="0" xfId="5" applyFont="1" applyFill="1"/>
    <xf numFmtId="43" fontId="2" fillId="0" borderId="0" xfId="5" applyFont="1"/>
    <xf numFmtId="43" fontId="1" fillId="0" borderId="0" xfId="5" applyFont="1"/>
    <xf numFmtId="43" fontId="2" fillId="0" borderId="0" xfId="5" applyFont="1" applyAlignment="1">
      <alignment horizontal="right"/>
    </xf>
    <xf numFmtId="43" fontId="2" fillId="2" borderId="0" xfId="5" applyFont="1" applyFill="1" applyAlignment="1">
      <alignment horizontal="right"/>
    </xf>
    <xf numFmtId="43" fontId="1" fillId="0" borderId="0" xfId="5" applyFont="1" applyAlignment="1">
      <alignment horizontal="right"/>
    </xf>
    <xf numFmtId="43" fontId="4" fillId="2" borderId="0" xfId="5" applyFont="1" applyFill="1" applyAlignment="1">
      <alignment horizontal="right"/>
    </xf>
    <xf numFmtId="14" fontId="1" fillId="0" borderId="0" xfId="1" applyNumberFormat="1"/>
    <xf numFmtId="14" fontId="1" fillId="0" borderId="0" xfId="1" applyNumberFormat="1" applyAlignment="1">
      <alignment horizontal="right"/>
    </xf>
    <xf numFmtId="167" fontId="11" fillId="0" borderId="0" xfId="0" applyNumberFormat="1" applyFont="1"/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 vertical="top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10" fillId="0" borderId="0" xfId="0" applyFont="1" applyFill="1" applyBorder="1" applyAlignment="1">
      <alignment horizontal="center" wrapText="1"/>
    </xf>
    <xf numFmtId="0" fontId="12" fillId="0" borderId="0" xfId="2" applyFont="1" applyAlignment="1">
      <alignment horizontal="center"/>
    </xf>
    <xf numFmtId="14" fontId="12" fillId="0" borderId="0" xfId="2" applyNumberFormat="1" applyFont="1" applyAlignment="1">
      <alignment horizontal="center"/>
    </xf>
    <xf numFmtId="4" fontId="12" fillId="0" borderId="0" xfId="2" applyNumberFormat="1" applyFont="1" applyAlignment="1">
      <alignment horizontal="right"/>
    </xf>
    <xf numFmtId="0" fontId="13" fillId="0" borderId="0" xfId="2" applyFont="1"/>
    <xf numFmtId="0" fontId="10" fillId="0" borderId="0" xfId="0" applyFont="1" applyAlignment="1">
      <alignment horizontal="center"/>
    </xf>
  </cellXfs>
  <cellStyles count="6">
    <cellStyle name="Comma" xfId="5" builtinId="3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4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 filterMode="1">
    <outlinePr summaryBelow="0" summaryRight="0"/>
  </sheetPr>
  <dimension ref="A1:Q1930"/>
  <sheetViews>
    <sheetView tabSelected="1" zoomScaleNormal="100" workbookViewId="0">
      <pane xSplit="9975" ySplit="1515" topLeftCell="K1754" activePane="bottomLeft"/>
      <selection activeCell="B1" sqref="B1"/>
      <selection pane="topRight" activeCell="K1" sqref="K1"/>
      <selection pane="bottomLeft" activeCell="A1762" sqref="A1762:B1772"/>
      <selection pane="bottomRight" activeCell="L1702" sqref="L1702:Q1726"/>
    </sheetView>
  </sheetViews>
  <sheetFormatPr defaultColWidth="12.42578125" defaultRowHeight="15" customHeight="1" x14ac:dyDescent="0.25"/>
  <cols>
    <col min="1" max="1" width="21.7109375" style="29" customWidth="1"/>
    <col min="2" max="2" width="12.5703125" style="29" customWidth="1"/>
    <col min="3" max="3" width="11" style="14" customWidth="1"/>
    <col min="4" max="4" width="10" style="14" hidden="1" customWidth="1"/>
    <col min="5" max="5" width="11.42578125" style="14" hidden="1" customWidth="1"/>
    <col min="6" max="6" width="10.140625" style="14" hidden="1" customWidth="1"/>
    <col min="7" max="8" width="11.42578125" style="14" customWidth="1"/>
    <col min="9" max="9" width="10.28515625" style="14" customWidth="1"/>
    <col min="10" max="10" width="12.85546875" style="14" customWidth="1"/>
    <col min="11" max="11" width="14.5703125" style="14" customWidth="1"/>
    <col min="12" max="16384" width="12.42578125" style="14"/>
  </cols>
  <sheetData>
    <row r="1" spans="1:17" ht="45" customHeight="1" x14ac:dyDescent="0.25">
      <c r="A1" s="15" t="s">
        <v>25</v>
      </c>
      <c r="B1" s="15" t="s">
        <v>7</v>
      </c>
      <c r="C1" s="15" t="s">
        <v>8</v>
      </c>
      <c r="D1" s="15" t="s">
        <v>16</v>
      </c>
      <c r="E1" s="15" t="s">
        <v>17</v>
      </c>
      <c r="F1" s="16" t="s">
        <v>11</v>
      </c>
      <c r="G1" s="15" t="s">
        <v>18</v>
      </c>
      <c r="H1" s="15" t="s">
        <v>19</v>
      </c>
      <c r="I1" s="15" t="s">
        <v>20</v>
      </c>
      <c r="J1" s="15" t="s">
        <v>21</v>
      </c>
      <c r="L1" s="43" t="s">
        <v>338</v>
      </c>
      <c r="M1" s="43" t="s">
        <v>339</v>
      </c>
      <c r="N1" s="43" t="s">
        <v>340</v>
      </c>
      <c r="O1" s="44" t="s">
        <v>7</v>
      </c>
      <c r="P1" s="45" t="s">
        <v>341</v>
      </c>
      <c r="Q1" s="47" t="s">
        <v>342</v>
      </c>
    </row>
    <row r="2" spans="1:17" ht="15.75" x14ac:dyDescent="0.25">
      <c r="A2" s="17" t="s">
        <v>26</v>
      </c>
      <c r="B2" s="17" t="s">
        <v>336</v>
      </c>
      <c r="C2" s="17" t="s">
        <v>22</v>
      </c>
      <c r="D2" s="12">
        <v>44197</v>
      </c>
      <c r="E2" s="12">
        <v>44207</v>
      </c>
      <c r="F2" s="13">
        <v>20000</v>
      </c>
      <c r="G2" s="12">
        <v>44136</v>
      </c>
      <c r="H2" s="12">
        <v>44561</v>
      </c>
      <c r="I2" s="17">
        <f t="shared" ref="I2:I33" si="0">IF((YEAR(H2)-YEAR(G2))=1, ((MONTH(H2)-MONTH(G2))+1)+12, (IF((YEAR(H2)-YEAR(G2))=2, ((MONTH(H2)-MONTH(G2))+1)+24, (IF((YEAR(H2)-YEAR(G2))=3, ((MONTH(H2)-MONTH(G2))+1)+36, (MONTH(H2)-MONTH(G2))+1)))))</f>
        <v>14</v>
      </c>
      <c r="J2" s="13">
        <f t="shared" ref="J2:J65" si="1">F2/I2</f>
        <v>1428.5714285714287</v>
      </c>
      <c r="L2"/>
      <c r="M2"/>
      <c r="N2"/>
      <c r="O2"/>
      <c r="P2"/>
      <c r="Q2" s="21"/>
    </row>
    <row r="3" spans="1:17" ht="15.75" hidden="1" x14ac:dyDescent="0.25">
      <c r="A3" s="17" t="s">
        <v>35</v>
      </c>
      <c r="B3" s="17" t="s">
        <v>332</v>
      </c>
      <c r="C3" s="17" t="s">
        <v>22</v>
      </c>
      <c r="D3" s="12">
        <v>42429</v>
      </c>
      <c r="E3" s="12">
        <v>42735</v>
      </c>
      <c r="F3" s="13">
        <v>50000</v>
      </c>
      <c r="G3" s="12">
        <v>42430</v>
      </c>
      <c r="H3" s="12">
        <v>42794</v>
      </c>
      <c r="I3" s="17">
        <f t="shared" si="0"/>
        <v>12</v>
      </c>
      <c r="J3" s="13">
        <f t="shared" si="1"/>
        <v>4166.666666666667</v>
      </c>
      <c r="L3" t="b">
        <f>AND(A3=A2,B3=B2,G3=G2,H3=H2)</f>
        <v>0</v>
      </c>
      <c r="M3" t="b">
        <f>IF(G3&gt;H3,TRUE, FALSE)</f>
        <v>0</v>
      </c>
      <c r="N3" t="b">
        <f>EXACT(A3,A2)</f>
        <v>0</v>
      </c>
      <c r="O3" t="b">
        <f>EXACT(B3,B2)</f>
        <v>0</v>
      </c>
      <c r="P3" t="b">
        <f>AND(N3,O3)</f>
        <v>0</v>
      </c>
      <c r="Q3" s="21" t="str">
        <f>IF(AND(NOT(L3),P3), G3-H2,"N/a")</f>
        <v>N/a</v>
      </c>
    </row>
    <row r="4" spans="1:17" ht="15.75" hidden="1" x14ac:dyDescent="0.25">
      <c r="A4" s="17" t="s">
        <v>35</v>
      </c>
      <c r="B4" s="17" t="s">
        <v>332</v>
      </c>
      <c r="C4" s="17" t="s">
        <v>22</v>
      </c>
      <c r="D4" s="12">
        <v>42783</v>
      </c>
      <c r="E4" s="12">
        <v>43840</v>
      </c>
      <c r="F4" s="13">
        <v>50000</v>
      </c>
      <c r="G4" s="12">
        <v>42795</v>
      </c>
      <c r="H4" s="12">
        <v>43159</v>
      </c>
      <c r="I4" s="17">
        <f t="shared" si="0"/>
        <v>12</v>
      </c>
      <c r="J4" s="13">
        <f t="shared" si="1"/>
        <v>4166.666666666667</v>
      </c>
      <c r="L4" t="b">
        <f t="shared" ref="L4:L67" si="2">AND(F4=F3,G4=G3,E4=E3,D4=D3)</f>
        <v>0</v>
      </c>
      <c r="M4" t="b">
        <f t="shared" ref="M4:M67" si="3">IF(F4&gt;G4,TRUE, FALSE)</f>
        <v>1</v>
      </c>
      <c r="N4" t="b">
        <f t="shared" ref="N4:N67" si="4">EXACT(A4,A3)</f>
        <v>1</v>
      </c>
      <c r="O4" t="b">
        <f t="shared" ref="O4:O67" si="5">EXACT(B4,B3)</f>
        <v>1</v>
      </c>
      <c r="P4" t="b">
        <f t="shared" ref="P4:P67" si="6">AND(N4,O4)</f>
        <v>1</v>
      </c>
      <c r="Q4" s="21">
        <f t="shared" ref="Q4:Q67" si="7">IF(AND(NOT(L4),P4), G4-H3,"N/a")</f>
        <v>1</v>
      </c>
    </row>
    <row r="5" spans="1:17" ht="15.75" hidden="1" x14ac:dyDescent="0.25">
      <c r="A5" s="17" t="s">
        <v>124</v>
      </c>
      <c r="B5" s="17" t="s">
        <v>336</v>
      </c>
      <c r="C5" s="17" t="s">
        <v>22</v>
      </c>
      <c r="D5" s="12">
        <v>42423</v>
      </c>
      <c r="E5" s="12">
        <v>42735</v>
      </c>
      <c r="F5" s="13">
        <v>14400</v>
      </c>
      <c r="G5" s="12">
        <v>42430</v>
      </c>
      <c r="H5" s="12">
        <v>42794</v>
      </c>
      <c r="I5" s="17">
        <f t="shared" si="0"/>
        <v>12</v>
      </c>
      <c r="J5" s="13">
        <f t="shared" si="1"/>
        <v>1200</v>
      </c>
      <c r="L5" t="b">
        <f t="shared" si="2"/>
        <v>0</v>
      </c>
      <c r="M5" t="b">
        <f t="shared" si="3"/>
        <v>0</v>
      </c>
      <c r="N5" t="b">
        <f t="shared" si="4"/>
        <v>0</v>
      </c>
      <c r="O5" t="b">
        <f t="shared" si="5"/>
        <v>0</v>
      </c>
      <c r="P5" t="b">
        <f t="shared" si="6"/>
        <v>0</v>
      </c>
      <c r="Q5" s="21" t="str">
        <f t="shared" si="7"/>
        <v>N/a</v>
      </c>
    </row>
    <row r="6" spans="1:17" ht="15.75" x14ac:dyDescent="0.25">
      <c r="A6" s="17" t="s">
        <v>125</v>
      </c>
      <c r="B6" s="17" t="s">
        <v>332</v>
      </c>
      <c r="C6" s="17" t="s">
        <v>22</v>
      </c>
      <c r="D6" s="12">
        <v>43868</v>
      </c>
      <c r="E6" s="12">
        <v>43902</v>
      </c>
      <c r="F6" s="13">
        <v>20000</v>
      </c>
      <c r="G6" s="12">
        <v>43861</v>
      </c>
      <c r="H6" s="12">
        <v>43951</v>
      </c>
      <c r="I6" s="17">
        <f t="shared" si="0"/>
        <v>4</v>
      </c>
      <c r="J6" s="13">
        <f t="shared" si="1"/>
        <v>5000</v>
      </c>
      <c r="L6" t="b">
        <f t="shared" si="2"/>
        <v>0</v>
      </c>
      <c r="M6" t="b">
        <f t="shared" si="3"/>
        <v>0</v>
      </c>
      <c r="N6" t="b">
        <f t="shared" si="4"/>
        <v>0</v>
      </c>
      <c r="O6" t="b">
        <f t="shared" si="5"/>
        <v>0</v>
      </c>
      <c r="P6" t="b">
        <f t="shared" si="6"/>
        <v>0</v>
      </c>
      <c r="Q6" s="21" t="str">
        <f t="shared" si="7"/>
        <v>N/a</v>
      </c>
    </row>
    <row r="7" spans="1:17" ht="15.75" x14ac:dyDescent="0.25">
      <c r="A7" s="17" t="s">
        <v>125</v>
      </c>
      <c r="B7" s="17" t="s">
        <v>333</v>
      </c>
      <c r="C7" s="17" t="s">
        <v>22</v>
      </c>
      <c r="D7" s="12">
        <v>44013</v>
      </c>
      <c r="E7" s="12">
        <v>44125</v>
      </c>
      <c r="F7" s="13">
        <v>25000</v>
      </c>
      <c r="G7" s="12">
        <v>43891</v>
      </c>
      <c r="H7" s="12">
        <v>44377</v>
      </c>
      <c r="I7" s="17">
        <f t="shared" si="0"/>
        <v>16</v>
      </c>
      <c r="J7" s="13">
        <f t="shared" si="1"/>
        <v>1562.5</v>
      </c>
      <c r="L7" t="b">
        <f t="shared" si="2"/>
        <v>0</v>
      </c>
      <c r="M7" t="b">
        <f t="shared" si="3"/>
        <v>0</v>
      </c>
      <c r="N7" t="b">
        <f t="shared" si="4"/>
        <v>1</v>
      </c>
      <c r="O7" t="b">
        <f t="shared" si="5"/>
        <v>0</v>
      </c>
      <c r="P7" t="b">
        <f t="shared" si="6"/>
        <v>0</v>
      </c>
      <c r="Q7" s="21" t="str">
        <f t="shared" si="7"/>
        <v>N/a</v>
      </c>
    </row>
    <row r="8" spans="1:17" ht="15.75" x14ac:dyDescent="0.25">
      <c r="A8" s="17" t="s">
        <v>125</v>
      </c>
      <c r="B8" s="17" t="s">
        <v>332</v>
      </c>
      <c r="C8" s="17" t="s">
        <v>22</v>
      </c>
      <c r="D8" s="12">
        <v>43959</v>
      </c>
      <c r="E8" s="12">
        <v>43999</v>
      </c>
      <c r="F8" s="13">
        <v>3000</v>
      </c>
      <c r="G8" s="12">
        <v>43891</v>
      </c>
      <c r="H8" s="12">
        <v>43982</v>
      </c>
      <c r="I8" s="17">
        <f t="shared" si="0"/>
        <v>3</v>
      </c>
      <c r="J8" s="13">
        <f t="shared" si="1"/>
        <v>1000</v>
      </c>
      <c r="L8" t="b">
        <f t="shared" si="2"/>
        <v>0</v>
      </c>
      <c r="M8" t="b">
        <f t="shared" si="3"/>
        <v>0</v>
      </c>
      <c r="N8" t="b">
        <f t="shared" si="4"/>
        <v>1</v>
      </c>
      <c r="O8" t="b">
        <f t="shared" si="5"/>
        <v>0</v>
      </c>
      <c r="P8" t="b">
        <f t="shared" si="6"/>
        <v>0</v>
      </c>
      <c r="Q8" s="21" t="str">
        <f t="shared" si="7"/>
        <v>N/a</v>
      </c>
    </row>
    <row r="9" spans="1:17" ht="15.75" x14ac:dyDescent="0.25">
      <c r="A9" s="17" t="s">
        <v>125</v>
      </c>
      <c r="B9" s="17" t="s">
        <v>332</v>
      </c>
      <c r="C9" s="17" t="s">
        <v>22</v>
      </c>
      <c r="D9" s="12">
        <v>44012</v>
      </c>
      <c r="E9" s="12">
        <v>44041</v>
      </c>
      <c r="F9" s="13">
        <v>1000</v>
      </c>
      <c r="G9" s="12">
        <v>43983</v>
      </c>
      <c r="H9" s="12">
        <v>44012</v>
      </c>
      <c r="I9" s="17">
        <f t="shared" si="0"/>
        <v>1</v>
      </c>
      <c r="J9" s="13">
        <f t="shared" si="1"/>
        <v>1000</v>
      </c>
      <c r="L9" t="b">
        <f>AND(F9=F8,G9=G8,E9=E8,D9=D8)</f>
        <v>0</v>
      </c>
      <c r="M9" t="b">
        <f t="shared" si="3"/>
        <v>0</v>
      </c>
      <c r="N9" t="b">
        <f t="shared" si="4"/>
        <v>1</v>
      </c>
      <c r="O9" t="b">
        <f t="shared" si="5"/>
        <v>1</v>
      </c>
      <c r="P9" t="b">
        <f t="shared" si="6"/>
        <v>1</v>
      </c>
      <c r="Q9" s="21">
        <f>IF(AND(NOT(L9),P9), G9-H8,"N/a")</f>
        <v>1</v>
      </c>
    </row>
    <row r="10" spans="1:17" ht="15.75" x14ac:dyDescent="0.25">
      <c r="A10" s="17" t="s">
        <v>125</v>
      </c>
      <c r="B10" s="17" t="s">
        <v>332</v>
      </c>
      <c r="C10" s="17" t="s">
        <v>22</v>
      </c>
      <c r="D10" s="12">
        <v>44013</v>
      </c>
      <c r="E10" s="12">
        <v>44041</v>
      </c>
      <c r="F10" s="13">
        <v>1000</v>
      </c>
      <c r="G10" s="12">
        <v>44013</v>
      </c>
      <c r="H10" s="12">
        <v>44043</v>
      </c>
      <c r="I10" s="17">
        <f t="shared" si="0"/>
        <v>1</v>
      </c>
      <c r="J10" s="13">
        <f t="shared" si="1"/>
        <v>1000</v>
      </c>
      <c r="L10" t="b">
        <f t="shared" si="2"/>
        <v>0</v>
      </c>
      <c r="M10" t="b">
        <f t="shared" si="3"/>
        <v>0</v>
      </c>
      <c r="N10" t="b">
        <f t="shared" si="4"/>
        <v>1</v>
      </c>
      <c r="O10" t="b">
        <f t="shared" si="5"/>
        <v>1</v>
      </c>
      <c r="P10" t="b">
        <f t="shared" si="6"/>
        <v>1</v>
      </c>
      <c r="Q10" s="21">
        <f t="shared" si="7"/>
        <v>1</v>
      </c>
    </row>
    <row r="11" spans="1:17" ht="15.75" x14ac:dyDescent="0.25">
      <c r="A11" s="17" t="s">
        <v>125</v>
      </c>
      <c r="B11" s="17" t="s">
        <v>332</v>
      </c>
      <c r="C11" s="17" t="s">
        <v>22</v>
      </c>
      <c r="D11" s="12">
        <v>44044</v>
      </c>
      <c r="E11" s="12">
        <v>44054</v>
      </c>
      <c r="F11" s="13">
        <v>1000</v>
      </c>
      <c r="G11" s="12">
        <v>44044</v>
      </c>
      <c r="H11" s="12">
        <v>44074</v>
      </c>
      <c r="I11" s="17">
        <f t="shared" si="0"/>
        <v>1</v>
      </c>
      <c r="J11" s="13">
        <f t="shared" si="1"/>
        <v>1000</v>
      </c>
      <c r="L11" t="b">
        <f t="shared" si="2"/>
        <v>0</v>
      </c>
      <c r="M11" t="b">
        <f t="shared" si="3"/>
        <v>0</v>
      </c>
      <c r="N11" t="b">
        <f t="shared" si="4"/>
        <v>1</v>
      </c>
      <c r="O11" t="b">
        <f t="shared" si="5"/>
        <v>1</v>
      </c>
      <c r="P11" t="b">
        <f t="shared" si="6"/>
        <v>1</v>
      </c>
      <c r="Q11" s="21">
        <f t="shared" si="7"/>
        <v>1</v>
      </c>
    </row>
    <row r="12" spans="1:17" ht="15.75" x14ac:dyDescent="0.25">
      <c r="A12" s="17" t="s">
        <v>125</v>
      </c>
      <c r="B12" s="17" t="s">
        <v>332</v>
      </c>
      <c r="C12" s="17" t="s">
        <v>22</v>
      </c>
      <c r="D12" s="12">
        <v>44075</v>
      </c>
      <c r="E12" s="12">
        <v>44109</v>
      </c>
      <c r="F12" s="13">
        <v>1000</v>
      </c>
      <c r="G12" s="12">
        <v>44075</v>
      </c>
      <c r="H12" s="12">
        <v>44104</v>
      </c>
      <c r="I12" s="17">
        <f t="shared" si="0"/>
        <v>1</v>
      </c>
      <c r="J12" s="13">
        <f t="shared" si="1"/>
        <v>1000</v>
      </c>
      <c r="L12" t="b">
        <f t="shared" si="2"/>
        <v>0</v>
      </c>
      <c r="M12" t="b">
        <f t="shared" si="3"/>
        <v>0</v>
      </c>
      <c r="N12" t="b">
        <f t="shared" si="4"/>
        <v>1</v>
      </c>
      <c r="O12" t="b">
        <f t="shared" si="5"/>
        <v>1</v>
      </c>
      <c r="P12" t="b">
        <f t="shared" si="6"/>
        <v>1</v>
      </c>
      <c r="Q12" s="21">
        <f t="shared" si="7"/>
        <v>1</v>
      </c>
    </row>
    <row r="13" spans="1:17" ht="15.75" x14ac:dyDescent="0.25">
      <c r="A13" s="17" t="s">
        <v>125</v>
      </c>
      <c r="B13" s="17" t="s">
        <v>332</v>
      </c>
      <c r="C13" s="17" t="s">
        <v>22</v>
      </c>
      <c r="D13" s="12">
        <v>44105</v>
      </c>
      <c r="E13" s="12">
        <v>44109</v>
      </c>
      <c r="F13" s="13">
        <v>1000</v>
      </c>
      <c r="G13" s="12">
        <v>44105</v>
      </c>
      <c r="H13" s="12">
        <v>44135</v>
      </c>
      <c r="I13" s="17">
        <f t="shared" si="0"/>
        <v>1</v>
      </c>
      <c r="J13" s="13">
        <f t="shared" si="1"/>
        <v>1000</v>
      </c>
      <c r="L13" t="b">
        <f t="shared" si="2"/>
        <v>0</v>
      </c>
      <c r="M13" t="b">
        <f t="shared" si="3"/>
        <v>0</v>
      </c>
      <c r="N13" t="b">
        <f t="shared" si="4"/>
        <v>1</v>
      </c>
      <c r="O13" t="b">
        <f t="shared" si="5"/>
        <v>1</v>
      </c>
      <c r="P13" t="b">
        <f t="shared" si="6"/>
        <v>1</v>
      </c>
      <c r="Q13" s="21">
        <f t="shared" si="7"/>
        <v>1</v>
      </c>
    </row>
    <row r="14" spans="1:17" ht="15.75" x14ac:dyDescent="0.25">
      <c r="A14" s="17" t="s">
        <v>125</v>
      </c>
      <c r="B14" s="17" t="s">
        <v>332</v>
      </c>
      <c r="C14" s="17" t="s">
        <v>22</v>
      </c>
      <c r="D14" s="12">
        <v>44136</v>
      </c>
      <c r="E14" s="12">
        <v>44167</v>
      </c>
      <c r="F14" s="13">
        <v>1000</v>
      </c>
      <c r="G14" s="12">
        <v>44136</v>
      </c>
      <c r="H14" s="12">
        <v>44165</v>
      </c>
      <c r="I14" s="17">
        <f t="shared" si="0"/>
        <v>1</v>
      </c>
      <c r="J14" s="13">
        <f t="shared" si="1"/>
        <v>1000</v>
      </c>
      <c r="L14" t="b">
        <f t="shared" si="2"/>
        <v>0</v>
      </c>
      <c r="M14" t="b">
        <f t="shared" si="3"/>
        <v>0</v>
      </c>
      <c r="N14" t="b">
        <f t="shared" si="4"/>
        <v>1</v>
      </c>
      <c r="O14" t="b">
        <f t="shared" si="5"/>
        <v>1</v>
      </c>
      <c r="P14" t="b">
        <f t="shared" si="6"/>
        <v>1</v>
      </c>
      <c r="Q14" s="21">
        <f t="shared" si="7"/>
        <v>1</v>
      </c>
    </row>
    <row r="15" spans="1:17" ht="15.75" x14ac:dyDescent="0.25">
      <c r="A15" s="17" t="s">
        <v>125</v>
      </c>
      <c r="B15" s="17" t="s">
        <v>332</v>
      </c>
      <c r="C15" s="17" t="s">
        <v>22</v>
      </c>
      <c r="D15" s="12">
        <v>44166</v>
      </c>
      <c r="E15" s="12">
        <v>44208</v>
      </c>
      <c r="F15" s="13">
        <v>1000</v>
      </c>
      <c r="G15" s="12">
        <v>44166</v>
      </c>
      <c r="H15" s="12">
        <v>44196</v>
      </c>
      <c r="I15" s="17">
        <f t="shared" si="0"/>
        <v>1</v>
      </c>
      <c r="J15" s="13">
        <f t="shared" si="1"/>
        <v>1000</v>
      </c>
      <c r="L15" t="b">
        <f t="shared" si="2"/>
        <v>0</v>
      </c>
      <c r="M15" t="b">
        <f t="shared" si="3"/>
        <v>0</v>
      </c>
      <c r="N15" t="b">
        <f t="shared" si="4"/>
        <v>1</v>
      </c>
      <c r="O15" t="b">
        <f t="shared" si="5"/>
        <v>1</v>
      </c>
      <c r="P15" t="b">
        <f t="shared" si="6"/>
        <v>1</v>
      </c>
      <c r="Q15" s="21">
        <f t="shared" si="7"/>
        <v>1</v>
      </c>
    </row>
    <row r="16" spans="1:17" ht="15.75" x14ac:dyDescent="0.25">
      <c r="A16" s="17" t="s">
        <v>126</v>
      </c>
      <c r="B16" s="17" t="s">
        <v>333</v>
      </c>
      <c r="C16" s="17" t="s">
        <v>22</v>
      </c>
      <c r="D16" s="12">
        <v>43644</v>
      </c>
      <c r="E16" s="12">
        <v>43655</v>
      </c>
      <c r="F16" s="13">
        <v>30000</v>
      </c>
      <c r="G16" s="12">
        <v>43647</v>
      </c>
      <c r="H16" s="12">
        <v>44012</v>
      </c>
      <c r="I16" s="17">
        <f t="shared" si="0"/>
        <v>12</v>
      </c>
      <c r="J16" s="13">
        <f t="shared" si="1"/>
        <v>2500</v>
      </c>
      <c r="L16" t="b">
        <f t="shared" si="2"/>
        <v>0</v>
      </c>
      <c r="M16" t="b">
        <f t="shared" si="3"/>
        <v>0</v>
      </c>
      <c r="N16" t="b">
        <f t="shared" si="4"/>
        <v>0</v>
      </c>
      <c r="O16" t="b">
        <f t="shared" si="5"/>
        <v>0</v>
      </c>
      <c r="P16" t="b">
        <f t="shared" si="6"/>
        <v>0</v>
      </c>
      <c r="Q16" s="21" t="str">
        <f t="shared" si="7"/>
        <v>N/a</v>
      </c>
    </row>
    <row r="17" spans="1:17" ht="15.75" x14ac:dyDescent="0.25">
      <c r="A17" s="17" t="s">
        <v>126</v>
      </c>
      <c r="B17" s="17" t="s">
        <v>333</v>
      </c>
      <c r="C17" s="17" t="s">
        <v>22</v>
      </c>
      <c r="D17" s="12">
        <v>44011</v>
      </c>
      <c r="E17" s="12">
        <v>44035</v>
      </c>
      <c r="F17" s="13">
        <v>7500</v>
      </c>
      <c r="G17" s="12">
        <v>44013</v>
      </c>
      <c r="H17" s="12">
        <v>44104</v>
      </c>
      <c r="I17" s="17">
        <f t="shared" si="0"/>
        <v>3</v>
      </c>
      <c r="J17" s="13">
        <f t="shared" si="1"/>
        <v>2500</v>
      </c>
      <c r="L17" t="b">
        <f t="shared" si="2"/>
        <v>0</v>
      </c>
      <c r="M17" t="b">
        <f t="shared" si="3"/>
        <v>0</v>
      </c>
      <c r="N17" t="b">
        <f t="shared" si="4"/>
        <v>1</v>
      </c>
      <c r="O17" t="b">
        <f t="shared" si="5"/>
        <v>1</v>
      </c>
      <c r="P17" t="b">
        <f t="shared" si="6"/>
        <v>1</v>
      </c>
      <c r="Q17" s="21">
        <f t="shared" si="7"/>
        <v>1</v>
      </c>
    </row>
    <row r="18" spans="1:17" ht="15.75" x14ac:dyDescent="0.25">
      <c r="A18" s="17" t="s">
        <v>126</v>
      </c>
      <c r="B18" s="17" t="s">
        <v>333</v>
      </c>
      <c r="C18" s="17" t="s">
        <v>22</v>
      </c>
      <c r="D18" s="12">
        <v>44105</v>
      </c>
      <c r="E18" s="12">
        <v>44147</v>
      </c>
      <c r="F18" s="13">
        <v>7500</v>
      </c>
      <c r="G18" s="12">
        <v>44105</v>
      </c>
      <c r="H18" s="12">
        <v>44196</v>
      </c>
      <c r="I18" s="17">
        <f t="shared" si="0"/>
        <v>3</v>
      </c>
      <c r="J18" s="13">
        <f t="shared" si="1"/>
        <v>2500</v>
      </c>
      <c r="L18" t="b">
        <f t="shared" si="2"/>
        <v>0</v>
      </c>
      <c r="M18" t="b">
        <f t="shared" si="3"/>
        <v>0</v>
      </c>
      <c r="N18" t="b">
        <f t="shared" si="4"/>
        <v>1</v>
      </c>
      <c r="O18" t="b">
        <f t="shared" si="5"/>
        <v>1</v>
      </c>
      <c r="P18" t="b">
        <f t="shared" si="6"/>
        <v>1</v>
      </c>
      <c r="Q18" s="21">
        <f t="shared" si="7"/>
        <v>1</v>
      </c>
    </row>
    <row r="19" spans="1:17" ht="15.75" x14ac:dyDescent="0.25">
      <c r="A19" s="17" t="s">
        <v>126</v>
      </c>
      <c r="B19" s="17" t="s">
        <v>333</v>
      </c>
      <c r="C19" s="17" t="s">
        <v>22</v>
      </c>
      <c r="D19" s="12">
        <v>44197</v>
      </c>
      <c r="E19" s="12">
        <v>44215</v>
      </c>
      <c r="F19" s="13">
        <v>7500</v>
      </c>
      <c r="G19" s="12">
        <v>44197</v>
      </c>
      <c r="H19" s="12">
        <v>44286</v>
      </c>
      <c r="I19" s="17">
        <f t="shared" si="0"/>
        <v>3</v>
      </c>
      <c r="J19" s="13">
        <f t="shared" si="1"/>
        <v>2500</v>
      </c>
      <c r="L19" t="b">
        <f t="shared" si="2"/>
        <v>0</v>
      </c>
      <c r="M19" t="b">
        <f t="shared" si="3"/>
        <v>0</v>
      </c>
      <c r="N19" t="b">
        <f t="shared" si="4"/>
        <v>1</v>
      </c>
      <c r="O19" t="b">
        <f t="shared" si="5"/>
        <v>1</v>
      </c>
      <c r="P19" t="b">
        <f t="shared" si="6"/>
        <v>1</v>
      </c>
      <c r="Q19" s="21">
        <f t="shared" si="7"/>
        <v>1</v>
      </c>
    </row>
    <row r="20" spans="1:17" ht="15.75" x14ac:dyDescent="0.25">
      <c r="A20" s="17" t="s">
        <v>126</v>
      </c>
      <c r="B20" s="17" t="s">
        <v>333</v>
      </c>
      <c r="C20" s="17" t="s">
        <v>22</v>
      </c>
      <c r="D20" s="12">
        <v>44287</v>
      </c>
      <c r="E20" s="12"/>
      <c r="F20" s="13">
        <v>7500</v>
      </c>
      <c r="G20" s="12">
        <v>44287</v>
      </c>
      <c r="H20" s="12">
        <v>44377</v>
      </c>
      <c r="I20" s="17">
        <f t="shared" si="0"/>
        <v>3</v>
      </c>
      <c r="J20" s="13">
        <f t="shared" si="1"/>
        <v>2500</v>
      </c>
      <c r="L20" t="b">
        <f t="shared" si="2"/>
        <v>0</v>
      </c>
      <c r="M20" t="b">
        <f t="shared" si="3"/>
        <v>0</v>
      </c>
      <c r="N20" t="b">
        <f t="shared" si="4"/>
        <v>1</v>
      </c>
      <c r="O20" t="b">
        <f t="shared" si="5"/>
        <v>1</v>
      </c>
      <c r="P20" t="b">
        <f t="shared" si="6"/>
        <v>1</v>
      </c>
      <c r="Q20" s="21">
        <f t="shared" si="7"/>
        <v>1</v>
      </c>
    </row>
    <row r="21" spans="1:17" ht="15.75" hidden="1" x14ac:dyDescent="0.25">
      <c r="A21" s="17" t="s">
        <v>127</v>
      </c>
      <c r="B21" s="17" t="s">
        <v>333</v>
      </c>
      <c r="C21" s="17" t="s">
        <v>22</v>
      </c>
      <c r="D21" s="12">
        <v>42568</v>
      </c>
      <c r="E21" s="12">
        <v>42735</v>
      </c>
      <c r="F21" s="13">
        <v>5000</v>
      </c>
      <c r="G21" s="12">
        <v>42552</v>
      </c>
      <c r="H21" s="12">
        <v>42916</v>
      </c>
      <c r="I21" s="17">
        <f t="shared" si="0"/>
        <v>12</v>
      </c>
      <c r="J21" s="13">
        <f t="shared" si="1"/>
        <v>416.66666666666669</v>
      </c>
      <c r="L21" t="b">
        <f t="shared" si="2"/>
        <v>0</v>
      </c>
      <c r="M21" t="b">
        <f t="shared" si="3"/>
        <v>0</v>
      </c>
      <c r="N21" t="b">
        <f t="shared" si="4"/>
        <v>0</v>
      </c>
      <c r="O21" t="b">
        <f t="shared" si="5"/>
        <v>1</v>
      </c>
      <c r="P21" t="b">
        <f t="shared" si="6"/>
        <v>0</v>
      </c>
      <c r="Q21" s="21" t="str">
        <f t="shared" si="7"/>
        <v>N/a</v>
      </c>
    </row>
    <row r="22" spans="1:17" ht="15.75" hidden="1" x14ac:dyDescent="0.25">
      <c r="A22" s="17" t="s">
        <v>127</v>
      </c>
      <c r="B22" s="17" t="s">
        <v>333</v>
      </c>
      <c r="C22" s="17" t="s">
        <v>22</v>
      </c>
      <c r="D22" s="12">
        <v>43069</v>
      </c>
      <c r="E22" s="12">
        <v>43465</v>
      </c>
      <c r="F22" s="13">
        <v>18000</v>
      </c>
      <c r="G22" s="12">
        <v>42705</v>
      </c>
      <c r="H22" s="12">
        <v>43069</v>
      </c>
      <c r="I22" s="17">
        <f t="shared" si="0"/>
        <v>12</v>
      </c>
      <c r="J22" s="13">
        <f t="shared" si="1"/>
        <v>1500</v>
      </c>
      <c r="L22" t="b">
        <f t="shared" si="2"/>
        <v>0</v>
      </c>
      <c r="M22" t="b">
        <f t="shared" si="3"/>
        <v>0</v>
      </c>
      <c r="N22" t="b">
        <f t="shared" si="4"/>
        <v>1</v>
      </c>
      <c r="O22" t="b">
        <f t="shared" si="5"/>
        <v>1</v>
      </c>
      <c r="P22" t="b">
        <f t="shared" si="6"/>
        <v>1</v>
      </c>
      <c r="Q22" s="21">
        <f t="shared" si="7"/>
        <v>-211</v>
      </c>
    </row>
    <row r="23" spans="1:17" ht="15.75" hidden="1" x14ac:dyDescent="0.25">
      <c r="A23" s="17" t="s">
        <v>128</v>
      </c>
      <c r="B23" s="17" t="s">
        <v>336</v>
      </c>
      <c r="C23" s="17" t="s">
        <v>22</v>
      </c>
      <c r="D23" s="12">
        <v>42513</v>
      </c>
      <c r="E23" s="12">
        <v>42735</v>
      </c>
      <c r="F23" s="13">
        <v>89250</v>
      </c>
      <c r="G23" s="12">
        <v>42522</v>
      </c>
      <c r="H23" s="12">
        <v>42886</v>
      </c>
      <c r="I23" s="17">
        <f t="shared" si="0"/>
        <v>12</v>
      </c>
      <c r="J23" s="13">
        <f t="shared" si="1"/>
        <v>7437.5</v>
      </c>
      <c r="L23" t="b">
        <f t="shared" si="2"/>
        <v>0</v>
      </c>
      <c r="M23" t="b">
        <f t="shared" si="3"/>
        <v>1</v>
      </c>
      <c r="N23" t="b">
        <f t="shared" si="4"/>
        <v>0</v>
      </c>
      <c r="O23" t="b">
        <f t="shared" si="5"/>
        <v>0</v>
      </c>
      <c r="P23" t="b">
        <f t="shared" si="6"/>
        <v>0</v>
      </c>
      <c r="Q23" s="21" t="str">
        <f t="shared" si="7"/>
        <v>N/a</v>
      </c>
    </row>
    <row r="24" spans="1:17" ht="15.75" hidden="1" x14ac:dyDescent="0.25">
      <c r="A24" s="17" t="s">
        <v>128</v>
      </c>
      <c r="B24" s="17" t="s">
        <v>336</v>
      </c>
      <c r="C24" s="17" t="s">
        <v>22</v>
      </c>
      <c r="D24" s="12">
        <v>42887</v>
      </c>
      <c r="E24" s="12">
        <v>43100</v>
      </c>
      <c r="F24" s="13">
        <v>89250</v>
      </c>
      <c r="G24" s="12">
        <v>42887</v>
      </c>
      <c r="H24" s="12">
        <v>43251</v>
      </c>
      <c r="I24" s="17">
        <f t="shared" si="0"/>
        <v>12</v>
      </c>
      <c r="J24" s="13">
        <f t="shared" si="1"/>
        <v>7437.5</v>
      </c>
      <c r="L24" t="b">
        <f t="shared" si="2"/>
        <v>0</v>
      </c>
      <c r="M24" t="b">
        <f t="shared" si="3"/>
        <v>1</v>
      </c>
      <c r="N24" t="b">
        <f t="shared" si="4"/>
        <v>1</v>
      </c>
      <c r="O24" t="b">
        <f t="shared" si="5"/>
        <v>1</v>
      </c>
      <c r="P24" t="b">
        <f t="shared" si="6"/>
        <v>1</v>
      </c>
      <c r="Q24" s="21">
        <f t="shared" si="7"/>
        <v>1</v>
      </c>
    </row>
    <row r="25" spans="1:17" ht="15.75" x14ac:dyDescent="0.25">
      <c r="A25" s="17" t="s">
        <v>128</v>
      </c>
      <c r="B25" s="17" t="s">
        <v>336</v>
      </c>
      <c r="C25" s="17" t="s">
        <v>22</v>
      </c>
      <c r="D25" s="12">
        <v>43259</v>
      </c>
      <c r="E25" s="12">
        <v>43374</v>
      </c>
      <c r="F25" s="13">
        <v>89250</v>
      </c>
      <c r="G25" s="12">
        <v>43252</v>
      </c>
      <c r="H25" s="12">
        <v>43616</v>
      </c>
      <c r="I25" s="17">
        <f t="shared" si="0"/>
        <v>12</v>
      </c>
      <c r="J25" s="13">
        <f t="shared" si="1"/>
        <v>7437.5</v>
      </c>
      <c r="L25" t="b">
        <f t="shared" si="2"/>
        <v>0</v>
      </c>
      <c r="M25" t="b">
        <f t="shared" si="3"/>
        <v>1</v>
      </c>
      <c r="N25" t="b">
        <f t="shared" si="4"/>
        <v>1</v>
      </c>
      <c r="O25" t="b">
        <f t="shared" si="5"/>
        <v>1</v>
      </c>
      <c r="P25" t="b">
        <f t="shared" si="6"/>
        <v>1</v>
      </c>
      <c r="Q25" s="21">
        <f t="shared" si="7"/>
        <v>1</v>
      </c>
    </row>
    <row r="26" spans="1:17" ht="15.75" x14ac:dyDescent="0.25">
      <c r="A26" s="17" t="s">
        <v>128</v>
      </c>
      <c r="B26" s="17" t="s">
        <v>336</v>
      </c>
      <c r="C26" s="17" t="s">
        <v>22</v>
      </c>
      <c r="D26" s="12">
        <v>43580</v>
      </c>
      <c r="E26" s="12">
        <v>43609</v>
      </c>
      <c r="F26" s="13">
        <v>33544.71</v>
      </c>
      <c r="G26" s="12">
        <v>43617</v>
      </c>
      <c r="H26" s="12">
        <v>43982</v>
      </c>
      <c r="I26" s="17">
        <f t="shared" si="0"/>
        <v>12</v>
      </c>
      <c r="J26" s="13">
        <f t="shared" si="1"/>
        <v>2795.3924999999999</v>
      </c>
      <c r="L26" t="b">
        <f t="shared" si="2"/>
        <v>0</v>
      </c>
      <c r="M26" t="b">
        <f t="shared" si="3"/>
        <v>0</v>
      </c>
      <c r="N26" t="b">
        <f t="shared" si="4"/>
        <v>1</v>
      </c>
      <c r="O26" t="b">
        <f t="shared" si="5"/>
        <v>1</v>
      </c>
      <c r="P26" t="b">
        <f t="shared" si="6"/>
        <v>1</v>
      </c>
      <c r="Q26" s="21">
        <f t="shared" si="7"/>
        <v>1</v>
      </c>
    </row>
    <row r="27" spans="1:17" ht="15.75" x14ac:dyDescent="0.25">
      <c r="A27" s="17" t="s">
        <v>128</v>
      </c>
      <c r="B27" s="17" t="s">
        <v>335</v>
      </c>
      <c r="C27" s="17" t="s">
        <v>22</v>
      </c>
      <c r="D27" s="12">
        <v>43580</v>
      </c>
      <c r="E27" s="12">
        <v>43609</v>
      </c>
      <c r="F27" s="13">
        <v>3870.54</v>
      </c>
      <c r="G27" s="12">
        <v>43617</v>
      </c>
      <c r="H27" s="12">
        <v>43982</v>
      </c>
      <c r="I27" s="17">
        <f t="shared" si="0"/>
        <v>12</v>
      </c>
      <c r="J27" s="13">
        <f t="shared" si="1"/>
        <v>322.54500000000002</v>
      </c>
      <c r="L27" t="b">
        <f t="shared" si="2"/>
        <v>0</v>
      </c>
      <c r="M27" t="b">
        <f t="shared" si="3"/>
        <v>0</v>
      </c>
      <c r="N27" t="b">
        <f t="shared" si="4"/>
        <v>1</v>
      </c>
      <c r="O27" t="b">
        <f t="shared" si="5"/>
        <v>0</v>
      </c>
      <c r="P27" t="b">
        <f t="shared" si="6"/>
        <v>0</v>
      </c>
      <c r="Q27" s="21" t="str">
        <f>IF(AND(NOT(L27),P27), G27-H26,"N/a")</f>
        <v>N/a</v>
      </c>
    </row>
    <row r="28" spans="1:17" ht="15.75" x14ac:dyDescent="0.25">
      <c r="A28" s="17" t="s">
        <v>128</v>
      </c>
      <c r="B28" s="17" t="s">
        <v>336</v>
      </c>
      <c r="C28" s="17" t="s">
        <v>22</v>
      </c>
      <c r="D28" s="12">
        <v>43983</v>
      </c>
      <c r="E28" s="12">
        <v>43987</v>
      </c>
      <c r="F28" s="13">
        <v>35922.65</v>
      </c>
      <c r="G28" s="12">
        <v>43983</v>
      </c>
      <c r="H28" s="12">
        <v>44347</v>
      </c>
      <c r="I28" s="17">
        <f t="shared" si="0"/>
        <v>12</v>
      </c>
      <c r="J28" s="13">
        <f t="shared" si="1"/>
        <v>2993.5541666666668</v>
      </c>
      <c r="L28" t="b">
        <f t="shared" si="2"/>
        <v>0</v>
      </c>
      <c r="M28" t="b">
        <f t="shared" si="3"/>
        <v>0</v>
      </c>
      <c r="N28" t="b">
        <f t="shared" si="4"/>
        <v>1</v>
      </c>
      <c r="O28" t="b">
        <f t="shared" si="5"/>
        <v>0</v>
      </c>
      <c r="P28" t="b">
        <f t="shared" si="6"/>
        <v>0</v>
      </c>
      <c r="Q28" s="21" t="str">
        <f t="shared" si="7"/>
        <v>N/a</v>
      </c>
    </row>
    <row r="29" spans="1:17" ht="15.75" x14ac:dyDescent="0.25">
      <c r="A29" s="17" t="s">
        <v>128</v>
      </c>
      <c r="B29" s="17" t="s">
        <v>336</v>
      </c>
      <c r="C29" s="17" t="s">
        <v>22</v>
      </c>
      <c r="D29" s="12">
        <v>44242</v>
      </c>
      <c r="E29" s="12"/>
      <c r="F29" s="13">
        <v>100000</v>
      </c>
      <c r="G29" s="12">
        <v>44348</v>
      </c>
      <c r="H29" s="12">
        <v>44592</v>
      </c>
      <c r="I29" s="17">
        <f t="shared" si="0"/>
        <v>8</v>
      </c>
      <c r="J29" s="13">
        <f t="shared" si="1"/>
        <v>12500</v>
      </c>
      <c r="L29" t="b">
        <f t="shared" si="2"/>
        <v>0</v>
      </c>
      <c r="M29" t="b">
        <f t="shared" si="3"/>
        <v>1</v>
      </c>
      <c r="N29" t="b">
        <f t="shared" si="4"/>
        <v>1</v>
      </c>
      <c r="O29" t="b">
        <f t="shared" si="5"/>
        <v>1</v>
      </c>
      <c r="P29" t="b">
        <f t="shared" si="6"/>
        <v>1</v>
      </c>
      <c r="Q29" s="21">
        <f t="shared" si="7"/>
        <v>1</v>
      </c>
    </row>
    <row r="30" spans="1:17" ht="15.75" x14ac:dyDescent="0.25">
      <c r="A30" s="17" t="s">
        <v>128</v>
      </c>
      <c r="B30" s="17" t="s">
        <v>332</v>
      </c>
      <c r="C30" s="17" t="s">
        <v>22</v>
      </c>
      <c r="D30" s="12">
        <v>44286</v>
      </c>
      <c r="E30" s="12"/>
      <c r="F30" s="13">
        <v>100000</v>
      </c>
      <c r="G30" s="12">
        <v>44197</v>
      </c>
      <c r="H30" s="12">
        <v>44592</v>
      </c>
      <c r="I30" s="17">
        <f t="shared" si="0"/>
        <v>13</v>
      </c>
      <c r="J30" s="13">
        <f t="shared" si="1"/>
        <v>7692.3076923076924</v>
      </c>
      <c r="L30" t="b">
        <f t="shared" si="2"/>
        <v>0</v>
      </c>
      <c r="M30" t="b">
        <f t="shared" si="3"/>
        <v>1</v>
      </c>
      <c r="N30" t="b">
        <f t="shared" si="4"/>
        <v>1</v>
      </c>
      <c r="O30" t="b">
        <f t="shared" si="5"/>
        <v>0</v>
      </c>
      <c r="P30" t="b">
        <f t="shared" si="6"/>
        <v>0</v>
      </c>
      <c r="Q30" s="21" t="str">
        <f t="shared" si="7"/>
        <v>N/a</v>
      </c>
    </row>
    <row r="31" spans="1:17" ht="15.75" x14ac:dyDescent="0.25">
      <c r="A31" s="17" t="s">
        <v>128</v>
      </c>
      <c r="B31" s="17" t="s">
        <v>336</v>
      </c>
      <c r="C31" s="17" t="s">
        <v>22</v>
      </c>
      <c r="D31" s="12">
        <v>44286</v>
      </c>
      <c r="E31" s="12"/>
      <c r="F31" s="13">
        <v>100000</v>
      </c>
      <c r="G31" s="12">
        <v>44197</v>
      </c>
      <c r="H31" s="12">
        <v>44592</v>
      </c>
      <c r="I31" s="17">
        <f t="shared" si="0"/>
        <v>13</v>
      </c>
      <c r="J31" s="13">
        <f t="shared" si="1"/>
        <v>7692.3076923076924</v>
      </c>
      <c r="L31" t="b">
        <f t="shared" si="2"/>
        <v>1</v>
      </c>
      <c r="M31" t="b">
        <f t="shared" si="3"/>
        <v>1</v>
      </c>
      <c r="N31" t="b">
        <f t="shared" si="4"/>
        <v>1</v>
      </c>
      <c r="O31" t="b">
        <f t="shared" si="5"/>
        <v>0</v>
      </c>
      <c r="P31" t="b">
        <f t="shared" si="6"/>
        <v>0</v>
      </c>
      <c r="Q31" s="21" t="str">
        <f t="shared" si="7"/>
        <v>N/a</v>
      </c>
    </row>
    <row r="32" spans="1:17" ht="15.75" x14ac:dyDescent="0.25">
      <c r="A32" s="17" t="s">
        <v>129</v>
      </c>
      <c r="B32" s="17" t="s">
        <v>335</v>
      </c>
      <c r="C32" s="17" t="s">
        <v>22</v>
      </c>
      <c r="D32" s="12">
        <v>43698</v>
      </c>
      <c r="E32" s="12">
        <v>43728</v>
      </c>
      <c r="F32" s="13">
        <v>31526.61</v>
      </c>
      <c r="G32" s="12">
        <v>43700</v>
      </c>
      <c r="H32" s="12">
        <v>44043</v>
      </c>
      <c r="I32" s="17">
        <f t="shared" si="0"/>
        <v>12</v>
      </c>
      <c r="J32" s="13">
        <f t="shared" si="1"/>
        <v>2627.2175000000002</v>
      </c>
      <c r="L32" t="b">
        <f t="shared" si="2"/>
        <v>0</v>
      </c>
      <c r="M32" t="b">
        <f t="shared" si="3"/>
        <v>0</v>
      </c>
      <c r="N32" t="b">
        <f t="shared" si="4"/>
        <v>0</v>
      </c>
      <c r="O32" t="b">
        <f t="shared" si="5"/>
        <v>0</v>
      </c>
      <c r="P32" t="b">
        <f t="shared" si="6"/>
        <v>0</v>
      </c>
      <c r="Q32" s="21" t="str">
        <f t="shared" si="7"/>
        <v>N/a</v>
      </c>
    </row>
    <row r="33" spans="1:17" ht="15.75" x14ac:dyDescent="0.25">
      <c r="A33" s="17" t="s">
        <v>130</v>
      </c>
      <c r="B33" s="17" t="s">
        <v>332</v>
      </c>
      <c r="C33" s="17" t="s">
        <v>22</v>
      </c>
      <c r="D33" s="12">
        <v>43647</v>
      </c>
      <c r="E33" s="12">
        <v>43670</v>
      </c>
      <c r="F33" s="13">
        <v>7500</v>
      </c>
      <c r="G33" s="12">
        <v>43647</v>
      </c>
      <c r="H33" s="12">
        <v>43738</v>
      </c>
      <c r="I33" s="17">
        <f t="shared" si="0"/>
        <v>3</v>
      </c>
      <c r="J33" s="13">
        <f t="shared" si="1"/>
        <v>2500</v>
      </c>
      <c r="L33" t="b">
        <f t="shared" si="2"/>
        <v>0</v>
      </c>
      <c r="M33" t="b">
        <f t="shared" si="3"/>
        <v>0</v>
      </c>
      <c r="N33" t="b">
        <f t="shared" si="4"/>
        <v>0</v>
      </c>
      <c r="O33" t="b">
        <f t="shared" si="5"/>
        <v>0</v>
      </c>
      <c r="P33" t="b">
        <f t="shared" si="6"/>
        <v>0</v>
      </c>
      <c r="Q33" s="21" t="str">
        <f t="shared" si="7"/>
        <v>N/a</v>
      </c>
    </row>
    <row r="34" spans="1:17" ht="15.75" x14ac:dyDescent="0.25">
      <c r="A34" s="17" t="s">
        <v>130</v>
      </c>
      <c r="B34" s="17" t="s">
        <v>332</v>
      </c>
      <c r="C34" s="17" t="s">
        <v>22</v>
      </c>
      <c r="D34" s="12">
        <v>43739</v>
      </c>
      <c r="E34" s="12">
        <v>43745</v>
      </c>
      <c r="F34" s="13">
        <v>30000</v>
      </c>
      <c r="G34" s="12">
        <v>43739</v>
      </c>
      <c r="H34" s="12">
        <v>44104</v>
      </c>
      <c r="I34" s="17">
        <f t="shared" ref="I34:I65" si="8">IF((YEAR(H34)-YEAR(G34))=1, ((MONTH(H34)-MONTH(G34))+1)+12, (IF((YEAR(H34)-YEAR(G34))=2, ((MONTH(H34)-MONTH(G34))+1)+24, (IF((YEAR(H34)-YEAR(G34))=3, ((MONTH(H34)-MONTH(G34))+1)+36, (MONTH(H34)-MONTH(G34))+1)))))</f>
        <v>12</v>
      </c>
      <c r="J34" s="13">
        <f t="shared" si="1"/>
        <v>2500</v>
      </c>
      <c r="L34" t="b">
        <f t="shared" si="2"/>
        <v>0</v>
      </c>
      <c r="M34" t="b">
        <f t="shared" si="3"/>
        <v>0</v>
      </c>
      <c r="N34" t="b">
        <f t="shared" si="4"/>
        <v>1</v>
      </c>
      <c r="O34" t="b">
        <f t="shared" si="5"/>
        <v>1</v>
      </c>
      <c r="P34" t="b">
        <f t="shared" si="6"/>
        <v>1</v>
      </c>
      <c r="Q34" s="21">
        <f t="shared" si="7"/>
        <v>1</v>
      </c>
    </row>
    <row r="35" spans="1:17" ht="15.75" x14ac:dyDescent="0.25">
      <c r="A35" s="17" t="s">
        <v>130</v>
      </c>
      <c r="B35" s="17" t="s">
        <v>332</v>
      </c>
      <c r="C35" s="17" t="s">
        <v>22</v>
      </c>
      <c r="D35" s="12">
        <v>44105</v>
      </c>
      <c r="E35" s="12">
        <v>44173</v>
      </c>
      <c r="F35" s="13">
        <v>15000</v>
      </c>
      <c r="G35" s="12">
        <v>44105</v>
      </c>
      <c r="H35" s="12">
        <v>44286</v>
      </c>
      <c r="I35" s="17">
        <f t="shared" si="8"/>
        <v>6</v>
      </c>
      <c r="J35" s="13">
        <f t="shared" si="1"/>
        <v>2500</v>
      </c>
      <c r="L35" t="b">
        <f t="shared" si="2"/>
        <v>0</v>
      </c>
      <c r="M35" t="b">
        <f t="shared" si="3"/>
        <v>0</v>
      </c>
      <c r="N35" t="b">
        <f t="shared" si="4"/>
        <v>1</v>
      </c>
      <c r="O35" t="b">
        <f t="shared" si="5"/>
        <v>1</v>
      </c>
      <c r="P35" t="b">
        <f t="shared" si="6"/>
        <v>1</v>
      </c>
      <c r="Q35" s="21">
        <f t="shared" si="7"/>
        <v>1</v>
      </c>
    </row>
    <row r="36" spans="1:17" ht="15.75" x14ac:dyDescent="0.25">
      <c r="A36" s="17" t="s">
        <v>130</v>
      </c>
      <c r="B36" s="17" t="s">
        <v>332</v>
      </c>
      <c r="C36" s="17" t="s">
        <v>22</v>
      </c>
      <c r="D36" s="12">
        <v>44287</v>
      </c>
      <c r="E36" s="12"/>
      <c r="F36" s="13">
        <v>15000</v>
      </c>
      <c r="G36" s="12">
        <v>44287</v>
      </c>
      <c r="H36" s="12">
        <v>44469</v>
      </c>
      <c r="I36" s="17">
        <f t="shared" si="8"/>
        <v>6</v>
      </c>
      <c r="J36" s="13">
        <f t="shared" si="1"/>
        <v>2500</v>
      </c>
      <c r="L36" t="b">
        <f t="shared" si="2"/>
        <v>0</v>
      </c>
      <c r="M36" t="b">
        <f t="shared" si="3"/>
        <v>0</v>
      </c>
      <c r="N36" t="b">
        <f t="shared" si="4"/>
        <v>1</v>
      </c>
      <c r="O36" t="b">
        <f t="shared" si="5"/>
        <v>1</v>
      </c>
      <c r="P36" t="b">
        <f t="shared" si="6"/>
        <v>1</v>
      </c>
      <c r="Q36" s="21">
        <f t="shared" si="7"/>
        <v>1</v>
      </c>
    </row>
    <row r="37" spans="1:17" ht="15.75" hidden="1" x14ac:dyDescent="0.25">
      <c r="A37" s="17" t="s">
        <v>131</v>
      </c>
      <c r="B37" s="17" t="s">
        <v>333</v>
      </c>
      <c r="C37" s="17" t="s">
        <v>22</v>
      </c>
      <c r="D37" s="12">
        <v>43191</v>
      </c>
      <c r="E37" s="12">
        <v>43385</v>
      </c>
      <c r="F37" s="13">
        <v>8333.35</v>
      </c>
      <c r="G37" s="12">
        <v>43191</v>
      </c>
      <c r="H37" s="12">
        <v>43343</v>
      </c>
      <c r="I37" s="17">
        <f t="shared" si="8"/>
        <v>5</v>
      </c>
      <c r="J37" s="13">
        <f t="shared" si="1"/>
        <v>1666.67</v>
      </c>
      <c r="L37" t="b">
        <f t="shared" si="2"/>
        <v>0</v>
      </c>
      <c r="M37" t="b">
        <f t="shared" si="3"/>
        <v>0</v>
      </c>
      <c r="N37" t="b">
        <f t="shared" si="4"/>
        <v>0</v>
      </c>
      <c r="O37" t="b">
        <f t="shared" si="5"/>
        <v>0</v>
      </c>
      <c r="P37" t="b">
        <f t="shared" si="6"/>
        <v>0</v>
      </c>
      <c r="Q37" s="21" t="str">
        <f t="shared" si="7"/>
        <v>N/a</v>
      </c>
    </row>
    <row r="38" spans="1:17" ht="15.75" hidden="1" x14ac:dyDescent="0.25">
      <c r="A38" s="17" t="s">
        <v>131</v>
      </c>
      <c r="B38" s="17" t="s">
        <v>333</v>
      </c>
      <c r="C38" s="17" t="s">
        <v>22</v>
      </c>
      <c r="D38" s="12">
        <v>43344</v>
      </c>
      <c r="E38" s="12">
        <v>43385</v>
      </c>
      <c r="F38" s="13">
        <v>1666.67</v>
      </c>
      <c r="G38" s="12">
        <v>43344</v>
      </c>
      <c r="H38" s="12">
        <v>43373</v>
      </c>
      <c r="I38" s="17">
        <f t="shared" si="8"/>
        <v>1</v>
      </c>
      <c r="J38" s="13">
        <f t="shared" si="1"/>
        <v>1666.67</v>
      </c>
      <c r="L38" t="b">
        <f t="shared" si="2"/>
        <v>0</v>
      </c>
      <c r="M38" t="b">
        <f t="shared" si="3"/>
        <v>0</v>
      </c>
      <c r="N38" t="b">
        <f t="shared" si="4"/>
        <v>1</v>
      </c>
      <c r="O38" t="b">
        <f t="shared" si="5"/>
        <v>1</v>
      </c>
      <c r="P38" t="b">
        <f t="shared" si="6"/>
        <v>1</v>
      </c>
      <c r="Q38" s="21">
        <f t="shared" si="7"/>
        <v>1</v>
      </c>
    </row>
    <row r="39" spans="1:17" ht="15.75" hidden="1" x14ac:dyDescent="0.25">
      <c r="A39" s="17" t="s">
        <v>131</v>
      </c>
      <c r="B39" s="17" t="s">
        <v>333</v>
      </c>
      <c r="C39" s="17" t="s">
        <v>22</v>
      </c>
      <c r="D39" s="12">
        <v>43374</v>
      </c>
      <c r="E39" s="12">
        <v>43385</v>
      </c>
      <c r="F39" s="13">
        <v>1666.67</v>
      </c>
      <c r="G39" s="12">
        <v>43374</v>
      </c>
      <c r="H39" s="12">
        <v>43404</v>
      </c>
      <c r="I39" s="17">
        <f t="shared" si="8"/>
        <v>1</v>
      </c>
      <c r="J39" s="13">
        <f t="shared" si="1"/>
        <v>1666.67</v>
      </c>
      <c r="L39" t="b">
        <f t="shared" si="2"/>
        <v>0</v>
      </c>
      <c r="M39" t="b">
        <f t="shared" si="3"/>
        <v>0</v>
      </c>
      <c r="N39" t="b">
        <f t="shared" si="4"/>
        <v>1</v>
      </c>
      <c r="O39" t="b">
        <f t="shared" si="5"/>
        <v>1</v>
      </c>
      <c r="P39" t="b">
        <f t="shared" si="6"/>
        <v>1</v>
      </c>
      <c r="Q39" s="21">
        <f t="shared" si="7"/>
        <v>1</v>
      </c>
    </row>
    <row r="40" spans="1:17" ht="15.75" hidden="1" x14ac:dyDescent="0.25">
      <c r="A40" s="17" t="s">
        <v>131</v>
      </c>
      <c r="B40" s="17" t="s">
        <v>333</v>
      </c>
      <c r="C40" s="17" t="s">
        <v>22</v>
      </c>
      <c r="D40" s="12">
        <v>43405</v>
      </c>
      <c r="E40" s="12">
        <v>43472</v>
      </c>
      <c r="F40" s="13">
        <v>1666.67</v>
      </c>
      <c r="G40" s="12">
        <v>43405</v>
      </c>
      <c r="H40" s="12">
        <v>43434</v>
      </c>
      <c r="I40" s="17">
        <f t="shared" si="8"/>
        <v>1</v>
      </c>
      <c r="J40" s="13">
        <f t="shared" si="1"/>
        <v>1666.67</v>
      </c>
      <c r="L40" t="b">
        <f t="shared" si="2"/>
        <v>0</v>
      </c>
      <c r="M40" t="b">
        <f t="shared" si="3"/>
        <v>0</v>
      </c>
      <c r="N40" t="b">
        <f t="shared" si="4"/>
        <v>1</v>
      </c>
      <c r="O40" t="b">
        <f t="shared" si="5"/>
        <v>1</v>
      </c>
      <c r="P40" t="b">
        <f t="shared" si="6"/>
        <v>1</v>
      </c>
      <c r="Q40" s="21">
        <f t="shared" si="7"/>
        <v>1</v>
      </c>
    </row>
    <row r="41" spans="1:17" ht="15.75" hidden="1" x14ac:dyDescent="0.25">
      <c r="A41" s="17" t="s">
        <v>131</v>
      </c>
      <c r="B41" s="17" t="s">
        <v>333</v>
      </c>
      <c r="C41" s="17" t="s">
        <v>22</v>
      </c>
      <c r="D41" s="12">
        <v>43435</v>
      </c>
      <c r="E41" s="12">
        <v>43494</v>
      </c>
      <c r="F41" s="13">
        <v>1666.67</v>
      </c>
      <c r="G41" s="12">
        <v>43435</v>
      </c>
      <c r="H41" s="12">
        <v>43465</v>
      </c>
      <c r="I41" s="17">
        <f t="shared" si="8"/>
        <v>1</v>
      </c>
      <c r="J41" s="13">
        <f t="shared" si="1"/>
        <v>1666.67</v>
      </c>
      <c r="L41" t="b">
        <f t="shared" si="2"/>
        <v>0</v>
      </c>
      <c r="M41" t="b">
        <f t="shared" si="3"/>
        <v>0</v>
      </c>
      <c r="N41" t="b">
        <f t="shared" si="4"/>
        <v>1</v>
      </c>
      <c r="O41" t="b">
        <f t="shared" si="5"/>
        <v>1</v>
      </c>
      <c r="P41" t="b">
        <f t="shared" si="6"/>
        <v>1</v>
      </c>
      <c r="Q41" s="21">
        <f t="shared" si="7"/>
        <v>1</v>
      </c>
    </row>
    <row r="42" spans="1:17" s="51" customFormat="1" ht="15.75" x14ac:dyDescent="0.25">
      <c r="A42" s="17" t="s">
        <v>131</v>
      </c>
      <c r="B42" s="17" t="s">
        <v>333</v>
      </c>
      <c r="C42" s="17" t="s">
        <v>22</v>
      </c>
      <c r="D42" s="12">
        <v>43508</v>
      </c>
      <c r="E42" s="12">
        <v>43535</v>
      </c>
      <c r="F42" s="13">
        <v>20000</v>
      </c>
      <c r="G42" s="12">
        <v>43466</v>
      </c>
      <c r="H42" s="12">
        <v>43830</v>
      </c>
      <c r="I42" s="17">
        <f t="shared" si="8"/>
        <v>12</v>
      </c>
      <c r="J42" s="13">
        <f t="shared" si="1"/>
        <v>1666.6666666666667</v>
      </c>
      <c r="L42" s="46" t="b">
        <f t="shared" si="2"/>
        <v>0</v>
      </c>
      <c r="M42" s="46" t="b">
        <f t="shared" si="3"/>
        <v>0</v>
      </c>
      <c r="N42" s="46" t="b">
        <f t="shared" si="4"/>
        <v>1</v>
      </c>
      <c r="O42" s="46" t="b">
        <f t="shared" si="5"/>
        <v>1</v>
      </c>
      <c r="P42" s="46" t="b">
        <f t="shared" si="6"/>
        <v>1</v>
      </c>
      <c r="Q42" s="52">
        <f t="shared" si="7"/>
        <v>1</v>
      </c>
    </row>
    <row r="43" spans="1:17" s="51" customFormat="1" ht="15.75" x14ac:dyDescent="0.25">
      <c r="A43" s="17" t="s">
        <v>131</v>
      </c>
      <c r="B43" s="17" t="s">
        <v>334</v>
      </c>
      <c r="C43" s="17" t="s">
        <v>22</v>
      </c>
      <c r="D43" s="12">
        <v>43508</v>
      </c>
      <c r="E43" s="12">
        <v>43535</v>
      </c>
      <c r="F43" s="13">
        <v>10000</v>
      </c>
      <c r="G43" s="12">
        <v>43466</v>
      </c>
      <c r="H43" s="12">
        <v>43830</v>
      </c>
      <c r="I43" s="17">
        <f t="shared" si="8"/>
        <v>12</v>
      </c>
      <c r="J43" s="13">
        <f t="shared" si="1"/>
        <v>833.33333333333337</v>
      </c>
      <c r="L43" s="46" t="b">
        <f t="shared" si="2"/>
        <v>0</v>
      </c>
      <c r="M43" s="46" t="b">
        <f t="shared" si="3"/>
        <v>0</v>
      </c>
      <c r="N43" s="46" t="b">
        <f t="shared" si="4"/>
        <v>1</v>
      </c>
      <c r="O43" s="46" t="b">
        <f t="shared" si="5"/>
        <v>0</v>
      </c>
      <c r="P43" s="46" t="b">
        <f t="shared" si="6"/>
        <v>0</v>
      </c>
      <c r="Q43" s="52" t="str">
        <f>IF(AND(NOT(L43),P43), G43-H42,"N/a")</f>
        <v>N/a</v>
      </c>
    </row>
    <row r="44" spans="1:17" s="51" customFormat="1" ht="15.75" x14ac:dyDescent="0.25">
      <c r="A44" s="17" t="s">
        <v>131</v>
      </c>
      <c r="B44" s="17" t="s">
        <v>333</v>
      </c>
      <c r="C44" s="17" t="s">
        <v>22</v>
      </c>
      <c r="D44" s="12">
        <v>43941</v>
      </c>
      <c r="E44" s="12">
        <v>43979</v>
      </c>
      <c r="F44" s="13">
        <v>36720</v>
      </c>
      <c r="G44" s="12">
        <v>43831</v>
      </c>
      <c r="H44" s="12">
        <v>44196</v>
      </c>
      <c r="I44" s="17">
        <f t="shared" si="8"/>
        <v>12</v>
      </c>
      <c r="J44" s="13">
        <f t="shared" si="1"/>
        <v>3060</v>
      </c>
      <c r="L44" s="46" t="b">
        <f t="shared" si="2"/>
        <v>0</v>
      </c>
      <c r="M44" s="46" t="b">
        <f t="shared" si="3"/>
        <v>0</v>
      </c>
      <c r="N44" s="46" t="b">
        <f t="shared" si="4"/>
        <v>1</v>
      </c>
      <c r="O44" s="46" t="b">
        <f t="shared" si="5"/>
        <v>0</v>
      </c>
      <c r="P44" s="46" t="b">
        <f t="shared" si="6"/>
        <v>0</v>
      </c>
      <c r="Q44" s="52" t="str">
        <f t="shared" si="7"/>
        <v>N/a</v>
      </c>
    </row>
    <row r="45" spans="1:17" s="51" customFormat="1" ht="15.75" x14ac:dyDescent="0.25">
      <c r="A45" s="17" t="s">
        <v>131</v>
      </c>
      <c r="B45" s="17" t="s">
        <v>334</v>
      </c>
      <c r="C45" s="17" t="s">
        <v>22</v>
      </c>
      <c r="D45" s="12">
        <v>43941</v>
      </c>
      <c r="E45" s="12">
        <v>43979</v>
      </c>
      <c r="F45" s="13">
        <v>11000</v>
      </c>
      <c r="G45" s="12">
        <v>43831</v>
      </c>
      <c r="H45" s="12">
        <v>44196</v>
      </c>
      <c r="I45" s="17">
        <f t="shared" si="8"/>
        <v>12</v>
      </c>
      <c r="J45" s="13">
        <f t="shared" si="1"/>
        <v>916.66666666666663</v>
      </c>
      <c r="L45" s="46" t="b">
        <f t="shared" si="2"/>
        <v>0</v>
      </c>
      <c r="M45" s="46" t="b">
        <f t="shared" si="3"/>
        <v>0</v>
      </c>
      <c r="N45" s="46" t="b">
        <f t="shared" si="4"/>
        <v>1</v>
      </c>
      <c r="O45" s="46" t="b">
        <f t="shared" si="5"/>
        <v>0</v>
      </c>
      <c r="P45" s="46" t="b">
        <f t="shared" si="6"/>
        <v>0</v>
      </c>
      <c r="Q45" s="52" t="str">
        <f t="shared" si="7"/>
        <v>N/a</v>
      </c>
    </row>
    <row r="46" spans="1:17" s="51" customFormat="1" ht="15.75" x14ac:dyDescent="0.25">
      <c r="A46" s="17" t="s">
        <v>131</v>
      </c>
      <c r="B46" s="17" t="s">
        <v>335</v>
      </c>
      <c r="C46" s="17" t="s">
        <v>22</v>
      </c>
      <c r="D46" s="12">
        <v>43941</v>
      </c>
      <c r="E46" s="12">
        <v>43979</v>
      </c>
      <c r="F46" s="13">
        <v>11000</v>
      </c>
      <c r="G46" s="12">
        <v>43831</v>
      </c>
      <c r="H46" s="12">
        <v>44196</v>
      </c>
      <c r="I46" s="17">
        <f t="shared" si="8"/>
        <v>12</v>
      </c>
      <c r="J46" s="13">
        <f t="shared" si="1"/>
        <v>916.66666666666663</v>
      </c>
      <c r="L46" s="46" t="b">
        <f t="shared" si="2"/>
        <v>1</v>
      </c>
      <c r="M46" s="46" t="b">
        <f t="shared" si="3"/>
        <v>0</v>
      </c>
      <c r="N46" s="46" t="b">
        <f t="shared" si="4"/>
        <v>1</v>
      </c>
      <c r="O46" s="46" t="b">
        <f t="shared" si="5"/>
        <v>0</v>
      </c>
      <c r="P46" s="46" t="b">
        <f t="shared" si="6"/>
        <v>0</v>
      </c>
      <c r="Q46" s="52" t="str">
        <f t="shared" si="7"/>
        <v>N/a</v>
      </c>
    </row>
    <row r="47" spans="1:17" s="51" customFormat="1" ht="15.75" x14ac:dyDescent="0.25">
      <c r="A47" s="17" t="s">
        <v>131</v>
      </c>
      <c r="B47" s="17" t="s">
        <v>336</v>
      </c>
      <c r="C47" s="17" t="s">
        <v>22</v>
      </c>
      <c r="D47" s="12">
        <v>43941</v>
      </c>
      <c r="E47" s="12">
        <v>43979</v>
      </c>
      <c r="F47" s="13">
        <v>11000</v>
      </c>
      <c r="G47" s="12">
        <v>43831</v>
      </c>
      <c r="H47" s="12">
        <v>44196</v>
      </c>
      <c r="I47" s="17">
        <f t="shared" si="8"/>
        <v>12</v>
      </c>
      <c r="J47" s="13">
        <f t="shared" si="1"/>
        <v>916.66666666666663</v>
      </c>
      <c r="L47" s="46" t="b">
        <f t="shared" si="2"/>
        <v>1</v>
      </c>
      <c r="M47" s="46" t="b">
        <f t="shared" si="3"/>
        <v>0</v>
      </c>
      <c r="N47" s="46" t="b">
        <f t="shared" si="4"/>
        <v>1</v>
      </c>
      <c r="O47" s="46" t="b">
        <f t="shared" si="5"/>
        <v>0</v>
      </c>
      <c r="P47" s="46" t="b">
        <f t="shared" si="6"/>
        <v>0</v>
      </c>
      <c r="Q47" s="52" t="str">
        <f t="shared" si="7"/>
        <v>N/a</v>
      </c>
    </row>
    <row r="48" spans="1:17" s="51" customFormat="1" ht="15.75" x14ac:dyDescent="0.25">
      <c r="A48" s="17" t="s">
        <v>131</v>
      </c>
      <c r="B48" s="17" t="s">
        <v>335</v>
      </c>
      <c r="C48" s="17" t="s">
        <v>22</v>
      </c>
      <c r="D48" s="12">
        <v>43948</v>
      </c>
      <c r="E48" s="12">
        <v>44008</v>
      </c>
      <c r="F48" s="13">
        <v>5480</v>
      </c>
      <c r="G48" s="12">
        <v>43831</v>
      </c>
      <c r="H48" s="12">
        <v>44196</v>
      </c>
      <c r="I48" s="17">
        <f t="shared" si="8"/>
        <v>12</v>
      </c>
      <c r="J48" s="13">
        <f t="shared" si="1"/>
        <v>456.66666666666669</v>
      </c>
      <c r="L48" s="46" t="b">
        <f t="shared" si="2"/>
        <v>0</v>
      </c>
      <c r="M48" s="46" t="b">
        <f t="shared" si="3"/>
        <v>0</v>
      </c>
      <c r="N48" s="46" t="b">
        <f t="shared" si="4"/>
        <v>1</v>
      </c>
      <c r="O48" s="46" t="b">
        <f t="shared" si="5"/>
        <v>0</v>
      </c>
      <c r="P48" s="46" t="b">
        <f t="shared" si="6"/>
        <v>0</v>
      </c>
      <c r="Q48" s="52" t="str">
        <f t="shared" si="7"/>
        <v>N/a</v>
      </c>
    </row>
    <row r="49" spans="1:17" s="51" customFormat="1" ht="15.75" x14ac:dyDescent="0.25">
      <c r="A49" s="17" t="s">
        <v>131</v>
      </c>
      <c r="B49" s="17" t="s">
        <v>336</v>
      </c>
      <c r="C49" s="17" t="s">
        <v>22</v>
      </c>
      <c r="D49" s="12">
        <v>44104</v>
      </c>
      <c r="E49" s="12">
        <v>44147</v>
      </c>
      <c r="F49" s="13">
        <v>6000</v>
      </c>
      <c r="G49" s="12">
        <v>44197</v>
      </c>
      <c r="H49" s="12">
        <v>44561</v>
      </c>
      <c r="I49" s="17">
        <f t="shared" si="8"/>
        <v>12</v>
      </c>
      <c r="J49" s="13">
        <f t="shared" si="1"/>
        <v>500</v>
      </c>
      <c r="L49" s="46" t="b">
        <f t="shared" si="2"/>
        <v>0</v>
      </c>
      <c r="M49" s="46" t="b">
        <f t="shared" si="3"/>
        <v>0</v>
      </c>
      <c r="N49" s="46" t="b">
        <f t="shared" si="4"/>
        <v>1</v>
      </c>
      <c r="O49" s="46" t="b">
        <f t="shared" si="5"/>
        <v>0</v>
      </c>
      <c r="P49" s="46" t="b">
        <f t="shared" si="6"/>
        <v>0</v>
      </c>
      <c r="Q49" s="52" t="str">
        <f t="shared" si="7"/>
        <v>N/a</v>
      </c>
    </row>
    <row r="50" spans="1:17" s="51" customFormat="1" ht="15.75" x14ac:dyDescent="0.25">
      <c r="A50" s="17" t="s">
        <v>131</v>
      </c>
      <c r="B50" s="17" t="s">
        <v>333</v>
      </c>
      <c r="C50" s="17" t="s">
        <v>22</v>
      </c>
      <c r="D50" s="12">
        <v>44244</v>
      </c>
      <c r="E50" s="12"/>
      <c r="F50" s="13">
        <v>71556</v>
      </c>
      <c r="G50" s="12">
        <v>44197</v>
      </c>
      <c r="H50" s="12">
        <v>44561</v>
      </c>
      <c r="I50" s="17">
        <f t="shared" si="8"/>
        <v>12</v>
      </c>
      <c r="J50" s="13">
        <f t="shared" si="1"/>
        <v>5963</v>
      </c>
      <c r="L50" s="46" t="b">
        <f t="shared" si="2"/>
        <v>0</v>
      </c>
      <c r="M50" s="46" t="b">
        <f t="shared" si="3"/>
        <v>1</v>
      </c>
      <c r="N50" s="46" t="b">
        <f t="shared" si="4"/>
        <v>1</v>
      </c>
      <c r="O50" s="46" t="b">
        <f t="shared" si="5"/>
        <v>0</v>
      </c>
      <c r="P50" s="46" t="b">
        <f t="shared" si="6"/>
        <v>0</v>
      </c>
      <c r="Q50" s="52" t="str">
        <f t="shared" si="7"/>
        <v>N/a</v>
      </c>
    </row>
    <row r="51" spans="1:17" s="51" customFormat="1" ht="15.75" x14ac:dyDescent="0.25">
      <c r="A51" s="17" t="s">
        <v>131</v>
      </c>
      <c r="B51" s="17" t="s">
        <v>334</v>
      </c>
      <c r="C51" s="17" t="s">
        <v>22</v>
      </c>
      <c r="D51" s="12">
        <v>44204</v>
      </c>
      <c r="E51" s="12">
        <v>44253</v>
      </c>
      <c r="F51" s="13">
        <v>19725</v>
      </c>
      <c r="G51" s="12">
        <v>44197</v>
      </c>
      <c r="H51" s="12">
        <v>44377</v>
      </c>
      <c r="I51" s="17">
        <f t="shared" si="8"/>
        <v>6</v>
      </c>
      <c r="J51" s="13">
        <f t="shared" si="1"/>
        <v>3287.5</v>
      </c>
      <c r="L51" s="46" t="b">
        <f t="shared" si="2"/>
        <v>0</v>
      </c>
      <c r="M51" s="46" t="b">
        <f t="shared" si="3"/>
        <v>0</v>
      </c>
      <c r="N51" s="46" t="b">
        <f t="shared" si="4"/>
        <v>1</v>
      </c>
      <c r="O51" s="46" t="b">
        <f t="shared" si="5"/>
        <v>0</v>
      </c>
      <c r="P51" s="46" t="b">
        <f t="shared" si="6"/>
        <v>0</v>
      </c>
      <c r="Q51" s="52" t="str">
        <f t="shared" si="7"/>
        <v>N/a</v>
      </c>
    </row>
    <row r="52" spans="1:17" s="51" customFormat="1" ht="15.75" x14ac:dyDescent="0.25">
      <c r="A52" s="17" t="s">
        <v>131</v>
      </c>
      <c r="B52" s="17" t="s">
        <v>334</v>
      </c>
      <c r="C52" s="17" t="s">
        <v>22</v>
      </c>
      <c r="D52" s="12">
        <v>44204</v>
      </c>
      <c r="E52" s="12">
        <v>44253</v>
      </c>
      <c r="F52" s="13">
        <v>18265</v>
      </c>
      <c r="G52" s="12">
        <v>44378</v>
      </c>
      <c r="H52" s="12">
        <v>44561</v>
      </c>
      <c r="I52" s="17">
        <f t="shared" si="8"/>
        <v>6</v>
      </c>
      <c r="J52" s="13">
        <f t="shared" si="1"/>
        <v>3044.1666666666665</v>
      </c>
      <c r="L52" s="46" t="b">
        <f t="shared" si="2"/>
        <v>0</v>
      </c>
      <c r="M52" s="46" t="b">
        <f t="shared" si="3"/>
        <v>0</v>
      </c>
      <c r="N52" s="46" t="b">
        <f t="shared" si="4"/>
        <v>1</v>
      </c>
      <c r="O52" s="46" t="b">
        <f t="shared" si="5"/>
        <v>1</v>
      </c>
      <c r="P52" s="46" t="b">
        <f t="shared" si="6"/>
        <v>1</v>
      </c>
      <c r="Q52" s="52">
        <f t="shared" si="7"/>
        <v>1</v>
      </c>
    </row>
    <row r="53" spans="1:17" s="51" customFormat="1" ht="15.75" x14ac:dyDescent="0.25">
      <c r="A53" s="17" t="s">
        <v>131</v>
      </c>
      <c r="B53" s="17" t="s">
        <v>332</v>
      </c>
      <c r="C53" s="17" t="s">
        <v>22</v>
      </c>
      <c r="D53" s="12">
        <v>44378</v>
      </c>
      <c r="E53" s="12"/>
      <c r="F53" s="13">
        <v>18265</v>
      </c>
      <c r="G53" s="12">
        <v>44378</v>
      </c>
      <c r="H53" s="12">
        <v>44561</v>
      </c>
      <c r="I53" s="17">
        <f t="shared" si="8"/>
        <v>6</v>
      </c>
      <c r="J53" s="13">
        <f t="shared" si="1"/>
        <v>3044.1666666666665</v>
      </c>
      <c r="L53" s="46" t="b">
        <f t="shared" si="2"/>
        <v>0</v>
      </c>
      <c r="M53" s="46" t="b">
        <f t="shared" si="3"/>
        <v>0</v>
      </c>
      <c r="N53" s="46" t="b">
        <f t="shared" si="4"/>
        <v>1</v>
      </c>
      <c r="O53" s="46" t="b">
        <f t="shared" si="5"/>
        <v>0</v>
      </c>
      <c r="P53" s="46" t="b">
        <f t="shared" si="6"/>
        <v>0</v>
      </c>
      <c r="Q53" s="52" t="str">
        <f t="shared" si="7"/>
        <v>N/a</v>
      </c>
    </row>
    <row r="54" spans="1:17" s="51" customFormat="1" ht="15.75" x14ac:dyDescent="0.25">
      <c r="A54" s="17" t="s">
        <v>131</v>
      </c>
      <c r="B54" s="17" t="s">
        <v>332</v>
      </c>
      <c r="C54" s="17" t="s">
        <v>22</v>
      </c>
      <c r="D54" s="12">
        <v>44378</v>
      </c>
      <c r="E54" s="12"/>
      <c r="F54" s="13">
        <v>19725</v>
      </c>
      <c r="G54" s="12">
        <v>44562</v>
      </c>
      <c r="H54" s="12">
        <v>44926</v>
      </c>
      <c r="I54" s="17">
        <f t="shared" si="8"/>
        <v>12</v>
      </c>
      <c r="J54" s="13">
        <f t="shared" si="1"/>
        <v>1643.75</v>
      </c>
      <c r="L54" s="46" t="b">
        <f t="shared" si="2"/>
        <v>0</v>
      </c>
      <c r="M54" s="46" t="b">
        <f t="shared" si="3"/>
        <v>0</v>
      </c>
      <c r="N54" s="46" t="b">
        <f t="shared" si="4"/>
        <v>1</v>
      </c>
      <c r="O54" s="46" t="b">
        <f t="shared" si="5"/>
        <v>1</v>
      </c>
      <c r="P54" s="46" t="b">
        <f t="shared" si="6"/>
        <v>1</v>
      </c>
      <c r="Q54" s="52">
        <f t="shared" si="7"/>
        <v>1</v>
      </c>
    </row>
    <row r="55" spans="1:17" ht="15.75" x14ac:dyDescent="0.25">
      <c r="A55" s="17" t="s">
        <v>132</v>
      </c>
      <c r="B55" s="17" t="s">
        <v>334</v>
      </c>
      <c r="C55" s="17" t="s">
        <v>22</v>
      </c>
      <c r="D55" s="12">
        <v>43174</v>
      </c>
      <c r="E55" s="12">
        <v>43202</v>
      </c>
      <c r="F55" s="13">
        <v>5031.2299999999996</v>
      </c>
      <c r="G55" s="12">
        <v>43160</v>
      </c>
      <c r="H55" s="12">
        <v>43524</v>
      </c>
      <c r="I55" s="17">
        <f t="shared" si="8"/>
        <v>12</v>
      </c>
      <c r="J55" s="13">
        <f t="shared" si="1"/>
        <v>419.26916666666665</v>
      </c>
      <c r="L55" t="b">
        <f t="shared" si="2"/>
        <v>0</v>
      </c>
      <c r="M55" t="b">
        <f t="shared" si="3"/>
        <v>0</v>
      </c>
      <c r="N55" t="b">
        <f t="shared" si="4"/>
        <v>0</v>
      </c>
      <c r="O55" t="b">
        <f t="shared" si="5"/>
        <v>0</v>
      </c>
      <c r="P55" t="b">
        <f t="shared" si="6"/>
        <v>0</v>
      </c>
      <c r="Q55" s="21" t="str">
        <f t="shared" si="7"/>
        <v>N/a</v>
      </c>
    </row>
    <row r="56" spans="1:17" ht="15.75" x14ac:dyDescent="0.25">
      <c r="A56" s="17" t="s">
        <v>132</v>
      </c>
      <c r="B56" s="17" t="s">
        <v>334</v>
      </c>
      <c r="C56" s="17" t="s">
        <v>22</v>
      </c>
      <c r="D56" s="12">
        <v>43525</v>
      </c>
      <c r="E56" s="12">
        <v>43691</v>
      </c>
      <c r="F56" s="13">
        <v>4579.83</v>
      </c>
      <c r="G56" s="12">
        <v>43525</v>
      </c>
      <c r="H56" s="12">
        <v>43890</v>
      </c>
      <c r="I56" s="17">
        <f t="shared" si="8"/>
        <v>12</v>
      </c>
      <c r="J56" s="13">
        <f t="shared" si="1"/>
        <v>381.65249999999997</v>
      </c>
      <c r="L56" t="b">
        <f t="shared" si="2"/>
        <v>0</v>
      </c>
      <c r="M56" t="b">
        <f t="shared" si="3"/>
        <v>0</v>
      </c>
      <c r="N56" t="b">
        <f t="shared" si="4"/>
        <v>1</v>
      </c>
      <c r="O56" t="b">
        <f t="shared" si="5"/>
        <v>1</v>
      </c>
      <c r="P56" t="b">
        <f t="shared" si="6"/>
        <v>1</v>
      </c>
      <c r="Q56" s="21">
        <f t="shared" si="7"/>
        <v>1</v>
      </c>
    </row>
    <row r="57" spans="1:17" ht="15.75" x14ac:dyDescent="0.25">
      <c r="A57" s="48" t="s">
        <v>133</v>
      </c>
      <c r="B57" s="48" t="s">
        <v>335</v>
      </c>
      <c r="C57" s="48" t="s">
        <v>22</v>
      </c>
      <c r="D57" s="12">
        <v>43146</v>
      </c>
      <c r="E57" s="12">
        <v>43181</v>
      </c>
      <c r="F57" s="13">
        <v>40456.92</v>
      </c>
      <c r="G57" s="49">
        <v>43132</v>
      </c>
      <c r="H57" s="49">
        <v>43496</v>
      </c>
      <c r="I57" s="48">
        <f t="shared" si="8"/>
        <v>12</v>
      </c>
      <c r="J57" s="50">
        <f t="shared" si="1"/>
        <v>3371.41</v>
      </c>
      <c r="L57" t="b">
        <f t="shared" si="2"/>
        <v>0</v>
      </c>
      <c r="M57" t="b">
        <f t="shared" si="3"/>
        <v>0</v>
      </c>
      <c r="N57" t="b">
        <f t="shared" si="4"/>
        <v>0</v>
      </c>
      <c r="O57" t="b">
        <f t="shared" si="5"/>
        <v>0</v>
      </c>
      <c r="P57" t="b">
        <f t="shared" si="6"/>
        <v>0</v>
      </c>
      <c r="Q57" s="21" t="str">
        <f t="shared" si="7"/>
        <v>N/a</v>
      </c>
    </row>
    <row r="58" spans="1:17" ht="15.75" hidden="1" x14ac:dyDescent="0.25">
      <c r="A58" s="17" t="s">
        <v>133</v>
      </c>
      <c r="B58" s="17" t="s">
        <v>335</v>
      </c>
      <c r="C58" s="17" t="s">
        <v>22</v>
      </c>
      <c r="D58" s="12">
        <v>43202</v>
      </c>
      <c r="E58" s="12">
        <v>43222</v>
      </c>
      <c r="F58" s="13">
        <v>3721.45</v>
      </c>
      <c r="G58" s="12">
        <v>43191</v>
      </c>
      <c r="H58" s="12">
        <v>43220</v>
      </c>
      <c r="I58" s="17">
        <f t="shared" si="8"/>
        <v>1</v>
      </c>
      <c r="J58" s="13">
        <f t="shared" si="1"/>
        <v>3721.45</v>
      </c>
      <c r="L58" t="b">
        <f t="shared" si="2"/>
        <v>0</v>
      </c>
      <c r="M58" t="b">
        <f t="shared" si="3"/>
        <v>0</v>
      </c>
      <c r="N58" t="b">
        <f t="shared" si="4"/>
        <v>1</v>
      </c>
      <c r="O58" t="b">
        <f t="shared" si="5"/>
        <v>1</v>
      </c>
      <c r="P58" t="b">
        <f t="shared" si="6"/>
        <v>1</v>
      </c>
      <c r="Q58" s="21">
        <f t="shared" si="7"/>
        <v>-305</v>
      </c>
    </row>
    <row r="59" spans="1:17" ht="15.75" hidden="1" x14ac:dyDescent="0.25">
      <c r="A59" s="17" t="s">
        <v>133</v>
      </c>
      <c r="B59" s="17" t="s">
        <v>335</v>
      </c>
      <c r="C59" s="17" t="s">
        <v>22</v>
      </c>
      <c r="D59" s="12">
        <v>43227</v>
      </c>
      <c r="E59" s="12">
        <v>43230</v>
      </c>
      <c r="F59" s="13">
        <v>4060.43</v>
      </c>
      <c r="G59" s="12">
        <v>43221</v>
      </c>
      <c r="H59" s="12">
        <v>43251</v>
      </c>
      <c r="I59" s="17">
        <f t="shared" si="8"/>
        <v>1</v>
      </c>
      <c r="J59" s="13">
        <f t="shared" si="1"/>
        <v>4060.43</v>
      </c>
      <c r="L59" t="b">
        <f t="shared" si="2"/>
        <v>0</v>
      </c>
      <c r="M59" t="b">
        <f t="shared" si="3"/>
        <v>0</v>
      </c>
      <c r="N59" t="b">
        <f t="shared" si="4"/>
        <v>1</v>
      </c>
      <c r="O59" t="b">
        <f t="shared" si="5"/>
        <v>1</v>
      </c>
      <c r="P59" t="b">
        <f t="shared" si="6"/>
        <v>1</v>
      </c>
      <c r="Q59" s="21">
        <f t="shared" si="7"/>
        <v>1</v>
      </c>
    </row>
    <row r="60" spans="1:17" ht="15.75" hidden="1" x14ac:dyDescent="0.25">
      <c r="A60" s="17" t="s">
        <v>133</v>
      </c>
      <c r="B60" s="17" t="s">
        <v>335</v>
      </c>
      <c r="C60" s="17" t="s">
        <v>22</v>
      </c>
      <c r="D60" s="12">
        <v>43262</v>
      </c>
      <c r="E60" s="12">
        <v>43292</v>
      </c>
      <c r="F60" s="13">
        <v>2970.52</v>
      </c>
      <c r="G60" s="12">
        <v>43252</v>
      </c>
      <c r="H60" s="12">
        <v>43281</v>
      </c>
      <c r="I60" s="17">
        <f t="shared" si="8"/>
        <v>1</v>
      </c>
      <c r="J60" s="13">
        <f t="shared" si="1"/>
        <v>2970.52</v>
      </c>
      <c r="L60" t="b">
        <f t="shared" si="2"/>
        <v>0</v>
      </c>
      <c r="M60" t="b">
        <f t="shared" si="3"/>
        <v>0</v>
      </c>
      <c r="N60" t="b">
        <f t="shared" si="4"/>
        <v>1</v>
      </c>
      <c r="O60" t="b">
        <f t="shared" si="5"/>
        <v>1</v>
      </c>
      <c r="P60" t="b">
        <f t="shared" si="6"/>
        <v>1</v>
      </c>
      <c r="Q60" s="21">
        <f t="shared" si="7"/>
        <v>1</v>
      </c>
    </row>
    <row r="61" spans="1:17" ht="15.75" hidden="1" x14ac:dyDescent="0.25">
      <c r="A61" s="17" t="s">
        <v>133</v>
      </c>
      <c r="B61" s="17" t="s">
        <v>335</v>
      </c>
      <c r="C61" s="17" t="s">
        <v>22</v>
      </c>
      <c r="D61" s="12">
        <v>43283</v>
      </c>
      <c r="E61" s="12">
        <v>43315</v>
      </c>
      <c r="F61" s="13">
        <v>3199.03</v>
      </c>
      <c r="G61" s="12">
        <v>43282</v>
      </c>
      <c r="H61" s="12">
        <v>43312</v>
      </c>
      <c r="I61" s="17">
        <f t="shared" si="8"/>
        <v>1</v>
      </c>
      <c r="J61" s="13">
        <f t="shared" si="1"/>
        <v>3199.03</v>
      </c>
      <c r="L61" t="b">
        <f t="shared" si="2"/>
        <v>0</v>
      </c>
      <c r="M61" t="b">
        <f t="shared" si="3"/>
        <v>0</v>
      </c>
      <c r="N61" t="b">
        <f t="shared" si="4"/>
        <v>1</v>
      </c>
      <c r="O61" t="b">
        <f t="shared" si="5"/>
        <v>1</v>
      </c>
      <c r="P61" t="b">
        <f t="shared" si="6"/>
        <v>1</v>
      </c>
      <c r="Q61" s="21">
        <f t="shared" si="7"/>
        <v>1</v>
      </c>
    </row>
    <row r="62" spans="1:17" ht="15.75" hidden="1" x14ac:dyDescent="0.25">
      <c r="A62" s="17" t="s">
        <v>133</v>
      </c>
      <c r="B62" s="17" t="s">
        <v>335</v>
      </c>
      <c r="C62" s="17" t="s">
        <v>22</v>
      </c>
      <c r="D62" s="12">
        <v>43320</v>
      </c>
      <c r="E62" s="12">
        <v>43353</v>
      </c>
      <c r="F62" s="13">
        <v>2900.38</v>
      </c>
      <c r="G62" s="12">
        <v>43313</v>
      </c>
      <c r="H62" s="12">
        <v>43343</v>
      </c>
      <c r="I62" s="17">
        <f t="shared" si="8"/>
        <v>1</v>
      </c>
      <c r="J62" s="13">
        <f t="shared" si="1"/>
        <v>2900.38</v>
      </c>
      <c r="L62" t="b">
        <f t="shared" si="2"/>
        <v>0</v>
      </c>
      <c r="M62" t="b">
        <f t="shared" si="3"/>
        <v>0</v>
      </c>
      <c r="N62" t="b">
        <f t="shared" si="4"/>
        <v>1</v>
      </c>
      <c r="O62" t="b">
        <f t="shared" si="5"/>
        <v>1</v>
      </c>
      <c r="P62" t="b">
        <f t="shared" si="6"/>
        <v>1</v>
      </c>
      <c r="Q62" s="21">
        <f t="shared" si="7"/>
        <v>1</v>
      </c>
    </row>
    <row r="63" spans="1:17" ht="15.75" hidden="1" x14ac:dyDescent="0.25">
      <c r="A63" s="17" t="s">
        <v>133</v>
      </c>
      <c r="B63" s="17" t="s">
        <v>335</v>
      </c>
      <c r="C63" s="17" t="s">
        <v>22</v>
      </c>
      <c r="D63" s="12">
        <v>43335</v>
      </c>
      <c r="E63" s="12">
        <v>43361</v>
      </c>
      <c r="F63" s="13">
        <v>500</v>
      </c>
      <c r="G63" s="12">
        <v>43313</v>
      </c>
      <c r="H63" s="12">
        <v>43343</v>
      </c>
      <c r="I63" s="17">
        <f t="shared" si="8"/>
        <v>1</v>
      </c>
      <c r="J63" s="13">
        <f t="shared" si="1"/>
        <v>500</v>
      </c>
      <c r="L63" t="b">
        <f t="shared" si="2"/>
        <v>0</v>
      </c>
      <c r="M63" t="b">
        <f t="shared" si="3"/>
        <v>0</v>
      </c>
      <c r="N63" t="b">
        <f t="shared" si="4"/>
        <v>1</v>
      </c>
      <c r="O63" t="b">
        <f t="shared" si="5"/>
        <v>1</v>
      </c>
      <c r="P63" t="b">
        <f t="shared" si="6"/>
        <v>1</v>
      </c>
      <c r="Q63" s="21">
        <f t="shared" si="7"/>
        <v>-30</v>
      </c>
    </row>
    <row r="64" spans="1:17" ht="15.75" hidden="1" x14ac:dyDescent="0.25">
      <c r="A64" s="17" t="s">
        <v>133</v>
      </c>
      <c r="B64" s="17" t="s">
        <v>335</v>
      </c>
      <c r="C64" s="17" t="s">
        <v>22</v>
      </c>
      <c r="D64" s="12">
        <v>43350</v>
      </c>
      <c r="E64" s="12">
        <v>43376</v>
      </c>
      <c r="F64" s="13">
        <v>500</v>
      </c>
      <c r="G64" s="12">
        <v>43344</v>
      </c>
      <c r="H64" s="12">
        <v>43373</v>
      </c>
      <c r="I64" s="17">
        <f t="shared" si="8"/>
        <v>1</v>
      </c>
      <c r="J64" s="13">
        <f t="shared" si="1"/>
        <v>500</v>
      </c>
      <c r="L64" t="b">
        <f t="shared" si="2"/>
        <v>0</v>
      </c>
      <c r="M64" t="b">
        <f t="shared" si="3"/>
        <v>0</v>
      </c>
      <c r="N64" t="b">
        <f t="shared" si="4"/>
        <v>1</v>
      </c>
      <c r="O64" t="b">
        <f t="shared" si="5"/>
        <v>1</v>
      </c>
      <c r="P64" t="b">
        <f t="shared" si="6"/>
        <v>1</v>
      </c>
      <c r="Q64" s="21">
        <f t="shared" si="7"/>
        <v>1</v>
      </c>
    </row>
    <row r="65" spans="1:17" ht="15.75" hidden="1" x14ac:dyDescent="0.25">
      <c r="A65" s="17" t="s">
        <v>133</v>
      </c>
      <c r="B65" s="17" t="s">
        <v>335</v>
      </c>
      <c r="C65" s="17" t="s">
        <v>22</v>
      </c>
      <c r="D65" s="12">
        <v>43360</v>
      </c>
      <c r="E65" s="12">
        <v>43378</v>
      </c>
      <c r="F65" s="13">
        <v>2690.49</v>
      </c>
      <c r="G65" s="12">
        <v>43344</v>
      </c>
      <c r="H65" s="12">
        <v>43373</v>
      </c>
      <c r="I65" s="17">
        <f t="shared" si="8"/>
        <v>1</v>
      </c>
      <c r="J65" s="13">
        <f t="shared" si="1"/>
        <v>2690.49</v>
      </c>
      <c r="L65" t="b">
        <f t="shared" si="2"/>
        <v>0</v>
      </c>
      <c r="M65" t="b">
        <f t="shared" si="3"/>
        <v>0</v>
      </c>
      <c r="N65" t="b">
        <f t="shared" si="4"/>
        <v>1</v>
      </c>
      <c r="O65" t="b">
        <f t="shared" si="5"/>
        <v>1</v>
      </c>
      <c r="P65" t="b">
        <f t="shared" si="6"/>
        <v>1</v>
      </c>
      <c r="Q65" s="21">
        <f t="shared" si="7"/>
        <v>-29</v>
      </c>
    </row>
    <row r="66" spans="1:17" ht="15.75" hidden="1" x14ac:dyDescent="0.25">
      <c r="A66" s="17" t="s">
        <v>133</v>
      </c>
      <c r="B66" s="17" t="s">
        <v>335</v>
      </c>
      <c r="C66" s="17" t="s">
        <v>22</v>
      </c>
      <c r="D66" s="12">
        <v>43388</v>
      </c>
      <c r="E66" s="12">
        <v>43413</v>
      </c>
      <c r="F66" s="13">
        <v>3766.68</v>
      </c>
      <c r="G66" s="12">
        <v>43374</v>
      </c>
      <c r="H66" s="12">
        <v>43404</v>
      </c>
      <c r="I66" s="17">
        <f t="shared" ref="I66:I74" si="9">IF((YEAR(H66)-YEAR(G66))=1, ((MONTH(H66)-MONTH(G66))+1)+12, (IF((YEAR(H66)-YEAR(G66))=2, ((MONTH(H66)-MONTH(G66))+1)+24, (IF((YEAR(H66)-YEAR(G66))=3, ((MONTH(H66)-MONTH(G66))+1)+36, (MONTH(H66)-MONTH(G66))+1)))))</f>
        <v>1</v>
      </c>
      <c r="J66" s="13">
        <f t="shared" ref="J66:J92" si="10">F66/I66</f>
        <v>3766.68</v>
      </c>
      <c r="L66" t="b">
        <f t="shared" si="2"/>
        <v>0</v>
      </c>
      <c r="M66" t="b">
        <f t="shared" si="3"/>
        <v>0</v>
      </c>
      <c r="N66" t="b">
        <f t="shared" si="4"/>
        <v>1</v>
      </c>
      <c r="O66" t="b">
        <f t="shared" si="5"/>
        <v>1</v>
      </c>
      <c r="P66" t="b">
        <f t="shared" si="6"/>
        <v>1</v>
      </c>
      <c r="Q66" s="21">
        <f t="shared" si="7"/>
        <v>1</v>
      </c>
    </row>
    <row r="67" spans="1:17" ht="15.75" hidden="1" x14ac:dyDescent="0.25">
      <c r="A67" s="17" t="s">
        <v>133</v>
      </c>
      <c r="B67" s="17" t="s">
        <v>335</v>
      </c>
      <c r="C67" s="17" t="s">
        <v>22</v>
      </c>
      <c r="D67" s="12">
        <v>43417</v>
      </c>
      <c r="E67" s="12">
        <v>43487</v>
      </c>
      <c r="F67" s="13">
        <v>1937.15</v>
      </c>
      <c r="G67" s="12">
        <v>43405</v>
      </c>
      <c r="H67" s="12">
        <v>43434</v>
      </c>
      <c r="I67" s="17">
        <f t="shared" si="9"/>
        <v>1</v>
      </c>
      <c r="J67" s="13">
        <f t="shared" si="10"/>
        <v>1937.15</v>
      </c>
      <c r="L67" t="b">
        <f t="shared" si="2"/>
        <v>0</v>
      </c>
      <c r="M67" t="b">
        <f t="shared" si="3"/>
        <v>0</v>
      </c>
      <c r="N67" t="b">
        <f t="shared" si="4"/>
        <v>1</v>
      </c>
      <c r="O67" t="b">
        <f t="shared" si="5"/>
        <v>1</v>
      </c>
      <c r="P67" t="b">
        <f t="shared" si="6"/>
        <v>1</v>
      </c>
      <c r="Q67" s="21">
        <f t="shared" si="7"/>
        <v>1</v>
      </c>
    </row>
    <row r="68" spans="1:17" ht="15.75" hidden="1" x14ac:dyDescent="0.25">
      <c r="A68" s="17" t="s">
        <v>133</v>
      </c>
      <c r="B68" s="17" t="s">
        <v>335</v>
      </c>
      <c r="C68" s="17" t="s">
        <v>22</v>
      </c>
      <c r="D68" s="12">
        <v>43438</v>
      </c>
      <c r="E68" s="12">
        <v>43487</v>
      </c>
      <c r="F68" s="13">
        <v>990.83</v>
      </c>
      <c r="G68" s="12">
        <v>43435</v>
      </c>
      <c r="H68" s="12">
        <v>43465</v>
      </c>
      <c r="I68" s="17">
        <f t="shared" si="9"/>
        <v>1</v>
      </c>
      <c r="J68" s="13">
        <f t="shared" si="10"/>
        <v>990.83</v>
      </c>
      <c r="L68" t="b">
        <f t="shared" ref="L68:L94" si="11">AND(F68=F67,G68=G67,E68=E67,D68=D67)</f>
        <v>0</v>
      </c>
      <c r="M68" t="b">
        <f t="shared" ref="M68:M94" si="12">IF(F68&gt;G68,TRUE, FALSE)</f>
        <v>0</v>
      </c>
      <c r="N68" t="b">
        <f t="shared" ref="N68:N94" si="13">EXACT(A68,A67)</f>
        <v>1</v>
      </c>
      <c r="O68" t="b">
        <f t="shared" ref="O68:O94" si="14">EXACT(B68,B67)</f>
        <v>1</v>
      </c>
      <c r="P68" t="b">
        <f t="shared" ref="P68:P94" si="15">AND(N68,O68)</f>
        <v>1</v>
      </c>
      <c r="Q68" s="21">
        <f t="shared" ref="Q68:Q94" si="16">IF(AND(NOT(L68),P68), G68-H67,"N/a")</f>
        <v>1</v>
      </c>
    </row>
    <row r="69" spans="1:17" ht="15.75" x14ac:dyDescent="0.25">
      <c r="A69" s="48" t="s">
        <v>133</v>
      </c>
      <c r="B69" s="48" t="s">
        <v>336</v>
      </c>
      <c r="C69" s="48" t="s">
        <v>22</v>
      </c>
      <c r="D69" s="12">
        <v>43570</v>
      </c>
      <c r="E69" s="12">
        <v>43594</v>
      </c>
      <c r="F69" s="13">
        <v>40456.92</v>
      </c>
      <c r="G69" s="49">
        <v>43132</v>
      </c>
      <c r="H69" s="49">
        <v>43496</v>
      </c>
      <c r="I69" s="48">
        <f t="shared" si="9"/>
        <v>12</v>
      </c>
      <c r="J69" s="50">
        <f t="shared" si="10"/>
        <v>3371.41</v>
      </c>
      <c r="L69" t="b">
        <f t="shared" si="11"/>
        <v>0</v>
      </c>
      <c r="M69" t="b">
        <f t="shared" si="12"/>
        <v>0</v>
      </c>
      <c r="N69" t="b">
        <f t="shared" si="13"/>
        <v>1</v>
      </c>
      <c r="O69" t="b">
        <f t="shared" si="14"/>
        <v>0</v>
      </c>
      <c r="P69" t="b">
        <f t="shared" si="15"/>
        <v>0</v>
      </c>
      <c r="Q69" s="21" t="str">
        <f t="shared" si="16"/>
        <v>N/a</v>
      </c>
    </row>
    <row r="70" spans="1:17" ht="15.75" x14ac:dyDescent="0.25">
      <c r="A70" s="48" t="s">
        <v>133</v>
      </c>
      <c r="B70" s="48" t="s">
        <v>335</v>
      </c>
      <c r="C70" s="48" t="s">
        <v>22</v>
      </c>
      <c r="D70" s="12">
        <v>43528</v>
      </c>
      <c r="E70" s="12">
        <v>43570</v>
      </c>
      <c r="F70" s="13">
        <v>40456.92</v>
      </c>
      <c r="G70" s="49">
        <v>43497</v>
      </c>
      <c r="H70" s="49">
        <v>43861</v>
      </c>
      <c r="I70" s="48">
        <f t="shared" si="9"/>
        <v>12</v>
      </c>
      <c r="J70" s="50">
        <f t="shared" si="10"/>
        <v>3371.41</v>
      </c>
      <c r="L70" t="b">
        <f t="shared" si="11"/>
        <v>0</v>
      </c>
      <c r="M70" t="b">
        <f t="shared" si="12"/>
        <v>0</v>
      </c>
      <c r="N70" t="b">
        <f t="shared" si="13"/>
        <v>1</v>
      </c>
      <c r="O70" t="b">
        <f t="shared" si="14"/>
        <v>0</v>
      </c>
      <c r="P70" t="b">
        <f t="shared" si="15"/>
        <v>0</v>
      </c>
      <c r="Q70" s="21" t="str">
        <f t="shared" si="16"/>
        <v>N/a</v>
      </c>
    </row>
    <row r="71" spans="1:17" ht="15.75" x14ac:dyDescent="0.25">
      <c r="A71" s="48" t="s">
        <v>133</v>
      </c>
      <c r="B71" s="48" t="s">
        <v>336</v>
      </c>
      <c r="C71" s="48" t="s">
        <v>22</v>
      </c>
      <c r="D71" s="12">
        <v>43570</v>
      </c>
      <c r="E71" s="12">
        <v>43594</v>
      </c>
      <c r="F71" s="13">
        <v>2141.84</v>
      </c>
      <c r="G71" s="49">
        <v>43497</v>
      </c>
      <c r="H71" s="49">
        <v>43861</v>
      </c>
      <c r="I71" s="48">
        <f t="shared" si="9"/>
        <v>12</v>
      </c>
      <c r="J71" s="50">
        <f t="shared" si="10"/>
        <v>178.48666666666668</v>
      </c>
      <c r="L71" t="b">
        <f t="shared" si="11"/>
        <v>0</v>
      </c>
      <c r="M71" t="b">
        <f t="shared" si="12"/>
        <v>0</v>
      </c>
      <c r="N71" t="b">
        <f t="shared" si="13"/>
        <v>1</v>
      </c>
      <c r="O71" t="b">
        <f t="shared" si="14"/>
        <v>0</v>
      </c>
      <c r="P71" t="b">
        <f t="shared" si="15"/>
        <v>0</v>
      </c>
      <c r="Q71" s="21" t="str">
        <f t="shared" si="16"/>
        <v>N/a</v>
      </c>
    </row>
    <row r="72" spans="1:17" ht="15.75" x14ac:dyDescent="0.25">
      <c r="A72" s="48" t="s">
        <v>133</v>
      </c>
      <c r="B72" s="48" t="s">
        <v>335</v>
      </c>
      <c r="C72" s="48" t="s">
        <v>22</v>
      </c>
      <c r="D72" s="12">
        <v>43570</v>
      </c>
      <c r="E72" s="12">
        <v>43594</v>
      </c>
      <c r="F72" s="13">
        <v>7139.46</v>
      </c>
      <c r="G72" s="49">
        <v>43862</v>
      </c>
      <c r="H72" s="49">
        <v>44227</v>
      </c>
      <c r="I72" s="48">
        <f t="shared" si="9"/>
        <v>12</v>
      </c>
      <c r="J72" s="50">
        <f t="shared" si="10"/>
        <v>594.95500000000004</v>
      </c>
      <c r="L72" t="b">
        <f t="shared" si="11"/>
        <v>0</v>
      </c>
      <c r="M72" t="b">
        <f t="shared" si="12"/>
        <v>0</v>
      </c>
      <c r="N72" t="b">
        <f t="shared" si="13"/>
        <v>1</v>
      </c>
      <c r="O72" t="b">
        <f t="shared" si="14"/>
        <v>0</v>
      </c>
      <c r="P72" t="b">
        <f t="shared" si="15"/>
        <v>0</v>
      </c>
      <c r="Q72" s="21" t="str">
        <f t="shared" si="16"/>
        <v>N/a</v>
      </c>
    </row>
    <row r="73" spans="1:17" ht="15.75" x14ac:dyDescent="0.25">
      <c r="A73" s="48" t="s">
        <v>133</v>
      </c>
      <c r="B73" s="48" t="s">
        <v>336</v>
      </c>
      <c r="C73" s="48" t="s">
        <v>22</v>
      </c>
      <c r="D73" s="12">
        <v>43592</v>
      </c>
      <c r="E73" s="12">
        <v>43658</v>
      </c>
      <c r="F73" s="13">
        <v>2545.0700000000002</v>
      </c>
      <c r="G73" s="49">
        <v>43862</v>
      </c>
      <c r="H73" s="49">
        <v>44227</v>
      </c>
      <c r="I73" s="48">
        <f t="shared" si="9"/>
        <v>12</v>
      </c>
      <c r="J73" s="50">
        <f t="shared" si="10"/>
        <v>212.08916666666667</v>
      </c>
      <c r="L73" t="b">
        <f t="shared" si="11"/>
        <v>0</v>
      </c>
      <c r="M73" t="b">
        <f t="shared" si="12"/>
        <v>0</v>
      </c>
      <c r="N73" t="b">
        <f t="shared" si="13"/>
        <v>1</v>
      </c>
      <c r="O73" t="b">
        <f t="shared" si="14"/>
        <v>0</v>
      </c>
      <c r="P73" t="b">
        <f t="shared" si="15"/>
        <v>0</v>
      </c>
      <c r="Q73" s="21" t="str">
        <f t="shared" si="16"/>
        <v>N/a</v>
      </c>
    </row>
    <row r="74" spans="1:17" ht="15.75" x14ac:dyDescent="0.25">
      <c r="A74" s="48" t="s">
        <v>133</v>
      </c>
      <c r="B74" s="48" t="s">
        <v>335</v>
      </c>
      <c r="C74" s="48" t="s">
        <v>22</v>
      </c>
      <c r="D74" s="12">
        <v>43570</v>
      </c>
      <c r="E74" s="12">
        <v>43594</v>
      </c>
      <c r="F74" s="13">
        <v>52831.98</v>
      </c>
      <c r="G74" s="49">
        <v>44228</v>
      </c>
      <c r="H74" s="49">
        <v>44592</v>
      </c>
      <c r="I74" s="48">
        <f t="shared" si="9"/>
        <v>12</v>
      </c>
      <c r="J74" s="50">
        <f t="shared" si="10"/>
        <v>4402.665</v>
      </c>
      <c r="L74" t="b">
        <f t="shared" si="11"/>
        <v>0</v>
      </c>
      <c r="M74" t="b">
        <f t="shared" si="12"/>
        <v>1</v>
      </c>
      <c r="N74" t="b">
        <f t="shared" si="13"/>
        <v>1</v>
      </c>
      <c r="O74" t="b">
        <f t="shared" si="14"/>
        <v>0</v>
      </c>
      <c r="P74" t="b">
        <f t="shared" si="15"/>
        <v>0</v>
      </c>
      <c r="Q74" s="21" t="str">
        <f t="shared" si="16"/>
        <v>N/a</v>
      </c>
    </row>
    <row r="75" spans="1:17" ht="15.75" x14ac:dyDescent="0.25">
      <c r="A75" s="48" t="s">
        <v>133</v>
      </c>
      <c r="B75" s="48" t="s">
        <v>336</v>
      </c>
      <c r="C75" s="48" t="s">
        <v>22</v>
      </c>
      <c r="D75" s="12">
        <v>43997</v>
      </c>
      <c r="E75" s="12">
        <v>44001</v>
      </c>
      <c r="F75" s="13">
        <v>19307.34</v>
      </c>
      <c r="G75" s="49">
        <v>44228</v>
      </c>
      <c r="H75" s="49">
        <v>44592</v>
      </c>
      <c r="I75" s="48">
        <f t="shared" ref="I75:I81" si="17">IF((YEAR(H75)-YEAR(G75))=1, ((MONTH(H75)-MONTH(G75))+1)+12, (IF((YEAR(H75)-YEAR(G75))=2, ((MONTH(H75)-MONTH(G75))+1)+24, (IF((YEAR(H75)-YEAR(G75))=3, ((MONTH(H75)-MONTH(G75))+1)+36, (MONTH(H75)-MONTH(G75))+1)))))</f>
        <v>12</v>
      </c>
      <c r="J75" s="50">
        <f t="shared" si="10"/>
        <v>1608.9449999999999</v>
      </c>
      <c r="L75" t="b">
        <f t="shared" si="11"/>
        <v>0</v>
      </c>
      <c r="M75" t="b">
        <f t="shared" si="12"/>
        <v>0</v>
      </c>
      <c r="N75" t="b">
        <f t="shared" si="13"/>
        <v>1</v>
      </c>
      <c r="O75" t="b">
        <f t="shared" si="14"/>
        <v>0</v>
      </c>
      <c r="P75" t="b">
        <f t="shared" si="15"/>
        <v>0</v>
      </c>
      <c r="Q75" s="21" t="str">
        <f t="shared" si="16"/>
        <v>N/a</v>
      </c>
    </row>
    <row r="76" spans="1:17" ht="15.75" x14ac:dyDescent="0.25">
      <c r="A76" s="17" t="s">
        <v>36</v>
      </c>
      <c r="B76" s="17" t="s">
        <v>334</v>
      </c>
      <c r="C76" s="17" t="s">
        <v>22</v>
      </c>
      <c r="D76" s="12">
        <v>43644</v>
      </c>
      <c r="E76" s="12">
        <v>43671</v>
      </c>
      <c r="F76" s="13">
        <v>10000</v>
      </c>
      <c r="G76" s="12">
        <v>43647</v>
      </c>
      <c r="H76" s="12">
        <v>44012</v>
      </c>
      <c r="I76" s="17">
        <f t="shared" si="17"/>
        <v>12</v>
      </c>
      <c r="J76" s="13">
        <f t="shared" si="10"/>
        <v>833.33333333333337</v>
      </c>
      <c r="L76" t="b">
        <f t="shared" ref="L76" si="18">AND(F76=F75,G76=G75,E76=E75,D76=D75)</f>
        <v>0</v>
      </c>
      <c r="M76" t="b">
        <f t="shared" ref="M76" si="19">IF(F76&gt;G76,TRUE, FALSE)</f>
        <v>0</v>
      </c>
      <c r="N76" t="b">
        <f t="shared" ref="N76" si="20">EXACT(A76,A75)</f>
        <v>0</v>
      </c>
      <c r="O76" t="b">
        <f t="shared" ref="O76" si="21">EXACT(B76,B75)</f>
        <v>0</v>
      </c>
      <c r="P76" t="b">
        <f t="shared" ref="P76" si="22">AND(N76,O76)</f>
        <v>0</v>
      </c>
      <c r="Q76" s="21" t="str">
        <f t="shared" ref="Q76" si="23">IF(AND(NOT(L76),P76), G76-H75,"N/a")</f>
        <v>N/a</v>
      </c>
    </row>
    <row r="77" spans="1:17" ht="15.75" hidden="1" x14ac:dyDescent="0.25">
      <c r="A77" s="17" t="s">
        <v>134</v>
      </c>
      <c r="B77" s="17" t="s">
        <v>336</v>
      </c>
      <c r="C77" s="17" t="s">
        <v>22</v>
      </c>
      <c r="D77" s="12">
        <v>42781</v>
      </c>
      <c r="E77" s="12">
        <v>43100</v>
      </c>
      <c r="F77" s="13">
        <v>22000</v>
      </c>
      <c r="G77" s="12">
        <v>42736</v>
      </c>
      <c r="H77" s="12">
        <v>43100</v>
      </c>
      <c r="I77" s="17">
        <f t="shared" si="17"/>
        <v>12</v>
      </c>
      <c r="J77" s="13">
        <f t="shared" si="10"/>
        <v>1833.3333333333333</v>
      </c>
      <c r="L77" t="b">
        <f t="shared" si="11"/>
        <v>0</v>
      </c>
      <c r="M77" t="b">
        <f t="shared" si="12"/>
        <v>0</v>
      </c>
      <c r="N77" t="b">
        <f t="shared" si="13"/>
        <v>0</v>
      </c>
      <c r="O77" t="b">
        <f t="shared" si="14"/>
        <v>0</v>
      </c>
      <c r="P77" t="b">
        <f t="shared" si="15"/>
        <v>0</v>
      </c>
      <c r="Q77" s="21" t="str">
        <f t="shared" si="16"/>
        <v>N/a</v>
      </c>
    </row>
    <row r="78" spans="1:17" ht="15.75" hidden="1" x14ac:dyDescent="0.25">
      <c r="A78" s="17" t="s">
        <v>134</v>
      </c>
      <c r="B78" s="17" t="s">
        <v>336</v>
      </c>
      <c r="C78" s="17" t="s">
        <v>22</v>
      </c>
      <c r="D78" s="12">
        <v>43101</v>
      </c>
      <c r="E78" s="12">
        <v>43213</v>
      </c>
      <c r="F78" s="13">
        <v>35000</v>
      </c>
      <c r="G78" s="12">
        <v>43101</v>
      </c>
      <c r="H78" s="12">
        <v>43465</v>
      </c>
      <c r="I78" s="17">
        <f t="shared" si="17"/>
        <v>12</v>
      </c>
      <c r="J78" s="13">
        <f t="shared" si="10"/>
        <v>2916.6666666666665</v>
      </c>
      <c r="L78" t="b">
        <f t="shared" si="11"/>
        <v>0</v>
      </c>
      <c r="M78" t="b">
        <f t="shared" si="12"/>
        <v>0</v>
      </c>
      <c r="N78" t="b">
        <f t="shared" si="13"/>
        <v>1</v>
      </c>
      <c r="O78" t="b">
        <f t="shared" si="14"/>
        <v>1</v>
      </c>
      <c r="P78" t="b">
        <f t="shared" si="15"/>
        <v>1</v>
      </c>
      <c r="Q78" s="21">
        <f t="shared" si="16"/>
        <v>1</v>
      </c>
    </row>
    <row r="79" spans="1:17" ht="15.75" x14ac:dyDescent="0.25">
      <c r="A79" s="17" t="s">
        <v>134</v>
      </c>
      <c r="B79" s="17" t="s">
        <v>336</v>
      </c>
      <c r="C79" s="17" t="s">
        <v>22</v>
      </c>
      <c r="D79" s="12">
        <v>43466</v>
      </c>
      <c r="E79" s="12">
        <v>43523</v>
      </c>
      <c r="F79" s="13">
        <v>35000</v>
      </c>
      <c r="G79" s="12">
        <v>43466</v>
      </c>
      <c r="H79" s="12">
        <v>43830</v>
      </c>
      <c r="I79" s="17">
        <f t="shared" si="17"/>
        <v>12</v>
      </c>
      <c r="J79" s="13">
        <f t="shared" si="10"/>
        <v>2916.6666666666665</v>
      </c>
      <c r="L79" t="b">
        <f t="shared" si="11"/>
        <v>0</v>
      </c>
      <c r="M79" t="b">
        <f t="shared" si="12"/>
        <v>0</v>
      </c>
      <c r="N79" t="b">
        <f t="shared" si="13"/>
        <v>1</v>
      </c>
      <c r="O79" t="b">
        <f t="shared" si="14"/>
        <v>1</v>
      </c>
      <c r="P79" t="b">
        <f t="shared" si="15"/>
        <v>1</v>
      </c>
      <c r="Q79" s="21">
        <f t="shared" si="16"/>
        <v>1</v>
      </c>
    </row>
    <row r="80" spans="1:17" ht="15.75" x14ac:dyDescent="0.25">
      <c r="A80" s="17" t="s">
        <v>134</v>
      </c>
      <c r="B80" s="17" t="s">
        <v>333</v>
      </c>
      <c r="C80" s="17" t="s">
        <v>22</v>
      </c>
      <c r="D80" s="12">
        <v>43777</v>
      </c>
      <c r="E80" s="12">
        <v>43815</v>
      </c>
      <c r="F80" s="13">
        <v>9000</v>
      </c>
      <c r="G80" s="12">
        <v>43466</v>
      </c>
      <c r="H80" s="12">
        <v>43830</v>
      </c>
      <c r="I80" s="17">
        <f t="shared" si="17"/>
        <v>12</v>
      </c>
      <c r="J80" s="13">
        <f t="shared" si="10"/>
        <v>750</v>
      </c>
      <c r="L80" t="b">
        <f t="shared" si="11"/>
        <v>0</v>
      </c>
      <c r="M80" t="b">
        <f t="shared" si="12"/>
        <v>0</v>
      </c>
      <c r="N80" t="b">
        <f t="shared" si="13"/>
        <v>1</v>
      </c>
      <c r="O80" t="b">
        <f t="shared" si="14"/>
        <v>0</v>
      </c>
      <c r="P80" t="b">
        <f t="shared" si="15"/>
        <v>0</v>
      </c>
      <c r="Q80" s="21" t="str">
        <f t="shared" si="16"/>
        <v>N/a</v>
      </c>
    </row>
    <row r="81" spans="1:17" ht="15.75" x14ac:dyDescent="0.25">
      <c r="A81" s="17" t="s">
        <v>134</v>
      </c>
      <c r="B81" s="17" t="s">
        <v>336</v>
      </c>
      <c r="C81" s="17" t="s">
        <v>22</v>
      </c>
      <c r="D81" s="12">
        <v>43811</v>
      </c>
      <c r="E81" s="12">
        <v>43865</v>
      </c>
      <c r="F81" s="13">
        <v>80000</v>
      </c>
      <c r="G81" s="12">
        <v>43831</v>
      </c>
      <c r="H81" s="12">
        <v>44196</v>
      </c>
      <c r="I81" s="17">
        <f t="shared" si="17"/>
        <v>12</v>
      </c>
      <c r="J81" s="13">
        <f t="shared" si="10"/>
        <v>6666.666666666667</v>
      </c>
      <c r="L81" t="b">
        <f t="shared" si="11"/>
        <v>0</v>
      </c>
      <c r="M81" t="b">
        <f t="shared" si="12"/>
        <v>1</v>
      </c>
      <c r="N81" t="b">
        <f t="shared" si="13"/>
        <v>1</v>
      </c>
      <c r="O81" t="b">
        <f t="shared" si="14"/>
        <v>0</v>
      </c>
      <c r="P81" t="b">
        <f t="shared" si="15"/>
        <v>0</v>
      </c>
      <c r="Q81" s="21" t="str">
        <f t="shared" si="16"/>
        <v>N/a</v>
      </c>
    </row>
    <row r="82" spans="1:17" ht="15.75" x14ac:dyDescent="0.25">
      <c r="A82" s="17" t="s">
        <v>134</v>
      </c>
      <c r="B82" s="17" t="s">
        <v>333</v>
      </c>
      <c r="C82" s="17" t="s">
        <v>22</v>
      </c>
      <c r="D82" s="12">
        <v>44249</v>
      </c>
      <c r="E82" s="12"/>
      <c r="F82" s="13">
        <v>8250</v>
      </c>
      <c r="G82" s="12">
        <v>43831</v>
      </c>
      <c r="H82" s="12">
        <v>44196</v>
      </c>
      <c r="I82" s="17">
        <f>IF((YEAR(H82)-YEAR(G82))=1, ((MONTH(H82)-MONTH(G82))+1)+12, (IF((YEAR(H82)-YEAR(G82))=2, ((MONTH(H82)-MONTH(G82))+1)+24, (MONTH(H82)-MONTH(G82))+1)))</f>
        <v>12</v>
      </c>
      <c r="J82" s="13">
        <f t="shared" si="10"/>
        <v>687.5</v>
      </c>
      <c r="L82" t="b">
        <f t="shared" si="11"/>
        <v>0</v>
      </c>
      <c r="M82" t="b">
        <f t="shared" si="12"/>
        <v>0</v>
      </c>
      <c r="N82" t="b">
        <f t="shared" si="13"/>
        <v>1</v>
      </c>
      <c r="O82" t="b">
        <f t="shared" si="14"/>
        <v>0</v>
      </c>
      <c r="P82" t="b">
        <f t="shared" si="15"/>
        <v>0</v>
      </c>
      <c r="Q82" s="21" t="str">
        <f t="shared" si="16"/>
        <v>N/a</v>
      </c>
    </row>
    <row r="83" spans="1:17" ht="15.75" x14ac:dyDescent="0.25">
      <c r="A83" s="17" t="s">
        <v>134</v>
      </c>
      <c r="B83" s="17" t="s">
        <v>336</v>
      </c>
      <c r="C83" s="17" t="s">
        <v>22</v>
      </c>
      <c r="D83" s="12">
        <v>44211</v>
      </c>
      <c r="E83" s="12"/>
      <c r="F83" s="13">
        <v>8250</v>
      </c>
      <c r="G83" s="12">
        <v>44197</v>
      </c>
      <c r="H83" s="12">
        <v>44561</v>
      </c>
      <c r="I83" s="17">
        <f>IF((YEAR(H83)-YEAR(G83))=1, ((MONTH(H83)-MONTH(G83))+1)+12, (IF((YEAR(H83)-YEAR(G83))=2, ((MONTH(H83)-MONTH(G83))+1)+24, (MONTH(H83)-MONTH(G83))+1)))</f>
        <v>12</v>
      </c>
      <c r="J83" s="13">
        <f t="shared" si="10"/>
        <v>687.5</v>
      </c>
      <c r="L83" t="b">
        <f t="shared" si="11"/>
        <v>0</v>
      </c>
      <c r="M83" t="b">
        <f t="shared" si="12"/>
        <v>0</v>
      </c>
      <c r="N83" t="b">
        <f t="shared" si="13"/>
        <v>1</v>
      </c>
      <c r="O83" t="b">
        <f t="shared" si="14"/>
        <v>0</v>
      </c>
      <c r="P83" t="b">
        <f t="shared" si="15"/>
        <v>0</v>
      </c>
      <c r="Q83" s="21" t="str">
        <f t="shared" si="16"/>
        <v>N/a</v>
      </c>
    </row>
    <row r="84" spans="1:17" ht="15.75" x14ac:dyDescent="0.25">
      <c r="A84" s="17" t="s">
        <v>134</v>
      </c>
      <c r="B84" s="17" t="s">
        <v>333</v>
      </c>
      <c r="C84" s="17" t="s">
        <v>22</v>
      </c>
      <c r="D84" s="12">
        <v>44173</v>
      </c>
      <c r="E84" s="12">
        <v>44235</v>
      </c>
      <c r="F84" s="13">
        <v>80000</v>
      </c>
      <c r="G84" s="12">
        <v>44197</v>
      </c>
      <c r="H84" s="12">
        <v>44561</v>
      </c>
      <c r="I84" s="17">
        <f t="shared" ref="I84:I147" si="24">IF((YEAR(H84)-YEAR(G84))=1, ((MONTH(H84)-MONTH(G84))+1)+12, (IF((YEAR(H84)-YEAR(G84))=2, ((MONTH(H84)-MONTH(G84))+1)+24, (IF((YEAR(H84)-YEAR(G84))=3, ((MONTH(H84)-MONTH(G84))+1)+36, (MONTH(H84)-MONTH(G84))+1)))))</f>
        <v>12</v>
      </c>
      <c r="J84" s="13">
        <f t="shared" si="10"/>
        <v>6666.666666666667</v>
      </c>
      <c r="L84" t="b">
        <f t="shared" si="11"/>
        <v>0</v>
      </c>
      <c r="M84" t="b">
        <f t="shared" si="12"/>
        <v>1</v>
      </c>
      <c r="N84" t="b">
        <f t="shared" si="13"/>
        <v>1</v>
      </c>
      <c r="O84" t="b">
        <f t="shared" si="14"/>
        <v>0</v>
      </c>
      <c r="P84" t="b">
        <f t="shared" si="15"/>
        <v>0</v>
      </c>
      <c r="Q84" s="21" t="str">
        <f t="shared" si="16"/>
        <v>N/a</v>
      </c>
    </row>
    <row r="85" spans="1:17" ht="15.75" hidden="1" x14ac:dyDescent="0.25">
      <c r="A85" s="17" t="s">
        <v>135</v>
      </c>
      <c r="B85" s="17" t="s">
        <v>333</v>
      </c>
      <c r="C85" s="17" t="s">
        <v>22</v>
      </c>
      <c r="D85" s="12">
        <v>43096</v>
      </c>
      <c r="E85" s="12">
        <v>43465</v>
      </c>
      <c r="F85" s="13">
        <v>9900</v>
      </c>
      <c r="G85" s="12">
        <v>43040</v>
      </c>
      <c r="H85" s="12">
        <v>43100</v>
      </c>
      <c r="I85" s="17">
        <f t="shared" si="24"/>
        <v>2</v>
      </c>
      <c r="J85" s="13">
        <f t="shared" si="10"/>
        <v>4950</v>
      </c>
      <c r="L85" t="b">
        <f t="shared" si="11"/>
        <v>0</v>
      </c>
      <c r="M85" t="b">
        <f t="shared" si="12"/>
        <v>0</v>
      </c>
      <c r="N85" t="b">
        <f t="shared" si="13"/>
        <v>0</v>
      </c>
      <c r="O85" t="b">
        <f t="shared" si="14"/>
        <v>1</v>
      </c>
      <c r="P85" t="b">
        <f t="shared" si="15"/>
        <v>0</v>
      </c>
      <c r="Q85" s="21" t="str">
        <f t="shared" si="16"/>
        <v>N/a</v>
      </c>
    </row>
    <row r="86" spans="1:17" ht="15.75" hidden="1" x14ac:dyDescent="0.25">
      <c r="A86" s="17" t="s">
        <v>135</v>
      </c>
      <c r="B86" s="17" t="s">
        <v>333</v>
      </c>
      <c r="C86" s="17" t="s">
        <v>22</v>
      </c>
      <c r="D86" s="12">
        <v>43344</v>
      </c>
      <c r="E86" s="12">
        <v>43381</v>
      </c>
      <c r="F86" s="13">
        <v>20000</v>
      </c>
      <c r="G86" s="12">
        <v>43101</v>
      </c>
      <c r="H86" s="12">
        <v>43465</v>
      </c>
      <c r="I86" s="17">
        <f t="shared" si="24"/>
        <v>12</v>
      </c>
      <c r="J86" s="13">
        <f t="shared" si="10"/>
        <v>1666.6666666666667</v>
      </c>
      <c r="L86" t="b">
        <f t="shared" si="11"/>
        <v>0</v>
      </c>
      <c r="M86" t="b">
        <f t="shared" si="12"/>
        <v>0</v>
      </c>
      <c r="N86" t="b">
        <f t="shared" si="13"/>
        <v>1</v>
      </c>
      <c r="O86" t="b">
        <f t="shared" si="14"/>
        <v>1</v>
      </c>
      <c r="P86" t="b">
        <f t="shared" si="15"/>
        <v>1</v>
      </c>
      <c r="Q86" s="21">
        <f t="shared" si="16"/>
        <v>1</v>
      </c>
    </row>
    <row r="87" spans="1:17" ht="15.75" x14ac:dyDescent="0.25">
      <c r="A87" s="17" t="s">
        <v>135</v>
      </c>
      <c r="B87" s="17" t="s">
        <v>333</v>
      </c>
      <c r="C87" s="17" t="s">
        <v>22</v>
      </c>
      <c r="D87" s="12">
        <v>43635</v>
      </c>
      <c r="E87" s="12">
        <v>43641</v>
      </c>
      <c r="F87" s="13">
        <v>44500</v>
      </c>
      <c r="G87" s="12">
        <v>43466</v>
      </c>
      <c r="H87" s="12">
        <v>43830</v>
      </c>
      <c r="I87" s="17">
        <f t="shared" si="24"/>
        <v>12</v>
      </c>
      <c r="J87" s="13">
        <f t="shared" si="10"/>
        <v>3708.3333333333335</v>
      </c>
      <c r="L87" t="b">
        <f t="shared" si="11"/>
        <v>0</v>
      </c>
      <c r="M87" t="b">
        <f t="shared" si="12"/>
        <v>1</v>
      </c>
      <c r="N87" t="b">
        <f t="shared" si="13"/>
        <v>1</v>
      </c>
      <c r="O87" t="b">
        <f t="shared" si="14"/>
        <v>1</v>
      </c>
      <c r="P87" t="b">
        <f t="shared" si="15"/>
        <v>1</v>
      </c>
      <c r="Q87" s="21">
        <f t="shared" si="16"/>
        <v>1</v>
      </c>
    </row>
    <row r="88" spans="1:17" ht="15.75" x14ac:dyDescent="0.25">
      <c r="A88" s="17" t="s">
        <v>135</v>
      </c>
      <c r="B88" s="17" t="s">
        <v>333</v>
      </c>
      <c r="C88" s="17" t="s">
        <v>22</v>
      </c>
      <c r="D88" s="12">
        <v>43810</v>
      </c>
      <c r="E88" s="12">
        <v>43847</v>
      </c>
      <c r="F88" s="13">
        <v>44500</v>
      </c>
      <c r="G88" s="12">
        <v>43831</v>
      </c>
      <c r="H88" s="12">
        <v>44196</v>
      </c>
      <c r="I88" s="17">
        <f t="shared" si="24"/>
        <v>12</v>
      </c>
      <c r="J88" s="13">
        <f t="shared" si="10"/>
        <v>3708.3333333333335</v>
      </c>
      <c r="L88" t="b">
        <f t="shared" si="11"/>
        <v>0</v>
      </c>
      <c r="M88" t="b">
        <f t="shared" si="12"/>
        <v>1</v>
      </c>
      <c r="N88" t="b">
        <f t="shared" si="13"/>
        <v>1</v>
      </c>
      <c r="O88" t="b">
        <f t="shared" si="14"/>
        <v>1</v>
      </c>
      <c r="P88" t="b">
        <f t="shared" si="15"/>
        <v>1</v>
      </c>
      <c r="Q88" s="21">
        <f t="shared" si="16"/>
        <v>1</v>
      </c>
    </row>
    <row r="89" spans="1:17" ht="15.75" hidden="1" x14ac:dyDescent="0.25">
      <c r="A89" s="17" t="s">
        <v>136</v>
      </c>
      <c r="B89" s="17" t="s">
        <v>336</v>
      </c>
      <c r="C89" s="17" t="s">
        <v>22</v>
      </c>
      <c r="D89" s="12">
        <v>42736</v>
      </c>
      <c r="E89" s="12">
        <v>43830</v>
      </c>
      <c r="F89" s="13">
        <v>9000</v>
      </c>
      <c r="G89" s="12">
        <v>42736</v>
      </c>
      <c r="H89" s="12">
        <v>42825</v>
      </c>
      <c r="I89" s="17">
        <f t="shared" si="24"/>
        <v>3</v>
      </c>
      <c r="J89" s="13">
        <f t="shared" si="10"/>
        <v>3000</v>
      </c>
      <c r="L89" t="b">
        <f t="shared" si="11"/>
        <v>0</v>
      </c>
      <c r="M89" t="b">
        <f t="shared" si="12"/>
        <v>0</v>
      </c>
      <c r="N89" t="b">
        <f t="shared" si="13"/>
        <v>0</v>
      </c>
      <c r="O89" t="b">
        <f t="shared" si="14"/>
        <v>0</v>
      </c>
      <c r="P89" t="b">
        <f t="shared" si="15"/>
        <v>0</v>
      </c>
      <c r="Q89" s="21" t="str">
        <f t="shared" si="16"/>
        <v>N/a</v>
      </c>
    </row>
    <row r="90" spans="1:17" ht="15.75" hidden="1" x14ac:dyDescent="0.25">
      <c r="A90" s="17" t="s">
        <v>136</v>
      </c>
      <c r="B90" s="17" t="s">
        <v>336</v>
      </c>
      <c r="C90" s="17" t="s">
        <v>22</v>
      </c>
      <c r="D90" s="12">
        <v>42826</v>
      </c>
      <c r="E90" s="12">
        <v>43830</v>
      </c>
      <c r="F90" s="13">
        <v>9000</v>
      </c>
      <c r="G90" s="12">
        <v>42826</v>
      </c>
      <c r="H90" s="12">
        <v>42916</v>
      </c>
      <c r="I90" s="17">
        <f t="shared" si="24"/>
        <v>3</v>
      </c>
      <c r="J90" s="13">
        <f t="shared" si="10"/>
        <v>3000</v>
      </c>
      <c r="L90" t="b">
        <f t="shared" si="11"/>
        <v>0</v>
      </c>
      <c r="M90" t="b">
        <f t="shared" si="12"/>
        <v>0</v>
      </c>
      <c r="N90" t="b">
        <f t="shared" si="13"/>
        <v>1</v>
      </c>
      <c r="O90" t="b">
        <f t="shared" si="14"/>
        <v>1</v>
      </c>
      <c r="P90" t="b">
        <f t="shared" si="15"/>
        <v>1</v>
      </c>
      <c r="Q90" s="21">
        <f t="shared" si="16"/>
        <v>1</v>
      </c>
    </row>
    <row r="91" spans="1:17" ht="15.75" hidden="1" x14ac:dyDescent="0.25">
      <c r="A91" s="17" t="s">
        <v>136</v>
      </c>
      <c r="B91" s="17" t="s">
        <v>336</v>
      </c>
      <c r="C91" s="17" t="s">
        <v>22</v>
      </c>
      <c r="D91" s="12">
        <v>42917</v>
      </c>
      <c r="E91" s="12">
        <v>43830</v>
      </c>
      <c r="F91" s="13">
        <v>9000</v>
      </c>
      <c r="G91" s="12">
        <v>42917</v>
      </c>
      <c r="H91" s="12">
        <v>43008</v>
      </c>
      <c r="I91" s="17">
        <f t="shared" si="24"/>
        <v>3</v>
      </c>
      <c r="J91" s="13">
        <f t="shared" si="10"/>
        <v>3000</v>
      </c>
      <c r="L91" t="b">
        <f t="shared" si="11"/>
        <v>0</v>
      </c>
      <c r="M91" t="b">
        <f t="shared" si="12"/>
        <v>0</v>
      </c>
      <c r="N91" t="b">
        <f t="shared" si="13"/>
        <v>1</v>
      </c>
      <c r="O91" t="b">
        <f t="shared" si="14"/>
        <v>1</v>
      </c>
      <c r="P91" t="b">
        <f t="shared" si="15"/>
        <v>1</v>
      </c>
      <c r="Q91" s="21">
        <f t="shared" si="16"/>
        <v>1</v>
      </c>
    </row>
    <row r="92" spans="1:17" ht="15.75" hidden="1" x14ac:dyDescent="0.25">
      <c r="A92" s="17" t="s">
        <v>136</v>
      </c>
      <c r="B92" s="17" t="s">
        <v>336</v>
      </c>
      <c r="C92" s="17" t="s">
        <v>22</v>
      </c>
      <c r="D92" s="12">
        <v>43009</v>
      </c>
      <c r="E92" s="12">
        <v>43830</v>
      </c>
      <c r="F92" s="13">
        <v>9000</v>
      </c>
      <c r="G92" s="12">
        <v>43009</v>
      </c>
      <c r="H92" s="12">
        <v>43100</v>
      </c>
      <c r="I92" s="17">
        <f t="shared" si="24"/>
        <v>3</v>
      </c>
      <c r="J92" s="13">
        <f t="shared" si="10"/>
        <v>3000</v>
      </c>
      <c r="L92" t="b">
        <f t="shared" si="11"/>
        <v>0</v>
      </c>
      <c r="M92" t="b">
        <f t="shared" si="12"/>
        <v>0</v>
      </c>
      <c r="N92" t="b">
        <f t="shared" si="13"/>
        <v>1</v>
      </c>
      <c r="O92" t="b">
        <f t="shared" si="14"/>
        <v>1</v>
      </c>
      <c r="P92" t="b">
        <f t="shared" si="15"/>
        <v>1</v>
      </c>
      <c r="Q92" s="21">
        <f t="shared" si="16"/>
        <v>1</v>
      </c>
    </row>
    <row r="93" spans="1:17" ht="15.75" hidden="1" x14ac:dyDescent="0.25">
      <c r="A93" s="17" t="s">
        <v>136</v>
      </c>
      <c r="B93" s="17" t="s">
        <v>336</v>
      </c>
      <c r="C93" s="17" t="s">
        <v>22</v>
      </c>
      <c r="D93" s="12">
        <v>43101</v>
      </c>
      <c r="E93" s="12">
        <v>43830</v>
      </c>
      <c r="F93" s="13">
        <v>9000</v>
      </c>
      <c r="G93" s="12">
        <v>43101</v>
      </c>
      <c r="H93" s="12">
        <v>43190</v>
      </c>
      <c r="I93" s="17">
        <f t="shared" si="24"/>
        <v>3</v>
      </c>
      <c r="J93" s="13">
        <f t="shared" ref="J93:J156" si="25">F93/I93</f>
        <v>3000</v>
      </c>
      <c r="L93" t="b">
        <f t="shared" si="11"/>
        <v>0</v>
      </c>
      <c r="M93" t="b">
        <f t="shared" si="12"/>
        <v>0</v>
      </c>
      <c r="N93" t="b">
        <f t="shared" si="13"/>
        <v>1</v>
      </c>
      <c r="O93" t="b">
        <f t="shared" si="14"/>
        <v>1</v>
      </c>
      <c r="P93" t="b">
        <f t="shared" si="15"/>
        <v>1</v>
      </c>
      <c r="Q93" s="21">
        <f t="shared" si="16"/>
        <v>1</v>
      </c>
    </row>
    <row r="94" spans="1:17" ht="15.75" hidden="1" x14ac:dyDescent="0.25">
      <c r="A94" s="17" t="s">
        <v>138</v>
      </c>
      <c r="B94" s="17" t="s">
        <v>335</v>
      </c>
      <c r="C94" s="17" t="s">
        <v>22</v>
      </c>
      <c r="D94" s="12">
        <v>43028</v>
      </c>
      <c r="E94" s="12">
        <v>43100</v>
      </c>
      <c r="F94" s="13">
        <v>37500</v>
      </c>
      <c r="G94" s="12">
        <v>42430</v>
      </c>
      <c r="H94" s="12">
        <v>43190</v>
      </c>
      <c r="I94" s="17">
        <f t="shared" si="24"/>
        <v>25</v>
      </c>
      <c r="J94" s="13">
        <f t="shared" si="25"/>
        <v>1500</v>
      </c>
      <c r="L94" t="b">
        <f t="shared" si="11"/>
        <v>0</v>
      </c>
      <c r="M94" t="b">
        <f t="shared" si="12"/>
        <v>0</v>
      </c>
      <c r="N94" t="b">
        <f t="shared" si="13"/>
        <v>0</v>
      </c>
      <c r="O94" t="b">
        <f t="shared" si="14"/>
        <v>0</v>
      </c>
      <c r="P94" t="b">
        <f t="shared" si="15"/>
        <v>0</v>
      </c>
      <c r="Q94" s="21" t="str">
        <f t="shared" si="16"/>
        <v>N/a</v>
      </c>
    </row>
    <row r="95" spans="1:17" ht="15.75" hidden="1" x14ac:dyDescent="0.25">
      <c r="A95" s="17" t="s">
        <v>139</v>
      </c>
      <c r="B95" s="17" t="s">
        <v>332</v>
      </c>
      <c r="C95" s="17" t="s">
        <v>22</v>
      </c>
      <c r="D95" s="12">
        <v>43321</v>
      </c>
      <c r="E95" s="12">
        <v>43805</v>
      </c>
      <c r="F95" s="13">
        <v>94995</v>
      </c>
      <c r="G95" s="12">
        <v>42614</v>
      </c>
      <c r="H95" s="12">
        <v>43069</v>
      </c>
      <c r="I95" s="17">
        <f t="shared" si="24"/>
        <v>15</v>
      </c>
      <c r="J95" s="13">
        <f t="shared" si="25"/>
        <v>6333</v>
      </c>
      <c r="L95" t="b">
        <f t="shared" ref="L95:L158" si="26">AND(F95=F94,G95=G94,E95=E94,D95=D94)</f>
        <v>0</v>
      </c>
      <c r="M95" t="b">
        <f t="shared" ref="M95:M158" si="27">IF(F95&gt;G95,TRUE, FALSE)</f>
        <v>1</v>
      </c>
      <c r="N95" t="b">
        <f t="shared" ref="N95:N158" si="28">EXACT(A95,A94)</f>
        <v>0</v>
      </c>
      <c r="O95" t="b">
        <f t="shared" ref="O95:O158" si="29">EXACT(B95,B94)</f>
        <v>0</v>
      </c>
      <c r="P95" t="b">
        <f t="shared" ref="P95:P158" si="30">AND(N95,O95)</f>
        <v>0</v>
      </c>
      <c r="Q95" s="21" t="str">
        <f t="shared" ref="Q95:Q158" si="31">IF(AND(NOT(L95),P95), G95-H94,"N/a")</f>
        <v>N/a</v>
      </c>
    </row>
    <row r="96" spans="1:17" ht="15.75" hidden="1" x14ac:dyDescent="0.25">
      <c r="A96" s="17" t="s">
        <v>139</v>
      </c>
      <c r="B96" s="17" t="s">
        <v>332</v>
      </c>
      <c r="C96" s="17" t="s">
        <v>22</v>
      </c>
      <c r="D96" s="12">
        <v>43245</v>
      </c>
      <c r="E96" s="12">
        <v>43311</v>
      </c>
      <c r="F96" s="13">
        <v>120000</v>
      </c>
      <c r="G96" s="12">
        <v>43070</v>
      </c>
      <c r="H96" s="12">
        <v>43434</v>
      </c>
      <c r="I96" s="17">
        <f t="shared" si="24"/>
        <v>12</v>
      </c>
      <c r="J96" s="13">
        <f t="shared" si="25"/>
        <v>10000</v>
      </c>
      <c r="L96" t="b">
        <f t="shared" si="26"/>
        <v>0</v>
      </c>
      <c r="M96" t="b">
        <f t="shared" si="27"/>
        <v>1</v>
      </c>
      <c r="N96" t="b">
        <f t="shared" si="28"/>
        <v>1</v>
      </c>
      <c r="O96" t="b">
        <f t="shared" si="29"/>
        <v>1</v>
      </c>
      <c r="P96" t="b">
        <f t="shared" si="30"/>
        <v>1</v>
      </c>
      <c r="Q96" s="21">
        <f t="shared" si="31"/>
        <v>1</v>
      </c>
    </row>
    <row r="97" spans="1:17" ht="15.75" x14ac:dyDescent="0.25">
      <c r="A97" s="17" t="s">
        <v>139</v>
      </c>
      <c r="B97" s="17" t="s">
        <v>332</v>
      </c>
      <c r="C97" s="17" t="s">
        <v>22</v>
      </c>
      <c r="D97" s="12">
        <v>43435</v>
      </c>
      <c r="E97" s="12">
        <v>43509</v>
      </c>
      <c r="F97" s="13">
        <v>120000</v>
      </c>
      <c r="G97" s="12">
        <v>43435</v>
      </c>
      <c r="H97" s="12">
        <v>43799</v>
      </c>
      <c r="I97" s="17">
        <f t="shared" si="24"/>
        <v>12</v>
      </c>
      <c r="J97" s="13">
        <f t="shared" si="25"/>
        <v>10000</v>
      </c>
      <c r="L97" t="b">
        <f t="shared" si="26"/>
        <v>0</v>
      </c>
      <c r="M97" t="b">
        <f t="shared" si="27"/>
        <v>1</v>
      </c>
      <c r="N97" t="b">
        <f t="shared" si="28"/>
        <v>1</v>
      </c>
      <c r="O97" t="b">
        <f t="shared" si="29"/>
        <v>1</v>
      </c>
      <c r="P97" t="b">
        <f t="shared" si="30"/>
        <v>1</v>
      </c>
      <c r="Q97" s="21">
        <f t="shared" si="31"/>
        <v>1</v>
      </c>
    </row>
    <row r="98" spans="1:17" ht="15.75" x14ac:dyDescent="0.25">
      <c r="A98" s="17" t="s">
        <v>139</v>
      </c>
      <c r="B98" s="17" t="s">
        <v>332</v>
      </c>
      <c r="C98" s="17" t="s">
        <v>22</v>
      </c>
      <c r="D98" s="12">
        <v>43830</v>
      </c>
      <c r="E98" s="12">
        <v>44239</v>
      </c>
      <c r="F98" s="13">
        <v>120000</v>
      </c>
      <c r="G98" s="12">
        <v>43800</v>
      </c>
      <c r="H98" s="12">
        <v>44165</v>
      </c>
      <c r="I98" s="17">
        <f t="shared" si="24"/>
        <v>12</v>
      </c>
      <c r="J98" s="13">
        <f t="shared" si="25"/>
        <v>10000</v>
      </c>
      <c r="L98" t="b">
        <f t="shared" si="26"/>
        <v>0</v>
      </c>
      <c r="M98" t="b">
        <f t="shared" si="27"/>
        <v>1</v>
      </c>
      <c r="N98" t="b">
        <f t="shared" si="28"/>
        <v>1</v>
      </c>
      <c r="O98" t="b">
        <f t="shared" si="29"/>
        <v>1</v>
      </c>
      <c r="P98" t="b">
        <f t="shared" si="30"/>
        <v>1</v>
      </c>
      <c r="Q98" s="21">
        <f t="shared" si="31"/>
        <v>1</v>
      </c>
    </row>
    <row r="99" spans="1:17" ht="15.75" x14ac:dyDescent="0.25">
      <c r="A99" s="17" t="s">
        <v>140</v>
      </c>
      <c r="B99" s="17" t="s">
        <v>332</v>
      </c>
      <c r="C99" s="17" t="s">
        <v>22</v>
      </c>
      <c r="D99" s="12">
        <v>43882</v>
      </c>
      <c r="E99" s="12">
        <v>43901</v>
      </c>
      <c r="F99" s="13">
        <v>4500</v>
      </c>
      <c r="G99" s="12">
        <v>43862</v>
      </c>
      <c r="H99" s="12">
        <v>44255</v>
      </c>
      <c r="I99" s="17">
        <f t="shared" si="24"/>
        <v>13</v>
      </c>
      <c r="J99" s="13">
        <f t="shared" si="25"/>
        <v>346.15384615384613</v>
      </c>
      <c r="L99" t="b">
        <f t="shared" si="26"/>
        <v>0</v>
      </c>
      <c r="M99" t="b">
        <f t="shared" si="27"/>
        <v>0</v>
      </c>
      <c r="N99" t="b">
        <f t="shared" si="28"/>
        <v>0</v>
      </c>
      <c r="O99" t="b">
        <f t="shared" si="29"/>
        <v>1</v>
      </c>
      <c r="P99" t="b">
        <f t="shared" si="30"/>
        <v>0</v>
      </c>
      <c r="Q99" s="21" t="str">
        <f t="shared" si="31"/>
        <v>N/a</v>
      </c>
    </row>
    <row r="100" spans="1:17" ht="15.75" x14ac:dyDescent="0.25">
      <c r="A100" s="17" t="s">
        <v>141</v>
      </c>
      <c r="B100" s="17" t="s">
        <v>334</v>
      </c>
      <c r="C100" s="17" t="s">
        <v>22</v>
      </c>
      <c r="D100" s="12">
        <v>43657</v>
      </c>
      <c r="E100" s="12">
        <v>43697</v>
      </c>
      <c r="F100" s="13">
        <v>46973.06</v>
      </c>
      <c r="G100" s="12">
        <v>43647</v>
      </c>
      <c r="H100" s="12">
        <v>44012</v>
      </c>
      <c r="I100" s="17">
        <f t="shared" si="24"/>
        <v>12</v>
      </c>
      <c r="J100" s="13">
        <f t="shared" si="25"/>
        <v>3914.4216666666666</v>
      </c>
      <c r="L100" t="b">
        <f t="shared" si="26"/>
        <v>0</v>
      </c>
      <c r="M100" t="b">
        <f t="shared" si="27"/>
        <v>1</v>
      </c>
      <c r="N100" t="b">
        <f t="shared" si="28"/>
        <v>0</v>
      </c>
      <c r="O100" t="b">
        <f t="shared" si="29"/>
        <v>0</v>
      </c>
      <c r="P100" t="b">
        <f t="shared" si="30"/>
        <v>0</v>
      </c>
      <c r="Q100" s="21" t="str">
        <f t="shared" si="31"/>
        <v>N/a</v>
      </c>
    </row>
    <row r="101" spans="1:17" ht="15.75" x14ac:dyDescent="0.25">
      <c r="A101" s="17" t="s">
        <v>141</v>
      </c>
      <c r="B101" s="17" t="s">
        <v>334</v>
      </c>
      <c r="C101" s="17" t="s">
        <v>22</v>
      </c>
      <c r="D101" s="12">
        <v>44074</v>
      </c>
      <c r="E101" s="12">
        <v>44118</v>
      </c>
      <c r="F101" s="13">
        <v>50278.2</v>
      </c>
      <c r="G101" s="12">
        <v>44013</v>
      </c>
      <c r="H101" s="12">
        <v>44377</v>
      </c>
      <c r="I101" s="17">
        <f t="shared" si="24"/>
        <v>12</v>
      </c>
      <c r="J101" s="13">
        <f t="shared" si="25"/>
        <v>4189.8499999999995</v>
      </c>
      <c r="L101" t="b">
        <f t="shared" si="26"/>
        <v>0</v>
      </c>
      <c r="M101" t="b">
        <f t="shared" si="27"/>
        <v>1</v>
      </c>
      <c r="N101" t="b">
        <f t="shared" si="28"/>
        <v>1</v>
      </c>
      <c r="O101" t="b">
        <f t="shared" si="29"/>
        <v>1</v>
      </c>
      <c r="P101" t="b">
        <f t="shared" si="30"/>
        <v>1</v>
      </c>
      <c r="Q101" s="21">
        <f t="shared" si="31"/>
        <v>1</v>
      </c>
    </row>
    <row r="102" spans="1:17" ht="15.75" x14ac:dyDescent="0.25">
      <c r="A102" s="17" t="s">
        <v>142</v>
      </c>
      <c r="B102" s="17" t="s">
        <v>333</v>
      </c>
      <c r="C102" s="17" t="s">
        <v>22</v>
      </c>
      <c r="D102" s="12">
        <v>43542</v>
      </c>
      <c r="E102" s="12">
        <v>43545</v>
      </c>
      <c r="F102" s="13">
        <v>4000</v>
      </c>
      <c r="G102" s="12">
        <v>43525</v>
      </c>
      <c r="H102" s="12">
        <v>43555</v>
      </c>
      <c r="I102" s="17">
        <f t="shared" si="24"/>
        <v>1</v>
      </c>
      <c r="J102" s="13">
        <f t="shared" si="25"/>
        <v>4000</v>
      </c>
      <c r="L102" t="b">
        <f t="shared" si="26"/>
        <v>0</v>
      </c>
      <c r="M102" t="b">
        <f t="shared" si="27"/>
        <v>0</v>
      </c>
      <c r="N102" t="b">
        <f t="shared" si="28"/>
        <v>0</v>
      </c>
      <c r="O102" t="b">
        <f t="shared" si="29"/>
        <v>0</v>
      </c>
      <c r="P102" t="b">
        <f t="shared" si="30"/>
        <v>0</v>
      </c>
      <c r="Q102" s="21" t="str">
        <f t="shared" si="31"/>
        <v>N/a</v>
      </c>
    </row>
    <row r="103" spans="1:17" ht="15.75" x14ac:dyDescent="0.25">
      <c r="A103" s="17" t="s">
        <v>142</v>
      </c>
      <c r="B103" s="17" t="s">
        <v>333</v>
      </c>
      <c r="C103" s="17" t="s">
        <v>22</v>
      </c>
      <c r="D103" s="12">
        <v>43574</v>
      </c>
      <c r="E103" s="12">
        <v>43584</v>
      </c>
      <c r="F103" s="13">
        <v>4181.82</v>
      </c>
      <c r="G103" s="12">
        <v>43556</v>
      </c>
      <c r="H103" s="12">
        <v>43585</v>
      </c>
      <c r="I103" s="17">
        <f t="shared" si="24"/>
        <v>1</v>
      </c>
      <c r="J103" s="13">
        <f t="shared" si="25"/>
        <v>4181.82</v>
      </c>
      <c r="L103" t="b">
        <f t="shared" si="26"/>
        <v>0</v>
      </c>
      <c r="M103" t="b">
        <f t="shared" si="27"/>
        <v>0</v>
      </c>
      <c r="N103" t="b">
        <f t="shared" si="28"/>
        <v>1</v>
      </c>
      <c r="O103" t="b">
        <f t="shared" si="29"/>
        <v>1</v>
      </c>
      <c r="P103" t="b">
        <f t="shared" si="30"/>
        <v>1</v>
      </c>
      <c r="Q103" s="21">
        <f t="shared" si="31"/>
        <v>1</v>
      </c>
    </row>
    <row r="104" spans="1:17" ht="15.75" hidden="1" x14ac:dyDescent="0.25">
      <c r="A104" s="17" t="s">
        <v>143</v>
      </c>
      <c r="B104" s="17" t="s">
        <v>336</v>
      </c>
      <c r="C104" s="17" t="s">
        <v>22</v>
      </c>
      <c r="D104" s="12">
        <v>42460</v>
      </c>
      <c r="E104" s="12">
        <v>42735</v>
      </c>
      <c r="F104" s="13">
        <v>140000</v>
      </c>
      <c r="G104" s="12">
        <v>42461</v>
      </c>
      <c r="H104" s="12">
        <v>42825</v>
      </c>
      <c r="I104" s="17">
        <f t="shared" si="24"/>
        <v>12</v>
      </c>
      <c r="J104" s="13">
        <f t="shared" si="25"/>
        <v>11666.666666666666</v>
      </c>
      <c r="L104" t="b">
        <f t="shared" si="26"/>
        <v>0</v>
      </c>
      <c r="M104" t="b">
        <f t="shared" si="27"/>
        <v>1</v>
      </c>
      <c r="N104" t="b">
        <f t="shared" si="28"/>
        <v>0</v>
      </c>
      <c r="O104" t="b">
        <f t="shared" si="29"/>
        <v>0</v>
      </c>
      <c r="P104" t="b">
        <f t="shared" si="30"/>
        <v>0</v>
      </c>
      <c r="Q104" s="21" t="str">
        <f t="shared" si="31"/>
        <v>N/a</v>
      </c>
    </row>
    <row r="105" spans="1:17" ht="15.75" x14ac:dyDescent="0.25">
      <c r="A105" s="17" t="s">
        <v>37</v>
      </c>
      <c r="B105" s="17" t="s">
        <v>336</v>
      </c>
      <c r="C105" s="17" t="s">
        <v>22</v>
      </c>
      <c r="D105" s="12">
        <v>44196</v>
      </c>
      <c r="E105" s="12">
        <v>44196</v>
      </c>
      <c r="F105" s="13">
        <v>130000</v>
      </c>
      <c r="G105" s="12">
        <v>44166</v>
      </c>
      <c r="H105" s="12">
        <v>44196</v>
      </c>
      <c r="I105" s="17">
        <f t="shared" si="24"/>
        <v>1</v>
      </c>
      <c r="J105" s="13">
        <f t="shared" si="25"/>
        <v>130000</v>
      </c>
      <c r="L105" t="b">
        <f t="shared" si="26"/>
        <v>0</v>
      </c>
      <c r="M105" t="b">
        <f t="shared" si="27"/>
        <v>1</v>
      </c>
      <c r="N105" t="b">
        <f t="shared" si="28"/>
        <v>0</v>
      </c>
      <c r="O105" t="b">
        <f t="shared" si="29"/>
        <v>1</v>
      </c>
      <c r="P105" t="b">
        <f t="shared" si="30"/>
        <v>0</v>
      </c>
      <c r="Q105" s="21" t="str">
        <f t="shared" si="31"/>
        <v>N/a</v>
      </c>
    </row>
    <row r="106" spans="1:17" ht="15.75" x14ac:dyDescent="0.25">
      <c r="A106" s="17" t="s">
        <v>37</v>
      </c>
      <c r="B106" s="17" t="s">
        <v>336</v>
      </c>
      <c r="C106" s="17" t="s">
        <v>22</v>
      </c>
      <c r="D106" s="12">
        <v>44197</v>
      </c>
      <c r="E106" s="12">
        <v>44197</v>
      </c>
      <c r="F106" s="13">
        <v>32500</v>
      </c>
      <c r="G106" s="12">
        <v>44197</v>
      </c>
      <c r="H106" s="12">
        <v>44286</v>
      </c>
      <c r="I106" s="17">
        <f t="shared" si="24"/>
        <v>3</v>
      </c>
      <c r="J106" s="13">
        <f t="shared" si="25"/>
        <v>10833.333333333334</v>
      </c>
      <c r="L106" t="b">
        <f t="shared" si="26"/>
        <v>0</v>
      </c>
      <c r="M106" t="b">
        <f t="shared" si="27"/>
        <v>0</v>
      </c>
      <c r="N106" t="b">
        <f t="shared" si="28"/>
        <v>1</v>
      </c>
      <c r="O106" t="b">
        <f t="shared" si="29"/>
        <v>1</v>
      </c>
      <c r="P106" t="b">
        <f t="shared" si="30"/>
        <v>1</v>
      </c>
      <c r="Q106" s="21">
        <f t="shared" si="31"/>
        <v>1</v>
      </c>
    </row>
    <row r="107" spans="1:17" ht="15.75" x14ac:dyDescent="0.25">
      <c r="A107" s="17" t="s">
        <v>37</v>
      </c>
      <c r="B107" s="17" t="s">
        <v>336</v>
      </c>
      <c r="C107" s="17" t="s">
        <v>22</v>
      </c>
      <c r="D107" s="12">
        <v>44316</v>
      </c>
      <c r="E107" s="12"/>
      <c r="F107" s="13">
        <v>32500</v>
      </c>
      <c r="G107" s="12">
        <v>44287</v>
      </c>
      <c r="H107" s="12">
        <v>44377</v>
      </c>
      <c r="I107" s="17">
        <f t="shared" si="24"/>
        <v>3</v>
      </c>
      <c r="J107" s="13">
        <f t="shared" si="25"/>
        <v>10833.333333333334</v>
      </c>
      <c r="L107" t="b">
        <f t="shared" si="26"/>
        <v>0</v>
      </c>
      <c r="M107" t="b">
        <f t="shared" si="27"/>
        <v>0</v>
      </c>
      <c r="N107" t="b">
        <f t="shared" si="28"/>
        <v>1</v>
      </c>
      <c r="O107" t="b">
        <f t="shared" si="29"/>
        <v>1</v>
      </c>
      <c r="P107" t="b">
        <f t="shared" si="30"/>
        <v>1</v>
      </c>
      <c r="Q107" s="21">
        <f t="shared" si="31"/>
        <v>1</v>
      </c>
    </row>
    <row r="108" spans="1:17" ht="15.75" x14ac:dyDescent="0.25">
      <c r="A108" s="17" t="s">
        <v>37</v>
      </c>
      <c r="B108" s="17" t="s">
        <v>336</v>
      </c>
      <c r="C108" s="17" t="s">
        <v>22</v>
      </c>
      <c r="D108" s="12">
        <v>44347</v>
      </c>
      <c r="E108" s="12"/>
      <c r="F108" s="13">
        <v>32500</v>
      </c>
      <c r="G108" s="12">
        <v>44378</v>
      </c>
      <c r="H108" s="12">
        <v>44469</v>
      </c>
      <c r="I108" s="17">
        <f t="shared" si="24"/>
        <v>3</v>
      </c>
      <c r="J108" s="13">
        <f t="shared" si="25"/>
        <v>10833.333333333334</v>
      </c>
      <c r="L108" t="b">
        <f t="shared" si="26"/>
        <v>0</v>
      </c>
      <c r="M108" t="b">
        <f t="shared" si="27"/>
        <v>0</v>
      </c>
      <c r="N108" t="b">
        <f t="shared" si="28"/>
        <v>1</v>
      </c>
      <c r="O108" t="b">
        <f t="shared" si="29"/>
        <v>1</v>
      </c>
      <c r="P108" t="b">
        <f t="shared" si="30"/>
        <v>1</v>
      </c>
      <c r="Q108" s="21">
        <f t="shared" si="31"/>
        <v>1</v>
      </c>
    </row>
    <row r="109" spans="1:17" ht="15.75" x14ac:dyDescent="0.25">
      <c r="A109" s="17" t="s">
        <v>37</v>
      </c>
      <c r="B109" s="17" t="s">
        <v>336</v>
      </c>
      <c r="C109" s="17" t="s">
        <v>22</v>
      </c>
      <c r="D109" s="12">
        <v>44377</v>
      </c>
      <c r="E109" s="12"/>
      <c r="F109" s="13">
        <v>32500</v>
      </c>
      <c r="G109" s="12">
        <v>44470</v>
      </c>
      <c r="H109" s="12">
        <v>44561</v>
      </c>
      <c r="I109" s="17">
        <f t="shared" si="24"/>
        <v>3</v>
      </c>
      <c r="J109" s="13">
        <f t="shared" si="25"/>
        <v>10833.333333333334</v>
      </c>
      <c r="L109" t="b">
        <f t="shared" si="26"/>
        <v>0</v>
      </c>
      <c r="M109" t="b">
        <f t="shared" si="27"/>
        <v>0</v>
      </c>
      <c r="N109" t="b">
        <f t="shared" si="28"/>
        <v>1</v>
      </c>
      <c r="O109" t="b">
        <f t="shared" si="29"/>
        <v>1</v>
      </c>
      <c r="P109" t="b">
        <f t="shared" si="30"/>
        <v>1</v>
      </c>
      <c r="Q109" s="21">
        <f t="shared" si="31"/>
        <v>1</v>
      </c>
    </row>
    <row r="110" spans="1:17" ht="15.75" hidden="1" x14ac:dyDescent="0.25">
      <c r="A110" s="17" t="s">
        <v>144</v>
      </c>
      <c r="B110" s="17" t="s">
        <v>334</v>
      </c>
      <c r="C110" s="17" t="s">
        <v>22</v>
      </c>
      <c r="D110" s="12">
        <v>42795</v>
      </c>
      <c r="E110" s="12">
        <v>43100</v>
      </c>
      <c r="F110" s="13">
        <v>15750</v>
      </c>
      <c r="G110" s="12">
        <v>42826</v>
      </c>
      <c r="H110" s="12">
        <v>42916</v>
      </c>
      <c r="I110" s="17">
        <f t="shared" si="24"/>
        <v>3</v>
      </c>
      <c r="J110" s="13">
        <f t="shared" si="25"/>
        <v>5250</v>
      </c>
      <c r="L110" t="b">
        <f t="shared" si="26"/>
        <v>0</v>
      </c>
      <c r="M110" t="b">
        <f t="shared" si="27"/>
        <v>0</v>
      </c>
      <c r="N110" t="b">
        <f t="shared" si="28"/>
        <v>0</v>
      </c>
      <c r="O110" t="b">
        <f t="shared" si="29"/>
        <v>0</v>
      </c>
      <c r="P110" t="b">
        <f t="shared" si="30"/>
        <v>0</v>
      </c>
      <c r="Q110" s="21" t="str">
        <f t="shared" si="31"/>
        <v>N/a</v>
      </c>
    </row>
    <row r="111" spans="1:17" ht="15.75" hidden="1" x14ac:dyDescent="0.25">
      <c r="A111" s="17" t="s">
        <v>144</v>
      </c>
      <c r="B111" s="17" t="s">
        <v>334</v>
      </c>
      <c r="C111" s="17" t="s">
        <v>22</v>
      </c>
      <c r="D111" s="12">
        <v>42934</v>
      </c>
      <c r="E111" s="12">
        <v>43100</v>
      </c>
      <c r="F111" s="13">
        <v>15750</v>
      </c>
      <c r="G111" s="12">
        <v>42917</v>
      </c>
      <c r="H111" s="12">
        <v>43008</v>
      </c>
      <c r="I111" s="17">
        <f t="shared" si="24"/>
        <v>3</v>
      </c>
      <c r="J111" s="13">
        <f t="shared" si="25"/>
        <v>5250</v>
      </c>
      <c r="L111" t="b">
        <f t="shared" si="26"/>
        <v>0</v>
      </c>
      <c r="M111" t="b">
        <f t="shared" si="27"/>
        <v>0</v>
      </c>
      <c r="N111" t="b">
        <f t="shared" si="28"/>
        <v>1</v>
      </c>
      <c r="O111" t="b">
        <f t="shared" si="29"/>
        <v>1</v>
      </c>
      <c r="P111" t="b">
        <f t="shared" si="30"/>
        <v>1</v>
      </c>
      <c r="Q111" s="21">
        <f t="shared" si="31"/>
        <v>1</v>
      </c>
    </row>
    <row r="112" spans="1:17" ht="15.75" hidden="1" x14ac:dyDescent="0.25">
      <c r="A112" s="17" t="s">
        <v>144</v>
      </c>
      <c r="B112" s="17" t="s">
        <v>334</v>
      </c>
      <c r="C112" s="17" t="s">
        <v>22</v>
      </c>
      <c r="D112" s="12">
        <v>43101</v>
      </c>
      <c r="E112" s="12">
        <v>43465</v>
      </c>
      <c r="F112" s="13">
        <v>15750</v>
      </c>
      <c r="G112" s="12">
        <v>43009</v>
      </c>
      <c r="H112" s="12">
        <v>43100</v>
      </c>
      <c r="I112" s="17">
        <f t="shared" si="24"/>
        <v>3</v>
      </c>
      <c r="J112" s="13">
        <f t="shared" si="25"/>
        <v>5250</v>
      </c>
      <c r="L112" t="b">
        <f t="shared" si="26"/>
        <v>0</v>
      </c>
      <c r="M112" t="b">
        <f t="shared" si="27"/>
        <v>0</v>
      </c>
      <c r="N112" t="b">
        <f t="shared" si="28"/>
        <v>1</v>
      </c>
      <c r="O112" t="b">
        <f t="shared" si="29"/>
        <v>1</v>
      </c>
      <c r="P112" t="b">
        <f t="shared" si="30"/>
        <v>1</v>
      </c>
      <c r="Q112" s="21">
        <f t="shared" si="31"/>
        <v>1</v>
      </c>
    </row>
    <row r="113" spans="1:17" ht="15.75" hidden="1" x14ac:dyDescent="0.25">
      <c r="A113" s="17" t="s">
        <v>145</v>
      </c>
      <c r="B113" s="17" t="s">
        <v>335</v>
      </c>
      <c r="C113" s="17" t="s">
        <v>22</v>
      </c>
      <c r="D113" s="12">
        <v>42736</v>
      </c>
      <c r="E113" s="12">
        <v>43465</v>
      </c>
      <c r="F113" s="13">
        <v>1542</v>
      </c>
      <c r="G113" s="12">
        <v>42675</v>
      </c>
      <c r="H113" s="12">
        <v>42704</v>
      </c>
      <c r="I113" s="17">
        <f t="shared" si="24"/>
        <v>1</v>
      </c>
      <c r="J113" s="13">
        <f t="shared" si="25"/>
        <v>1542</v>
      </c>
      <c r="L113" t="b">
        <f t="shared" si="26"/>
        <v>0</v>
      </c>
      <c r="M113" t="b">
        <f t="shared" si="27"/>
        <v>0</v>
      </c>
      <c r="N113" t="b">
        <f t="shared" si="28"/>
        <v>0</v>
      </c>
      <c r="O113" t="b">
        <f t="shared" si="29"/>
        <v>0</v>
      </c>
      <c r="P113" t="b">
        <f t="shared" si="30"/>
        <v>0</v>
      </c>
      <c r="Q113" s="21" t="str">
        <f t="shared" si="31"/>
        <v>N/a</v>
      </c>
    </row>
    <row r="114" spans="1:17" ht="15.75" hidden="1" x14ac:dyDescent="0.25">
      <c r="A114" s="17" t="s">
        <v>145</v>
      </c>
      <c r="B114" s="17" t="s">
        <v>335</v>
      </c>
      <c r="C114" s="17" t="s">
        <v>22</v>
      </c>
      <c r="D114" s="12">
        <v>42767</v>
      </c>
      <c r="E114" s="12">
        <v>43465</v>
      </c>
      <c r="F114" s="13">
        <v>1542</v>
      </c>
      <c r="G114" s="12">
        <v>42705</v>
      </c>
      <c r="H114" s="12">
        <v>42735</v>
      </c>
      <c r="I114" s="17">
        <f t="shared" si="24"/>
        <v>1</v>
      </c>
      <c r="J114" s="13">
        <f t="shared" si="25"/>
        <v>1542</v>
      </c>
      <c r="L114" t="b">
        <f t="shared" si="26"/>
        <v>0</v>
      </c>
      <c r="M114" t="b">
        <f t="shared" si="27"/>
        <v>0</v>
      </c>
      <c r="N114" t="b">
        <f t="shared" si="28"/>
        <v>1</v>
      </c>
      <c r="O114" t="b">
        <f t="shared" si="29"/>
        <v>1</v>
      </c>
      <c r="P114" t="b">
        <f t="shared" si="30"/>
        <v>1</v>
      </c>
      <c r="Q114" s="21">
        <f t="shared" si="31"/>
        <v>1</v>
      </c>
    </row>
    <row r="115" spans="1:17" ht="15.75" hidden="1" x14ac:dyDescent="0.25">
      <c r="A115" s="17" t="s">
        <v>145</v>
      </c>
      <c r="B115" s="17" t="s">
        <v>335</v>
      </c>
      <c r="C115" s="17" t="s">
        <v>22</v>
      </c>
      <c r="D115" s="12">
        <v>42795</v>
      </c>
      <c r="E115" s="12">
        <v>43465</v>
      </c>
      <c r="F115" s="13">
        <v>1542</v>
      </c>
      <c r="G115" s="12">
        <v>42736</v>
      </c>
      <c r="H115" s="12">
        <v>43039</v>
      </c>
      <c r="I115" s="17">
        <f t="shared" si="24"/>
        <v>10</v>
      </c>
      <c r="J115" s="13">
        <f t="shared" si="25"/>
        <v>154.19999999999999</v>
      </c>
      <c r="L115" t="b">
        <f t="shared" si="26"/>
        <v>0</v>
      </c>
      <c r="M115" t="b">
        <f t="shared" si="27"/>
        <v>0</v>
      </c>
      <c r="N115" t="b">
        <f t="shared" si="28"/>
        <v>1</v>
      </c>
      <c r="O115" t="b">
        <f t="shared" si="29"/>
        <v>1</v>
      </c>
      <c r="P115" t="b">
        <f t="shared" si="30"/>
        <v>1</v>
      </c>
      <c r="Q115" s="21">
        <f t="shared" si="31"/>
        <v>1</v>
      </c>
    </row>
    <row r="116" spans="1:17" ht="15.75" hidden="1" x14ac:dyDescent="0.25">
      <c r="A116" s="17" t="s">
        <v>145</v>
      </c>
      <c r="B116" s="17" t="s">
        <v>335</v>
      </c>
      <c r="C116" s="17" t="s">
        <v>22</v>
      </c>
      <c r="D116" s="12">
        <v>42826</v>
      </c>
      <c r="E116" s="12">
        <v>43465</v>
      </c>
      <c r="F116" s="13">
        <v>1542</v>
      </c>
      <c r="G116" s="12">
        <v>42736</v>
      </c>
      <c r="H116" s="12">
        <v>43039</v>
      </c>
      <c r="I116" s="17">
        <f t="shared" si="24"/>
        <v>10</v>
      </c>
      <c r="J116" s="13">
        <f t="shared" si="25"/>
        <v>154.19999999999999</v>
      </c>
      <c r="L116" t="b">
        <f t="shared" si="26"/>
        <v>0</v>
      </c>
      <c r="M116" t="b">
        <f t="shared" si="27"/>
        <v>0</v>
      </c>
      <c r="N116" t="b">
        <f t="shared" si="28"/>
        <v>1</v>
      </c>
      <c r="O116" t="b">
        <f t="shared" si="29"/>
        <v>1</v>
      </c>
      <c r="P116" t="b">
        <f t="shared" si="30"/>
        <v>1</v>
      </c>
      <c r="Q116" s="21">
        <f t="shared" si="31"/>
        <v>-303</v>
      </c>
    </row>
    <row r="117" spans="1:17" ht="15.75" hidden="1" x14ac:dyDescent="0.25">
      <c r="A117" s="17" t="s">
        <v>145</v>
      </c>
      <c r="B117" s="17" t="s">
        <v>335</v>
      </c>
      <c r="C117" s="17" t="s">
        <v>22</v>
      </c>
      <c r="D117" s="12">
        <v>42856</v>
      </c>
      <c r="E117" s="12">
        <v>43465</v>
      </c>
      <c r="F117" s="13">
        <v>1542</v>
      </c>
      <c r="G117" s="12">
        <v>42736</v>
      </c>
      <c r="H117" s="12">
        <v>43039</v>
      </c>
      <c r="I117" s="17">
        <f t="shared" si="24"/>
        <v>10</v>
      </c>
      <c r="J117" s="13">
        <f t="shared" si="25"/>
        <v>154.19999999999999</v>
      </c>
      <c r="L117" t="b">
        <f t="shared" si="26"/>
        <v>0</v>
      </c>
      <c r="M117" t="b">
        <f t="shared" si="27"/>
        <v>0</v>
      </c>
      <c r="N117" t="b">
        <f t="shared" si="28"/>
        <v>1</v>
      </c>
      <c r="O117" t="b">
        <f t="shared" si="29"/>
        <v>1</v>
      </c>
      <c r="P117" t="b">
        <f t="shared" si="30"/>
        <v>1</v>
      </c>
      <c r="Q117" s="21">
        <f t="shared" si="31"/>
        <v>-303</v>
      </c>
    </row>
    <row r="118" spans="1:17" ht="15.75" hidden="1" x14ac:dyDescent="0.25">
      <c r="A118" s="17" t="s">
        <v>145</v>
      </c>
      <c r="B118" s="17" t="s">
        <v>335</v>
      </c>
      <c r="C118" s="17" t="s">
        <v>22</v>
      </c>
      <c r="D118" s="12">
        <v>42887</v>
      </c>
      <c r="E118" s="12">
        <v>43465</v>
      </c>
      <c r="F118" s="13">
        <v>1542</v>
      </c>
      <c r="G118" s="12">
        <v>42736</v>
      </c>
      <c r="H118" s="12">
        <v>43039</v>
      </c>
      <c r="I118" s="17">
        <f t="shared" si="24"/>
        <v>10</v>
      </c>
      <c r="J118" s="13">
        <f t="shared" si="25"/>
        <v>154.19999999999999</v>
      </c>
      <c r="L118" t="b">
        <f t="shared" si="26"/>
        <v>0</v>
      </c>
      <c r="M118" t="b">
        <f t="shared" si="27"/>
        <v>0</v>
      </c>
      <c r="N118" t="b">
        <f t="shared" si="28"/>
        <v>1</v>
      </c>
      <c r="O118" t="b">
        <f t="shared" si="29"/>
        <v>1</v>
      </c>
      <c r="P118" t="b">
        <f t="shared" si="30"/>
        <v>1</v>
      </c>
      <c r="Q118" s="21">
        <f t="shared" si="31"/>
        <v>-303</v>
      </c>
    </row>
    <row r="119" spans="1:17" ht="15.75" hidden="1" x14ac:dyDescent="0.25">
      <c r="A119" s="17" t="s">
        <v>145</v>
      </c>
      <c r="B119" s="17" t="s">
        <v>335</v>
      </c>
      <c r="C119" s="17" t="s">
        <v>22</v>
      </c>
      <c r="D119" s="12">
        <v>42917</v>
      </c>
      <c r="E119" s="12">
        <v>43465</v>
      </c>
      <c r="F119" s="13">
        <v>1542</v>
      </c>
      <c r="G119" s="12">
        <v>42736</v>
      </c>
      <c r="H119" s="12">
        <v>43039</v>
      </c>
      <c r="I119" s="17">
        <f t="shared" si="24"/>
        <v>10</v>
      </c>
      <c r="J119" s="13">
        <f t="shared" si="25"/>
        <v>154.19999999999999</v>
      </c>
      <c r="L119" t="b">
        <f t="shared" si="26"/>
        <v>0</v>
      </c>
      <c r="M119" t="b">
        <f t="shared" si="27"/>
        <v>0</v>
      </c>
      <c r="N119" t="b">
        <f t="shared" si="28"/>
        <v>1</v>
      </c>
      <c r="O119" t="b">
        <f t="shared" si="29"/>
        <v>1</v>
      </c>
      <c r="P119" t="b">
        <f t="shared" si="30"/>
        <v>1</v>
      </c>
      <c r="Q119" s="21">
        <f t="shared" si="31"/>
        <v>-303</v>
      </c>
    </row>
    <row r="120" spans="1:17" ht="15.75" hidden="1" x14ac:dyDescent="0.25">
      <c r="A120" s="17" t="s">
        <v>145</v>
      </c>
      <c r="B120" s="17" t="s">
        <v>335</v>
      </c>
      <c r="C120" s="17" t="s">
        <v>22</v>
      </c>
      <c r="D120" s="12">
        <v>42948</v>
      </c>
      <c r="E120" s="12">
        <v>43465</v>
      </c>
      <c r="F120" s="13">
        <v>1542</v>
      </c>
      <c r="G120" s="12">
        <v>42736</v>
      </c>
      <c r="H120" s="12">
        <v>43039</v>
      </c>
      <c r="I120" s="17">
        <f t="shared" si="24"/>
        <v>10</v>
      </c>
      <c r="J120" s="13">
        <f t="shared" si="25"/>
        <v>154.19999999999999</v>
      </c>
      <c r="L120" t="b">
        <f t="shared" si="26"/>
        <v>0</v>
      </c>
      <c r="M120" t="b">
        <f t="shared" si="27"/>
        <v>0</v>
      </c>
      <c r="N120" t="b">
        <f t="shared" si="28"/>
        <v>1</v>
      </c>
      <c r="O120" t="b">
        <f t="shared" si="29"/>
        <v>1</v>
      </c>
      <c r="P120" t="b">
        <f t="shared" si="30"/>
        <v>1</v>
      </c>
      <c r="Q120" s="21">
        <f t="shared" si="31"/>
        <v>-303</v>
      </c>
    </row>
    <row r="121" spans="1:17" ht="15.75" hidden="1" x14ac:dyDescent="0.25">
      <c r="A121" s="17" t="s">
        <v>145</v>
      </c>
      <c r="B121" s="17" t="s">
        <v>335</v>
      </c>
      <c r="C121" s="17" t="s">
        <v>22</v>
      </c>
      <c r="D121" s="12">
        <v>42979</v>
      </c>
      <c r="E121" s="12">
        <v>43465</v>
      </c>
      <c r="F121" s="13">
        <v>1542</v>
      </c>
      <c r="G121" s="12">
        <v>42736</v>
      </c>
      <c r="H121" s="12">
        <v>43039</v>
      </c>
      <c r="I121" s="17">
        <f t="shared" si="24"/>
        <v>10</v>
      </c>
      <c r="J121" s="13">
        <f t="shared" si="25"/>
        <v>154.19999999999999</v>
      </c>
      <c r="L121" t="b">
        <f t="shared" si="26"/>
        <v>0</v>
      </c>
      <c r="M121" t="b">
        <f t="shared" si="27"/>
        <v>0</v>
      </c>
      <c r="N121" t="b">
        <f t="shared" si="28"/>
        <v>1</v>
      </c>
      <c r="O121" t="b">
        <f t="shared" si="29"/>
        <v>1</v>
      </c>
      <c r="P121" t="b">
        <f t="shared" si="30"/>
        <v>1</v>
      </c>
      <c r="Q121" s="21">
        <f t="shared" si="31"/>
        <v>-303</v>
      </c>
    </row>
    <row r="122" spans="1:17" ht="15.75" hidden="1" x14ac:dyDescent="0.25">
      <c r="A122" s="17" t="s">
        <v>145</v>
      </c>
      <c r="B122" s="17" t="s">
        <v>335</v>
      </c>
      <c r="C122" s="17" t="s">
        <v>22</v>
      </c>
      <c r="D122" s="12">
        <v>43009</v>
      </c>
      <c r="E122" s="12">
        <v>43465</v>
      </c>
      <c r="F122" s="13">
        <v>1542</v>
      </c>
      <c r="G122" s="12">
        <v>42736</v>
      </c>
      <c r="H122" s="12">
        <v>43039</v>
      </c>
      <c r="I122" s="17">
        <f t="shared" si="24"/>
        <v>10</v>
      </c>
      <c r="J122" s="13">
        <f t="shared" si="25"/>
        <v>154.19999999999999</v>
      </c>
      <c r="L122" t="b">
        <f t="shared" si="26"/>
        <v>0</v>
      </c>
      <c r="M122" t="b">
        <f t="shared" si="27"/>
        <v>0</v>
      </c>
      <c r="N122" t="b">
        <f t="shared" si="28"/>
        <v>1</v>
      </c>
      <c r="O122" t="b">
        <f t="shared" si="29"/>
        <v>1</v>
      </c>
      <c r="P122" t="b">
        <f t="shared" si="30"/>
        <v>1</v>
      </c>
      <c r="Q122" s="21">
        <f t="shared" si="31"/>
        <v>-303</v>
      </c>
    </row>
    <row r="123" spans="1:17" ht="15.75" hidden="1" x14ac:dyDescent="0.25">
      <c r="A123" s="17" t="s">
        <v>145</v>
      </c>
      <c r="B123" s="17" t="s">
        <v>335</v>
      </c>
      <c r="C123" s="17" t="s">
        <v>22</v>
      </c>
      <c r="D123" s="12">
        <v>43101</v>
      </c>
      <c r="E123" s="12">
        <v>43465</v>
      </c>
      <c r="F123" s="13">
        <v>3076</v>
      </c>
      <c r="G123" s="12">
        <v>43040</v>
      </c>
      <c r="H123" s="12">
        <v>43100</v>
      </c>
      <c r="I123" s="17">
        <f t="shared" si="24"/>
        <v>2</v>
      </c>
      <c r="J123" s="13">
        <f t="shared" si="25"/>
        <v>1538</v>
      </c>
      <c r="L123" t="b">
        <f t="shared" si="26"/>
        <v>0</v>
      </c>
      <c r="M123" t="b">
        <f t="shared" si="27"/>
        <v>0</v>
      </c>
      <c r="N123" t="b">
        <f t="shared" si="28"/>
        <v>1</v>
      </c>
      <c r="O123" t="b">
        <f t="shared" si="29"/>
        <v>1</v>
      </c>
      <c r="P123" t="b">
        <f t="shared" si="30"/>
        <v>1</v>
      </c>
      <c r="Q123" s="21">
        <f t="shared" si="31"/>
        <v>1</v>
      </c>
    </row>
    <row r="124" spans="1:17" ht="15.75" hidden="1" x14ac:dyDescent="0.25">
      <c r="A124" s="17" t="s">
        <v>146</v>
      </c>
      <c r="B124" s="17" t="s">
        <v>336</v>
      </c>
      <c r="C124" s="17" t="s">
        <v>22</v>
      </c>
      <c r="D124" s="12">
        <v>43243</v>
      </c>
      <c r="E124" s="12">
        <v>43465</v>
      </c>
      <c r="F124" s="13">
        <v>3000</v>
      </c>
      <c r="G124" s="12">
        <v>42948</v>
      </c>
      <c r="H124" s="12">
        <v>43312</v>
      </c>
      <c r="I124" s="17">
        <f t="shared" si="24"/>
        <v>12</v>
      </c>
      <c r="J124" s="13">
        <f t="shared" si="25"/>
        <v>250</v>
      </c>
      <c r="L124" t="b">
        <f t="shared" si="26"/>
        <v>0</v>
      </c>
      <c r="M124" t="b">
        <f t="shared" si="27"/>
        <v>0</v>
      </c>
      <c r="N124" t="b">
        <f t="shared" si="28"/>
        <v>0</v>
      </c>
      <c r="O124" t="b">
        <f t="shared" si="29"/>
        <v>0</v>
      </c>
      <c r="P124" t="b">
        <f t="shared" si="30"/>
        <v>0</v>
      </c>
      <c r="Q124" s="21" t="str">
        <f t="shared" si="31"/>
        <v>N/a</v>
      </c>
    </row>
    <row r="125" spans="1:17" ht="15.75" hidden="1" x14ac:dyDescent="0.25">
      <c r="A125" s="17" t="s">
        <v>147</v>
      </c>
      <c r="B125" s="17" t="s">
        <v>335</v>
      </c>
      <c r="C125" s="17" t="s">
        <v>22</v>
      </c>
      <c r="D125" s="12">
        <v>42534</v>
      </c>
      <c r="E125" s="12">
        <v>42735</v>
      </c>
      <c r="F125" s="13">
        <v>16000</v>
      </c>
      <c r="G125" s="12">
        <v>42522</v>
      </c>
      <c r="H125" s="12">
        <v>42886</v>
      </c>
      <c r="I125" s="17">
        <f t="shared" si="24"/>
        <v>12</v>
      </c>
      <c r="J125" s="13">
        <f t="shared" si="25"/>
        <v>1333.3333333333333</v>
      </c>
      <c r="L125" t="b">
        <f t="shared" si="26"/>
        <v>0</v>
      </c>
      <c r="M125" t="b">
        <f t="shared" si="27"/>
        <v>0</v>
      </c>
      <c r="N125" t="b">
        <f t="shared" si="28"/>
        <v>0</v>
      </c>
      <c r="O125" t="b">
        <f t="shared" si="29"/>
        <v>0</v>
      </c>
      <c r="P125" t="b">
        <f t="shared" si="30"/>
        <v>0</v>
      </c>
      <c r="Q125" s="21" t="str">
        <f t="shared" si="31"/>
        <v>N/a</v>
      </c>
    </row>
    <row r="126" spans="1:17" ht="15.75" hidden="1" x14ac:dyDescent="0.25">
      <c r="A126" s="17" t="s">
        <v>148</v>
      </c>
      <c r="B126" s="17" t="s">
        <v>333</v>
      </c>
      <c r="C126" s="17" t="s">
        <v>22</v>
      </c>
      <c r="D126" s="12">
        <v>43224</v>
      </c>
      <c r="E126" s="12">
        <v>43250</v>
      </c>
      <c r="F126" s="13">
        <v>7500</v>
      </c>
      <c r="G126" s="12">
        <v>43221</v>
      </c>
      <c r="H126" s="12">
        <v>43312</v>
      </c>
      <c r="I126" s="17">
        <f t="shared" si="24"/>
        <v>3</v>
      </c>
      <c r="J126" s="13">
        <f t="shared" si="25"/>
        <v>2500</v>
      </c>
      <c r="L126" t="b">
        <f t="shared" si="26"/>
        <v>0</v>
      </c>
      <c r="M126" t="b">
        <f t="shared" si="27"/>
        <v>0</v>
      </c>
      <c r="N126" t="b">
        <f t="shared" si="28"/>
        <v>0</v>
      </c>
      <c r="O126" t="b">
        <f t="shared" si="29"/>
        <v>0</v>
      </c>
      <c r="P126" t="b">
        <f t="shared" si="30"/>
        <v>0</v>
      </c>
      <c r="Q126" s="21" t="str">
        <f t="shared" si="31"/>
        <v>N/a</v>
      </c>
    </row>
    <row r="127" spans="1:17" ht="15.75" x14ac:dyDescent="0.25">
      <c r="A127" s="17" t="s">
        <v>148</v>
      </c>
      <c r="B127" s="17" t="s">
        <v>333</v>
      </c>
      <c r="C127" s="17" t="s">
        <v>22</v>
      </c>
      <c r="D127" s="12">
        <v>43313</v>
      </c>
      <c r="E127" s="12">
        <v>43353</v>
      </c>
      <c r="F127" s="13">
        <v>22500</v>
      </c>
      <c r="G127" s="12">
        <v>43313</v>
      </c>
      <c r="H127" s="12">
        <v>43585</v>
      </c>
      <c r="I127" s="17">
        <f t="shared" si="24"/>
        <v>9</v>
      </c>
      <c r="J127" s="13">
        <f t="shared" si="25"/>
        <v>2500</v>
      </c>
      <c r="L127" t="b">
        <f t="shared" si="26"/>
        <v>0</v>
      </c>
      <c r="M127" t="b">
        <f t="shared" si="27"/>
        <v>0</v>
      </c>
      <c r="N127" t="b">
        <f t="shared" si="28"/>
        <v>1</v>
      </c>
      <c r="O127" t="b">
        <f t="shared" si="29"/>
        <v>1</v>
      </c>
      <c r="P127" t="b">
        <f t="shared" si="30"/>
        <v>1</v>
      </c>
      <c r="Q127" s="21">
        <f t="shared" si="31"/>
        <v>1</v>
      </c>
    </row>
    <row r="128" spans="1:17" ht="15.75" x14ac:dyDescent="0.25">
      <c r="A128" s="17" t="s">
        <v>148</v>
      </c>
      <c r="B128" s="17" t="s">
        <v>333</v>
      </c>
      <c r="C128" s="17" t="s">
        <v>22</v>
      </c>
      <c r="D128" s="12">
        <v>43537</v>
      </c>
      <c r="E128" s="12">
        <v>43555</v>
      </c>
      <c r="F128" s="13">
        <v>7500</v>
      </c>
      <c r="G128" s="12">
        <v>43586</v>
      </c>
      <c r="H128" s="12">
        <v>43677</v>
      </c>
      <c r="I128" s="17">
        <f t="shared" si="24"/>
        <v>3</v>
      </c>
      <c r="J128" s="13">
        <f t="shared" si="25"/>
        <v>2500</v>
      </c>
      <c r="L128" t="b">
        <f t="shared" si="26"/>
        <v>0</v>
      </c>
      <c r="M128" t="b">
        <f t="shared" si="27"/>
        <v>0</v>
      </c>
      <c r="N128" t="b">
        <f t="shared" si="28"/>
        <v>1</v>
      </c>
      <c r="O128" t="b">
        <f t="shared" si="29"/>
        <v>1</v>
      </c>
      <c r="P128" t="b">
        <f t="shared" si="30"/>
        <v>1</v>
      </c>
      <c r="Q128" s="21">
        <f t="shared" si="31"/>
        <v>1</v>
      </c>
    </row>
    <row r="129" spans="1:17" ht="15.75" x14ac:dyDescent="0.25">
      <c r="A129" s="17" t="s">
        <v>148</v>
      </c>
      <c r="B129" s="17" t="s">
        <v>333</v>
      </c>
      <c r="C129" s="17" t="s">
        <v>22</v>
      </c>
      <c r="D129" s="12">
        <v>43678</v>
      </c>
      <c r="E129" s="12">
        <v>43686</v>
      </c>
      <c r="F129" s="13">
        <v>22500</v>
      </c>
      <c r="G129" s="12">
        <v>43678</v>
      </c>
      <c r="H129" s="12">
        <v>43951</v>
      </c>
      <c r="I129" s="17">
        <f t="shared" si="24"/>
        <v>9</v>
      </c>
      <c r="J129" s="13">
        <f t="shared" si="25"/>
        <v>2500</v>
      </c>
      <c r="L129" t="b">
        <f t="shared" si="26"/>
        <v>0</v>
      </c>
      <c r="M129" t="b">
        <f t="shared" si="27"/>
        <v>0</v>
      </c>
      <c r="N129" t="b">
        <f t="shared" si="28"/>
        <v>1</v>
      </c>
      <c r="O129" t="b">
        <f t="shared" si="29"/>
        <v>1</v>
      </c>
      <c r="P129" t="b">
        <f t="shared" si="30"/>
        <v>1</v>
      </c>
      <c r="Q129" s="21">
        <f t="shared" si="31"/>
        <v>1</v>
      </c>
    </row>
    <row r="130" spans="1:17" ht="15.75" x14ac:dyDescent="0.25">
      <c r="A130" s="17" t="s">
        <v>148</v>
      </c>
      <c r="B130" s="17" t="s">
        <v>333</v>
      </c>
      <c r="C130" s="17" t="s">
        <v>22</v>
      </c>
      <c r="D130" s="12">
        <v>43915</v>
      </c>
      <c r="E130" s="12">
        <v>43923</v>
      </c>
      <c r="F130" s="13">
        <f>30000</f>
        <v>30000</v>
      </c>
      <c r="G130" s="12">
        <v>43952</v>
      </c>
      <c r="H130" s="12">
        <v>44316</v>
      </c>
      <c r="I130" s="17">
        <f t="shared" si="24"/>
        <v>12</v>
      </c>
      <c r="J130" s="13">
        <f t="shared" si="25"/>
        <v>2500</v>
      </c>
      <c r="L130" t="b">
        <f t="shared" si="26"/>
        <v>0</v>
      </c>
      <c r="M130" t="b">
        <f t="shared" si="27"/>
        <v>0</v>
      </c>
      <c r="N130" t="b">
        <f t="shared" si="28"/>
        <v>1</v>
      </c>
      <c r="O130" t="b">
        <f t="shared" si="29"/>
        <v>1</v>
      </c>
      <c r="P130" t="b">
        <f t="shared" si="30"/>
        <v>1</v>
      </c>
      <c r="Q130" s="21">
        <f t="shared" si="31"/>
        <v>1</v>
      </c>
    </row>
    <row r="131" spans="1:17" ht="15.75" hidden="1" x14ac:dyDescent="0.25">
      <c r="A131" s="17" t="s">
        <v>149</v>
      </c>
      <c r="B131" s="17" t="s">
        <v>334</v>
      </c>
      <c r="C131" s="17" t="s">
        <v>22</v>
      </c>
      <c r="D131" s="12">
        <v>42738</v>
      </c>
      <c r="E131" s="12">
        <v>43100</v>
      </c>
      <c r="F131" s="13">
        <v>1000</v>
      </c>
      <c r="G131" s="12">
        <v>42736</v>
      </c>
      <c r="H131" s="12">
        <v>42766</v>
      </c>
      <c r="I131" s="17">
        <f t="shared" si="24"/>
        <v>1</v>
      </c>
      <c r="J131" s="13">
        <f t="shared" si="25"/>
        <v>1000</v>
      </c>
      <c r="L131" t="b">
        <f t="shared" si="26"/>
        <v>0</v>
      </c>
      <c r="M131" t="b">
        <f t="shared" si="27"/>
        <v>0</v>
      </c>
      <c r="N131" t="b">
        <f t="shared" si="28"/>
        <v>0</v>
      </c>
      <c r="O131" t="b">
        <f t="shared" si="29"/>
        <v>0</v>
      </c>
      <c r="P131" t="b">
        <f t="shared" si="30"/>
        <v>0</v>
      </c>
      <c r="Q131" s="21" t="str">
        <f t="shared" si="31"/>
        <v>N/a</v>
      </c>
    </row>
    <row r="132" spans="1:17" ht="15.75" hidden="1" x14ac:dyDescent="0.25">
      <c r="A132" s="17" t="s">
        <v>149</v>
      </c>
      <c r="B132" s="17" t="s">
        <v>334</v>
      </c>
      <c r="C132" s="17" t="s">
        <v>22</v>
      </c>
      <c r="D132" s="12">
        <v>42769</v>
      </c>
      <c r="E132" s="12">
        <v>43100</v>
      </c>
      <c r="F132" s="13">
        <v>1000</v>
      </c>
      <c r="G132" s="12">
        <v>42767</v>
      </c>
      <c r="H132" s="12">
        <v>42794</v>
      </c>
      <c r="I132" s="17">
        <f t="shared" si="24"/>
        <v>1</v>
      </c>
      <c r="J132" s="13">
        <f t="shared" si="25"/>
        <v>1000</v>
      </c>
      <c r="L132" t="b">
        <f t="shared" si="26"/>
        <v>0</v>
      </c>
      <c r="M132" t="b">
        <f t="shared" si="27"/>
        <v>0</v>
      </c>
      <c r="N132" t="b">
        <f t="shared" si="28"/>
        <v>1</v>
      </c>
      <c r="O132" t="b">
        <f t="shared" si="29"/>
        <v>1</v>
      </c>
      <c r="P132" t="b">
        <f t="shared" si="30"/>
        <v>1</v>
      </c>
      <c r="Q132" s="21">
        <f t="shared" si="31"/>
        <v>1</v>
      </c>
    </row>
    <row r="133" spans="1:17" ht="15.75" hidden="1" x14ac:dyDescent="0.25">
      <c r="A133" s="17" t="s">
        <v>149</v>
      </c>
      <c r="B133" s="17" t="s">
        <v>334</v>
      </c>
      <c r="C133" s="17" t="s">
        <v>22</v>
      </c>
      <c r="D133" s="12">
        <v>42797</v>
      </c>
      <c r="E133" s="12">
        <v>43100</v>
      </c>
      <c r="F133" s="13">
        <v>1000</v>
      </c>
      <c r="G133" s="12">
        <v>42795</v>
      </c>
      <c r="H133" s="12">
        <v>42825</v>
      </c>
      <c r="I133" s="17">
        <f t="shared" si="24"/>
        <v>1</v>
      </c>
      <c r="J133" s="13">
        <f t="shared" si="25"/>
        <v>1000</v>
      </c>
      <c r="L133" t="b">
        <f t="shared" si="26"/>
        <v>0</v>
      </c>
      <c r="M133" t="b">
        <f t="shared" si="27"/>
        <v>0</v>
      </c>
      <c r="N133" t="b">
        <f t="shared" si="28"/>
        <v>1</v>
      </c>
      <c r="O133" t="b">
        <f t="shared" si="29"/>
        <v>1</v>
      </c>
      <c r="P133" t="b">
        <f t="shared" si="30"/>
        <v>1</v>
      </c>
      <c r="Q133" s="21">
        <f t="shared" si="31"/>
        <v>1</v>
      </c>
    </row>
    <row r="134" spans="1:17" ht="15.75" hidden="1" x14ac:dyDescent="0.25">
      <c r="A134" s="17" t="s">
        <v>149</v>
      </c>
      <c r="B134" s="17" t="s">
        <v>334</v>
      </c>
      <c r="C134" s="17" t="s">
        <v>22</v>
      </c>
      <c r="D134" s="12">
        <v>42828</v>
      </c>
      <c r="E134" s="12">
        <v>43100</v>
      </c>
      <c r="F134" s="13">
        <v>1000</v>
      </c>
      <c r="G134" s="12">
        <v>42826</v>
      </c>
      <c r="H134" s="12">
        <v>42855</v>
      </c>
      <c r="I134" s="17">
        <f t="shared" si="24"/>
        <v>1</v>
      </c>
      <c r="J134" s="13">
        <f t="shared" si="25"/>
        <v>1000</v>
      </c>
      <c r="L134" t="b">
        <f t="shared" si="26"/>
        <v>0</v>
      </c>
      <c r="M134" t="b">
        <f t="shared" si="27"/>
        <v>0</v>
      </c>
      <c r="N134" t="b">
        <f t="shared" si="28"/>
        <v>1</v>
      </c>
      <c r="O134" t="b">
        <f t="shared" si="29"/>
        <v>1</v>
      </c>
      <c r="P134" t="b">
        <f t="shared" si="30"/>
        <v>1</v>
      </c>
      <c r="Q134" s="21">
        <f t="shared" si="31"/>
        <v>1</v>
      </c>
    </row>
    <row r="135" spans="1:17" ht="15.75" hidden="1" x14ac:dyDescent="0.25">
      <c r="A135" s="17" t="s">
        <v>149</v>
      </c>
      <c r="B135" s="17" t="s">
        <v>334</v>
      </c>
      <c r="C135" s="17" t="s">
        <v>22</v>
      </c>
      <c r="D135" s="12">
        <v>42858</v>
      </c>
      <c r="E135" s="12">
        <v>43100</v>
      </c>
      <c r="F135" s="13">
        <v>1000</v>
      </c>
      <c r="G135" s="12">
        <v>42856</v>
      </c>
      <c r="H135" s="12">
        <v>42886</v>
      </c>
      <c r="I135" s="17">
        <f t="shared" si="24"/>
        <v>1</v>
      </c>
      <c r="J135" s="13">
        <f t="shared" si="25"/>
        <v>1000</v>
      </c>
      <c r="L135" t="b">
        <f t="shared" si="26"/>
        <v>0</v>
      </c>
      <c r="M135" t="b">
        <f t="shared" si="27"/>
        <v>0</v>
      </c>
      <c r="N135" t="b">
        <f t="shared" si="28"/>
        <v>1</v>
      </c>
      <c r="O135" t="b">
        <f t="shared" si="29"/>
        <v>1</v>
      </c>
      <c r="P135" t="b">
        <f t="shared" si="30"/>
        <v>1</v>
      </c>
      <c r="Q135" s="21">
        <f t="shared" si="31"/>
        <v>1</v>
      </c>
    </row>
    <row r="136" spans="1:17" ht="15.75" hidden="1" x14ac:dyDescent="0.25">
      <c r="A136" s="17" t="s">
        <v>149</v>
      </c>
      <c r="B136" s="17" t="s">
        <v>334</v>
      </c>
      <c r="C136" s="17" t="s">
        <v>22</v>
      </c>
      <c r="D136" s="12">
        <v>42889</v>
      </c>
      <c r="E136" s="12">
        <v>43100</v>
      </c>
      <c r="F136" s="13">
        <v>1000</v>
      </c>
      <c r="G136" s="12">
        <v>42887</v>
      </c>
      <c r="H136" s="12">
        <v>42916</v>
      </c>
      <c r="I136" s="17">
        <f t="shared" si="24"/>
        <v>1</v>
      </c>
      <c r="J136" s="13">
        <f t="shared" si="25"/>
        <v>1000</v>
      </c>
      <c r="L136" t="b">
        <f t="shared" si="26"/>
        <v>0</v>
      </c>
      <c r="M136" t="b">
        <f t="shared" si="27"/>
        <v>0</v>
      </c>
      <c r="N136" t="b">
        <f t="shared" si="28"/>
        <v>1</v>
      </c>
      <c r="O136" t="b">
        <f t="shared" si="29"/>
        <v>1</v>
      </c>
      <c r="P136" t="b">
        <f t="shared" si="30"/>
        <v>1</v>
      </c>
      <c r="Q136" s="21">
        <f t="shared" si="31"/>
        <v>1</v>
      </c>
    </row>
    <row r="137" spans="1:17" ht="15.75" hidden="1" x14ac:dyDescent="0.25">
      <c r="A137" s="17" t="s">
        <v>149</v>
      </c>
      <c r="B137" s="17" t="s">
        <v>334</v>
      </c>
      <c r="C137" s="17" t="s">
        <v>22</v>
      </c>
      <c r="D137" s="12">
        <v>42919</v>
      </c>
      <c r="E137" s="12">
        <v>43465</v>
      </c>
      <c r="F137" s="13">
        <v>1000</v>
      </c>
      <c r="G137" s="12">
        <v>42917</v>
      </c>
      <c r="H137" s="12">
        <v>42947</v>
      </c>
      <c r="I137" s="17">
        <f t="shared" si="24"/>
        <v>1</v>
      </c>
      <c r="J137" s="13">
        <f t="shared" si="25"/>
        <v>1000</v>
      </c>
      <c r="L137" t="b">
        <f t="shared" si="26"/>
        <v>0</v>
      </c>
      <c r="M137" t="b">
        <f t="shared" si="27"/>
        <v>0</v>
      </c>
      <c r="N137" t="b">
        <f t="shared" si="28"/>
        <v>1</v>
      </c>
      <c r="O137" t="b">
        <f t="shared" si="29"/>
        <v>1</v>
      </c>
      <c r="P137" t="b">
        <f t="shared" si="30"/>
        <v>1</v>
      </c>
      <c r="Q137" s="21">
        <f t="shared" si="31"/>
        <v>1</v>
      </c>
    </row>
    <row r="138" spans="1:17" ht="15.75" hidden="1" x14ac:dyDescent="0.25">
      <c r="A138" s="17" t="s">
        <v>149</v>
      </c>
      <c r="B138" s="17" t="s">
        <v>334</v>
      </c>
      <c r="C138" s="17" t="s">
        <v>22</v>
      </c>
      <c r="D138" s="12">
        <v>42950</v>
      </c>
      <c r="E138" s="12">
        <v>43493</v>
      </c>
      <c r="F138" s="13">
        <v>1000</v>
      </c>
      <c r="G138" s="12">
        <v>42948</v>
      </c>
      <c r="H138" s="12">
        <v>42978</v>
      </c>
      <c r="I138" s="17">
        <f t="shared" si="24"/>
        <v>1</v>
      </c>
      <c r="J138" s="13">
        <f t="shared" si="25"/>
        <v>1000</v>
      </c>
      <c r="L138" t="b">
        <f t="shared" si="26"/>
        <v>0</v>
      </c>
      <c r="M138" t="b">
        <f t="shared" si="27"/>
        <v>0</v>
      </c>
      <c r="N138" t="b">
        <f t="shared" si="28"/>
        <v>1</v>
      </c>
      <c r="O138" t="b">
        <f t="shared" si="29"/>
        <v>1</v>
      </c>
      <c r="P138" t="b">
        <f t="shared" si="30"/>
        <v>1</v>
      </c>
      <c r="Q138" s="21">
        <f t="shared" si="31"/>
        <v>1</v>
      </c>
    </row>
    <row r="139" spans="1:17" ht="15.75" hidden="1" x14ac:dyDescent="0.25">
      <c r="A139" s="17" t="s">
        <v>149</v>
      </c>
      <c r="B139" s="17" t="s">
        <v>334</v>
      </c>
      <c r="C139" s="17" t="s">
        <v>22</v>
      </c>
      <c r="D139" s="12">
        <v>42981</v>
      </c>
      <c r="E139" s="12">
        <v>43465</v>
      </c>
      <c r="F139" s="13">
        <v>1000</v>
      </c>
      <c r="G139" s="12">
        <v>42979</v>
      </c>
      <c r="H139" s="12">
        <v>43008</v>
      </c>
      <c r="I139" s="17">
        <f t="shared" si="24"/>
        <v>1</v>
      </c>
      <c r="J139" s="13">
        <f t="shared" si="25"/>
        <v>1000</v>
      </c>
      <c r="L139" t="b">
        <f t="shared" si="26"/>
        <v>0</v>
      </c>
      <c r="M139" t="b">
        <f t="shared" si="27"/>
        <v>0</v>
      </c>
      <c r="N139" t="b">
        <f t="shared" si="28"/>
        <v>1</v>
      </c>
      <c r="O139" t="b">
        <f t="shared" si="29"/>
        <v>1</v>
      </c>
      <c r="P139" t="b">
        <f t="shared" si="30"/>
        <v>1</v>
      </c>
      <c r="Q139" s="21">
        <f t="shared" si="31"/>
        <v>1</v>
      </c>
    </row>
    <row r="140" spans="1:17" ht="15.75" hidden="1" x14ac:dyDescent="0.25">
      <c r="A140" s="17" t="s">
        <v>149</v>
      </c>
      <c r="B140" s="17" t="s">
        <v>334</v>
      </c>
      <c r="C140" s="17" t="s">
        <v>22</v>
      </c>
      <c r="D140" s="12">
        <v>43011</v>
      </c>
      <c r="E140" s="12">
        <v>43465</v>
      </c>
      <c r="F140" s="13">
        <v>1000</v>
      </c>
      <c r="G140" s="12">
        <v>43009</v>
      </c>
      <c r="H140" s="12">
        <v>43039</v>
      </c>
      <c r="I140" s="17">
        <f t="shared" si="24"/>
        <v>1</v>
      </c>
      <c r="J140" s="13">
        <f t="shared" si="25"/>
        <v>1000</v>
      </c>
      <c r="L140" t="b">
        <f t="shared" si="26"/>
        <v>0</v>
      </c>
      <c r="M140" t="b">
        <f t="shared" si="27"/>
        <v>0</v>
      </c>
      <c r="N140" t="b">
        <f t="shared" si="28"/>
        <v>1</v>
      </c>
      <c r="O140" t="b">
        <f t="shared" si="29"/>
        <v>1</v>
      </c>
      <c r="P140" t="b">
        <f t="shared" si="30"/>
        <v>1</v>
      </c>
      <c r="Q140" s="21">
        <f t="shared" si="31"/>
        <v>1</v>
      </c>
    </row>
    <row r="141" spans="1:17" ht="15.75" hidden="1" x14ac:dyDescent="0.25">
      <c r="A141" s="17" t="s">
        <v>149</v>
      </c>
      <c r="B141" s="17" t="s">
        <v>334</v>
      </c>
      <c r="C141" s="17" t="s">
        <v>22</v>
      </c>
      <c r="D141" s="12">
        <v>43042</v>
      </c>
      <c r="E141" s="12">
        <v>43493</v>
      </c>
      <c r="F141" s="13">
        <v>1000</v>
      </c>
      <c r="G141" s="12">
        <v>43040</v>
      </c>
      <c r="H141" s="12">
        <v>43069</v>
      </c>
      <c r="I141" s="17">
        <f t="shared" si="24"/>
        <v>1</v>
      </c>
      <c r="J141" s="13">
        <f t="shared" si="25"/>
        <v>1000</v>
      </c>
      <c r="L141" t="b">
        <f t="shared" si="26"/>
        <v>0</v>
      </c>
      <c r="M141" t="b">
        <f t="shared" si="27"/>
        <v>0</v>
      </c>
      <c r="N141" t="b">
        <f t="shared" si="28"/>
        <v>1</v>
      </c>
      <c r="O141" t="b">
        <f t="shared" si="29"/>
        <v>1</v>
      </c>
      <c r="P141" t="b">
        <f t="shared" si="30"/>
        <v>1</v>
      </c>
      <c r="Q141" s="21">
        <f t="shared" si="31"/>
        <v>1</v>
      </c>
    </row>
    <row r="142" spans="1:17" ht="15.75" hidden="1" x14ac:dyDescent="0.25">
      <c r="A142" s="17" t="s">
        <v>149</v>
      </c>
      <c r="B142" s="17" t="s">
        <v>334</v>
      </c>
      <c r="C142" s="17" t="s">
        <v>22</v>
      </c>
      <c r="D142" s="12">
        <v>43072</v>
      </c>
      <c r="E142" s="12">
        <v>43465</v>
      </c>
      <c r="F142" s="13">
        <v>1000</v>
      </c>
      <c r="G142" s="12">
        <v>43070</v>
      </c>
      <c r="H142" s="12">
        <v>43100</v>
      </c>
      <c r="I142" s="17">
        <f t="shared" si="24"/>
        <v>1</v>
      </c>
      <c r="J142" s="13">
        <f t="shared" si="25"/>
        <v>1000</v>
      </c>
      <c r="L142" t="b">
        <f t="shared" si="26"/>
        <v>0</v>
      </c>
      <c r="M142" t="b">
        <f t="shared" si="27"/>
        <v>0</v>
      </c>
      <c r="N142" t="b">
        <f t="shared" si="28"/>
        <v>1</v>
      </c>
      <c r="O142" t="b">
        <f t="shared" si="29"/>
        <v>1</v>
      </c>
      <c r="P142" t="b">
        <f t="shared" si="30"/>
        <v>1</v>
      </c>
      <c r="Q142" s="21">
        <f t="shared" si="31"/>
        <v>1</v>
      </c>
    </row>
    <row r="143" spans="1:17" ht="15.75" hidden="1" x14ac:dyDescent="0.25">
      <c r="A143" s="17" t="s">
        <v>149</v>
      </c>
      <c r="B143" s="17" t="s">
        <v>334</v>
      </c>
      <c r="C143" s="17" t="s">
        <v>22</v>
      </c>
      <c r="D143" s="12">
        <v>43101</v>
      </c>
      <c r="E143" s="12">
        <v>43465</v>
      </c>
      <c r="F143" s="13">
        <v>1000</v>
      </c>
      <c r="G143" s="12">
        <v>43101</v>
      </c>
      <c r="H143" s="12">
        <v>43131</v>
      </c>
      <c r="I143" s="17">
        <f t="shared" si="24"/>
        <v>1</v>
      </c>
      <c r="J143" s="13">
        <f t="shared" si="25"/>
        <v>1000</v>
      </c>
      <c r="L143" t="b">
        <f t="shared" si="26"/>
        <v>0</v>
      </c>
      <c r="M143" t="b">
        <f t="shared" si="27"/>
        <v>0</v>
      </c>
      <c r="N143" t="b">
        <f t="shared" si="28"/>
        <v>1</v>
      </c>
      <c r="O143" t="b">
        <f t="shared" si="29"/>
        <v>1</v>
      </c>
      <c r="P143" t="b">
        <f t="shared" si="30"/>
        <v>1</v>
      </c>
      <c r="Q143" s="21">
        <f t="shared" si="31"/>
        <v>1</v>
      </c>
    </row>
    <row r="144" spans="1:17" ht="15.75" hidden="1" x14ac:dyDescent="0.25">
      <c r="A144" s="17" t="s">
        <v>150</v>
      </c>
      <c r="B144" s="17" t="s">
        <v>334</v>
      </c>
      <c r="C144" s="17" t="s">
        <v>22</v>
      </c>
      <c r="D144" s="12">
        <v>42984</v>
      </c>
      <c r="E144" s="12">
        <v>43100</v>
      </c>
      <c r="F144" s="13">
        <v>1500</v>
      </c>
      <c r="G144" s="12">
        <v>42979</v>
      </c>
      <c r="H144" s="12">
        <v>43008</v>
      </c>
      <c r="I144" s="17">
        <f t="shared" si="24"/>
        <v>1</v>
      </c>
      <c r="J144" s="13">
        <f t="shared" si="25"/>
        <v>1500</v>
      </c>
      <c r="L144" t="b">
        <f t="shared" si="26"/>
        <v>0</v>
      </c>
      <c r="M144" t="b">
        <f t="shared" si="27"/>
        <v>0</v>
      </c>
      <c r="N144" t="b">
        <f t="shared" si="28"/>
        <v>0</v>
      </c>
      <c r="O144" t="b">
        <f t="shared" si="29"/>
        <v>1</v>
      </c>
      <c r="P144" t="b">
        <f t="shared" si="30"/>
        <v>0</v>
      </c>
      <c r="Q144" s="21" t="str">
        <f t="shared" si="31"/>
        <v>N/a</v>
      </c>
    </row>
    <row r="145" spans="1:17" ht="15.75" hidden="1" x14ac:dyDescent="0.25">
      <c r="A145" s="17" t="s">
        <v>150</v>
      </c>
      <c r="B145" s="17" t="s">
        <v>334</v>
      </c>
      <c r="C145" s="17" t="s">
        <v>22</v>
      </c>
      <c r="D145" s="12">
        <v>43009</v>
      </c>
      <c r="E145" s="12">
        <v>43100</v>
      </c>
      <c r="F145" s="13">
        <v>1500</v>
      </c>
      <c r="G145" s="12">
        <v>43009</v>
      </c>
      <c r="H145" s="12">
        <v>43039</v>
      </c>
      <c r="I145" s="17">
        <f t="shared" si="24"/>
        <v>1</v>
      </c>
      <c r="J145" s="13">
        <f t="shared" si="25"/>
        <v>1500</v>
      </c>
      <c r="L145" t="b">
        <f t="shared" si="26"/>
        <v>0</v>
      </c>
      <c r="M145" t="b">
        <f t="shared" si="27"/>
        <v>0</v>
      </c>
      <c r="N145" t="b">
        <f t="shared" si="28"/>
        <v>1</v>
      </c>
      <c r="O145" t="b">
        <f t="shared" si="29"/>
        <v>1</v>
      </c>
      <c r="P145" t="b">
        <f t="shared" si="30"/>
        <v>1</v>
      </c>
      <c r="Q145" s="21">
        <f t="shared" si="31"/>
        <v>1</v>
      </c>
    </row>
    <row r="146" spans="1:17" ht="15.75" hidden="1" x14ac:dyDescent="0.25">
      <c r="A146" s="17" t="s">
        <v>150</v>
      </c>
      <c r="B146" s="17" t="s">
        <v>334</v>
      </c>
      <c r="C146" s="17" t="s">
        <v>22</v>
      </c>
      <c r="D146" s="12">
        <v>43040</v>
      </c>
      <c r="E146" s="12">
        <v>43100</v>
      </c>
      <c r="F146" s="13">
        <v>1500</v>
      </c>
      <c r="G146" s="12">
        <v>43040</v>
      </c>
      <c r="H146" s="12">
        <v>43069</v>
      </c>
      <c r="I146" s="17">
        <f t="shared" si="24"/>
        <v>1</v>
      </c>
      <c r="J146" s="13">
        <f t="shared" si="25"/>
        <v>1500</v>
      </c>
      <c r="L146" t="b">
        <f t="shared" si="26"/>
        <v>0</v>
      </c>
      <c r="M146" t="b">
        <f t="shared" si="27"/>
        <v>0</v>
      </c>
      <c r="N146" t="b">
        <f t="shared" si="28"/>
        <v>1</v>
      </c>
      <c r="O146" t="b">
        <f t="shared" si="29"/>
        <v>1</v>
      </c>
      <c r="P146" t="b">
        <f t="shared" si="30"/>
        <v>1</v>
      </c>
      <c r="Q146" s="21">
        <f t="shared" si="31"/>
        <v>1</v>
      </c>
    </row>
    <row r="147" spans="1:17" ht="15.75" hidden="1" x14ac:dyDescent="0.25">
      <c r="A147" s="17" t="s">
        <v>150</v>
      </c>
      <c r="B147" s="17" t="s">
        <v>334</v>
      </c>
      <c r="C147" s="17" t="s">
        <v>22</v>
      </c>
      <c r="D147" s="12">
        <v>43070</v>
      </c>
      <c r="E147" s="12">
        <v>43100</v>
      </c>
      <c r="F147" s="13">
        <v>1500</v>
      </c>
      <c r="G147" s="12">
        <v>43070</v>
      </c>
      <c r="H147" s="12">
        <v>43100</v>
      </c>
      <c r="I147" s="17">
        <f t="shared" si="24"/>
        <v>1</v>
      </c>
      <c r="J147" s="13">
        <f t="shared" si="25"/>
        <v>1500</v>
      </c>
      <c r="L147" t="b">
        <f t="shared" si="26"/>
        <v>0</v>
      </c>
      <c r="M147" t="b">
        <f t="shared" si="27"/>
        <v>0</v>
      </c>
      <c r="N147" t="b">
        <f t="shared" si="28"/>
        <v>1</v>
      </c>
      <c r="O147" t="b">
        <f t="shared" si="29"/>
        <v>1</v>
      </c>
      <c r="P147" t="b">
        <f t="shared" si="30"/>
        <v>1</v>
      </c>
      <c r="Q147" s="21">
        <f t="shared" si="31"/>
        <v>1</v>
      </c>
    </row>
    <row r="148" spans="1:17" ht="15.75" hidden="1" x14ac:dyDescent="0.25">
      <c r="A148" s="17" t="s">
        <v>150</v>
      </c>
      <c r="B148" s="17" t="s">
        <v>334</v>
      </c>
      <c r="C148" s="17" t="s">
        <v>22</v>
      </c>
      <c r="D148" s="12">
        <v>43101</v>
      </c>
      <c r="E148" s="12">
        <v>43116</v>
      </c>
      <c r="F148" s="13">
        <v>1500</v>
      </c>
      <c r="G148" s="12">
        <v>43101</v>
      </c>
      <c r="H148" s="12">
        <v>43131</v>
      </c>
      <c r="I148" s="17">
        <f t="shared" ref="I148:I211" si="32">IF((YEAR(H148)-YEAR(G148))=1, ((MONTH(H148)-MONTH(G148))+1)+12, (IF((YEAR(H148)-YEAR(G148))=2, ((MONTH(H148)-MONTH(G148))+1)+24, (IF((YEAR(H148)-YEAR(G148))=3, ((MONTH(H148)-MONTH(G148))+1)+36, (MONTH(H148)-MONTH(G148))+1)))))</f>
        <v>1</v>
      </c>
      <c r="J148" s="13">
        <f t="shared" si="25"/>
        <v>1500</v>
      </c>
      <c r="L148" t="b">
        <f t="shared" si="26"/>
        <v>0</v>
      </c>
      <c r="M148" t="b">
        <f t="shared" si="27"/>
        <v>0</v>
      </c>
      <c r="N148" t="b">
        <f t="shared" si="28"/>
        <v>1</v>
      </c>
      <c r="O148" t="b">
        <f t="shared" si="29"/>
        <v>1</v>
      </c>
      <c r="P148" t="b">
        <f t="shared" si="30"/>
        <v>1</v>
      </c>
      <c r="Q148" s="21">
        <f t="shared" si="31"/>
        <v>1</v>
      </c>
    </row>
    <row r="149" spans="1:17" ht="15.75" hidden="1" x14ac:dyDescent="0.25">
      <c r="A149" s="17" t="s">
        <v>150</v>
      </c>
      <c r="B149" s="17" t="s">
        <v>334</v>
      </c>
      <c r="C149" s="17" t="s">
        <v>22</v>
      </c>
      <c r="D149" s="12">
        <v>43132</v>
      </c>
      <c r="E149" s="12">
        <v>43143</v>
      </c>
      <c r="F149" s="13">
        <v>1500</v>
      </c>
      <c r="G149" s="12">
        <v>43132</v>
      </c>
      <c r="H149" s="12">
        <v>43159</v>
      </c>
      <c r="I149" s="17">
        <f t="shared" si="32"/>
        <v>1</v>
      </c>
      <c r="J149" s="13">
        <f t="shared" si="25"/>
        <v>1500</v>
      </c>
      <c r="L149" t="b">
        <f t="shared" si="26"/>
        <v>0</v>
      </c>
      <c r="M149" t="b">
        <f t="shared" si="27"/>
        <v>0</v>
      </c>
      <c r="N149" t="b">
        <f t="shared" si="28"/>
        <v>1</v>
      </c>
      <c r="O149" t="b">
        <f t="shared" si="29"/>
        <v>1</v>
      </c>
      <c r="P149" t="b">
        <f t="shared" si="30"/>
        <v>1</v>
      </c>
      <c r="Q149" s="21">
        <f t="shared" si="31"/>
        <v>1</v>
      </c>
    </row>
    <row r="150" spans="1:17" ht="15.75" hidden="1" x14ac:dyDescent="0.25">
      <c r="A150" s="17" t="s">
        <v>150</v>
      </c>
      <c r="B150" s="17" t="s">
        <v>334</v>
      </c>
      <c r="C150" s="17" t="s">
        <v>22</v>
      </c>
      <c r="D150" s="12">
        <v>43160</v>
      </c>
      <c r="E150" s="12">
        <v>43220</v>
      </c>
      <c r="F150" s="13">
        <v>1500</v>
      </c>
      <c r="G150" s="12">
        <v>43160</v>
      </c>
      <c r="H150" s="12">
        <v>43190</v>
      </c>
      <c r="I150" s="17">
        <f t="shared" si="32"/>
        <v>1</v>
      </c>
      <c r="J150" s="13">
        <f t="shared" si="25"/>
        <v>1500</v>
      </c>
      <c r="L150" t="b">
        <f t="shared" si="26"/>
        <v>0</v>
      </c>
      <c r="M150" t="b">
        <f t="shared" si="27"/>
        <v>0</v>
      </c>
      <c r="N150" t="b">
        <f t="shared" si="28"/>
        <v>1</v>
      </c>
      <c r="O150" t="b">
        <f t="shared" si="29"/>
        <v>1</v>
      </c>
      <c r="P150" t="b">
        <f t="shared" si="30"/>
        <v>1</v>
      </c>
      <c r="Q150" s="21">
        <f t="shared" si="31"/>
        <v>1</v>
      </c>
    </row>
    <row r="151" spans="1:17" ht="15.75" hidden="1" x14ac:dyDescent="0.25">
      <c r="A151" s="17" t="s">
        <v>150</v>
      </c>
      <c r="B151" s="17" t="s">
        <v>334</v>
      </c>
      <c r="C151" s="17" t="s">
        <v>22</v>
      </c>
      <c r="D151" s="12">
        <v>43191</v>
      </c>
      <c r="E151" s="12">
        <v>43206</v>
      </c>
      <c r="F151" s="13">
        <v>1500</v>
      </c>
      <c r="G151" s="12">
        <v>43191</v>
      </c>
      <c r="H151" s="12">
        <v>43220</v>
      </c>
      <c r="I151" s="17">
        <f t="shared" si="32"/>
        <v>1</v>
      </c>
      <c r="J151" s="13">
        <f t="shared" si="25"/>
        <v>1500</v>
      </c>
      <c r="L151" t="b">
        <f t="shared" si="26"/>
        <v>0</v>
      </c>
      <c r="M151" t="b">
        <f t="shared" si="27"/>
        <v>0</v>
      </c>
      <c r="N151" t="b">
        <f t="shared" si="28"/>
        <v>1</v>
      </c>
      <c r="O151" t="b">
        <f t="shared" si="29"/>
        <v>1</v>
      </c>
      <c r="P151" t="b">
        <f t="shared" si="30"/>
        <v>1</v>
      </c>
      <c r="Q151" s="21">
        <f t="shared" si="31"/>
        <v>1</v>
      </c>
    </row>
    <row r="152" spans="1:17" ht="15.75" hidden="1" x14ac:dyDescent="0.25">
      <c r="A152" s="17" t="s">
        <v>150</v>
      </c>
      <c r="B152" s="17" t="s">
        <v>334</v>
      </c>
      <c r="C152" s="17" t="s">
        <v>22</v>
      </c>
      <c r="D152" s="12">
        <v>43221</v>
      </c>
      <c r="E152" s="12">
        <v>43269</v>
      </c>
      <c r="F152" s="13">
        <v>1500</v>
      </c>
      <c r="G152" s="12">
        <v>43221</v>
      </c>
      <c r="H152" s="12">
        <v>43251</v>
      </c>
      <c r="I152" s="17">
        <f t="shared" si="32"/>
        <v>1</v>
      </c>
      <c r="J152" s="13">
        <f t="shared" si="25"/>
        <v>1500</v>
      </c>
      <c r="L152" t="b">
        <f t="shared" si="26"/>
        <v>0</v>
      </c>
      <c r="M152" t="b">
        <f t="shared" si="27"/>
        <v>0</v>
      </c>
      <c r="N152" t="b">
        <f t="shared" si="28"/>
        <v>1</v>
      </c>
      <c r="O152" t="b">
        <f t="shared" si="29"/>
        <v>1</v>
      </c>
      <c r="P152" t="b">
        <f t="shared" si="30"/>
        <v>1</v>
      </c>
      <c r="Q152" s="21">
        <f t="shared" si="31"/>
        <v>1</v>
      </c>
    </row>
    <row r="153" spans="1:17" ht="15.75" hidden="1" x14ac:dyDescent="0.25">
      <c r="A153" s="17" t="s">
        <v>150</v>
      </c>
      <c r="B153" s="17" t="s">
        <v>334</v>
      </c>
      <c r="C153" s="17" t="s">
        <v>22</v>
      </c>
      <c r="D153" s="12">
        <v>43252</v>
      </c>
      <c r="E153" s="12">
        <v>43348</v>
      </c>
      <c r="F153" s="13">
        <v>1500</v>
      </c>
      <c r="G153" s="12">
        <v>43252</v>
      </c>
      <c r="H153" s="12">
        <v>43281</v>
      </c>
      <c r="I153" s="17">
        <f t="shared" si="32"/>
        <v>1</v>
      </c>
      <c r="J153" s="13">
        <f t="shared" si="25"/>
        <v>1500</v>
      </c>
      <c r="L153" t="b">
        <f t="shared" si="26"/>
        <v>0</v>
      </c>
      <c r="M153" t="b">
        <f t="shared" si="27"/>
        <v>0</v>
      </c>
      <c r="N153" t="b">
        <f t="shared" si="28"/>
        <v>1</v>
      </c>
      <c r="O153" t="b">
        <f t="shared" si="29"/>
        <v>1</v>
      </c>
      <c r="P153" t="b">
        <f t="shared" si="30"/>
        <v>1</v>
      </c>
      <c r="Q153" s="21">
        <f t="shared" si="31"/>
        <v>1</v>
      </c>
    </row>
    <row r="154" spans="1:17" ht="15.75" hidden="1" x14ac:dyDescent="0.25">
      <c r="A154" s="17" t="s">
        <v>150</v>
      </c>
      <c r="B154" s="17" t="s">
        <v>334</v>
      </c>
      <c r="C154" s="17" t="s">
        <v>22</v>
      </c>
      <c r="D154" s="12">
        <v>43282</v>
      </c>
      <c r="E154" s="12">
        <v>43353</v>
      </c>
      <c r="F154" s="13">
        <v>1500</v>
      </c>
      <c r="G154" s="12">
        <v>43282</v>
      </c>
      <c r="H154" s="12">
        <v>43312</v>
      </c>
      <c r="I154" s="17">
        <f t="shared" si="32"/>
        <v>1</v>
      </c>
      <c r="J154" s="13">
        <f t="shared" si="25"/>
        <v>1500</v>
      </c>
      <c r="L154" t="b">
        <f t="shared" si="26"/>
        <v>0</v>
      </c>
      <c r="M154" t="b">
        <f t="shared" si="27"/>
        <v>0</v>
      </c>
      <c r="N154" t="b">
        <f t="shared" si="28"/>
        <v>1</v>
      </c>
      <c r="O154" t="b">
        <f t="shared" si="29"/>
        <v>1</v>
      </c>
      <c r="P154" t="b">
        <f t="shared" si="30"/>
        <v>1</v>
      </c>
      <c r="Q154" s="21">
        <f t="shared" si="31"/>
        <v>1</v>
      </c>
    </row>
    <row r="155" spans="1:17" ht="15.75" hidden="1" x14ac:dyDescent="0.25">
      <c r="A155" s="17" t="s">
        <v>150</v>
      </c>
      <c r="B155" s="17" t="s">
        <v>334</v>
      </c>
      <c r="C155" s="17" t="s">
        <v>22</v>
      </c>
      <c r="D155" s="12">
        <v>43313</v>
      </c>
      <c r="E155" s="12">
        <v>43348</v>
      </c>
      <c r="F155" s="13">
        <v>1500</v>
      </c>
      <c r="G155" s="12">
        <v>43313</v>
      </c>
      <c r="H155" s="12">
        <v>43343</v>
      </c>
      <c r="I155" s="17">
        <f t="shared" si="32"/>
        <v>1</v>
      </c>
      <c r="J155" s="13">
        <f t="shared" si="25"/>
        <v>1500</v>
      </c>
      <c r="L155" t="b">
        <f t="shared" si="26"/>
        <v>0</v>
      </c>
      <c r="M155" t="b">
        <f t="shared" si="27"/>
        <v>0</v>
      </c>
      <c r="N155" t="b">
        <f t="shared" si="28"/>
        <v>1</v>
      </c>
      <c r="O155" t="b">
        <f t="shared" si="29"/>
        <v>1</v>
      </c>
      <c r="P155" t="b">
        <f t="shared" si="30"/>
        <v>1</v>
      </c>
      <c r="Q155" s="21">
        <f t="shared" si="31"/>
        <v>1</v>
      </c>
    </row>
    <row r="156" spans="1:17" ht="15.75" hidden="1" x14ac:dyDescent="0.25">
      <c r="A156" s="17" t="s">
        <v>150</v>
      </c>
      <c r="B156" s="17" t="s">
        <v>334</v>
      </c>
      <c r="C156" s="17" t="s">
        <v>22</v>
      </c>
      <c r="D156" s="12">
        <v>43344</v>
      </c>
      <c r="E156" s="12">
        <v>43361</v>
      </c>
      <c r="F156" s="13">
        <v>1500</v>
      </c>
      <c r="G156" s="12">
        <v>43344</v>
      </c>
      <c r="H156" s="12">
        <v>43373</v>
      </c>
      <c r="I156" s="17">
        <f t="shared" si="32"/>
        <v>1</v>
      </c>
      <c r="J156" s="13">
        <f t="shared" si="25"/>
        <v>1500</v>
      </c>
      <c r="L156" t="b">
        <f t="shared" si="26"/>
        <v>0</v>
      </c>
      <c r="M156" t="b">
        <f t="shared" si="27"/>
        <v>0</v>
      </c>
      <c r="N156" t="b">
        <f t="shared" si="28"/>
        <v>1</v>
      </c>
      <c r="O156" t="b">
        <f t="shared" si="29"/>
        <v>1</v>
      </c>
      <c r="P156" t="b">
        <f t="shared" si="30"/>
        <v>1</v>
      </c>
      <c r="Q156" s="21">
        <f t="shared" si="31"/>
        <v>1</v>
      </c>
    </row>
    <row r="157" spans="1:17" ht="15.75" hidden="1" x14ac:dyDescent="0.25">
      <c r="A157" s="17" t="s">
        <v>150</v>
      </c>
      <c r="B157" s="17" t="s">
        <v>334</v>
      </c>
      <c r="C157" s="17" t="s">
        <v>22</v>
      </c>
      <c r="D157" s="12">
        <v>43374</v>
      </c>
      <c r="E157" s="12">
        <v>43382</v>
      </c>
      <c r="F157" s="13">
        <v>1500</v>
      </c>
      <c r="G157" s="12">
        <v>43374</v>
      </c>
      <c r="H157" s="12">
        <v>43404</v>
      </c>
      <c r="I157" s="17">
        <f t="shared" si="32"/>
        <v>1</v>
      </c>
      <c r="J157" s="13">
        <f t="shared" ref="J157:J220" si="33">F157/I157</f>
        <v>1500</v>
      </c>
      <c r="L157" t="b">
        <f t="shared" si="26"/>
        <v>0</v>
      </c>
      <c r="M157" t="b">
        <f t="shared" si="27"/>
        <v>0</v>
      </c>
      <c r="N157" t="b">
        <f t="shared" si="28"/>
        <v>1</v>
      </c>
      <c r="O157" t="b">
        <f t="shared" si="29"/>
        <v>1</v>
      </c>
      <c r="P157" t="b">
        <f t="shared" si="30"/>
        <v>1</v>
      </c>
      <c r="Q157" s="21">
        <f t="shared" si="31"/>
        <v>1</v>
      </c>
    </row>
    <row r="158" spans="1:17" ht="15.75" hidden="1" x14ac:dyDescent="0.25">
      <c r="A158" s="17" t="s">
        <v>150</v>
      </c>
      <c r="B158" s="17" t="s">
        <v>334</v>
      </c>
      <c r="C158" s="17" t="s">
        <v>22</v>
      </c>
      <c r="D158" s="12">
        <v>43405</v>
      </c>
      <c r="E158" s="12">
        <v>43417</v>
      </c>
      <c r="F158" s="13">
        <v>1500</v>
      </c>
      <c r="G158" s="12">
        <v>43405</v>
      </c>
      <c r="H158" s="12">
        <v>43434</v>
      </c>
      <c r="I158" s="17">
        <f t="shared" si="32"/>
        <v>1</v>
      </c>
      <c r="J158" s="13">
        <f t="shared" si="33"/>
        <v>1500</v>
      </c>
      <c r="L158" t="b">
        <f t="shared" si="26"/>
        <v>0</v>
      </c>
      <c r="M158" t="b">
        <f t="shared" si="27"/>
        <v>0</v>
      </c>
      <c r="N158" t="b">
        <f t="shared" si="28"/>
        <v>1</v>
      </c>
      <c r="O158" t="b">
        <f t="shared" si="29"/>
        <v>1</v>
      </c>
      <c r="P158" t="b">
        <f t="shared" si="30"/>
        <v>1</v>
      </c>
      <c r="Q158" s="21">
        <f t="shared" si="31"/>
        <v>1</v>
      </c>
    </row>
    <row r="159" spans="1:17" ht="15.75" hidden="1" x14ac:dyDescent="0.25">
      <c r="A159" s="17" t="s">
        <v>150</v>
      </c>
      <c r="B159" s="17" t="s">
        <v>334</v>
      </c>
      <c r="C159" s="17" t="s">
        <v>22</v>
      </c>
      <c r="D159" s="12">
        <v>43435</v>
      </c>
      <c r="E159" s="12">
        <v>43444</v>
      </c>
      <c r="F159" s="13">
        <v>1500</v>
      </c>
      <c r="G159" s="12">
        <v>43435</v>
      </c>
      <c r="H159" s="12">
        <v>43465</v>
      </c>
      <c r="I159" s="17">
        <f t="shared" si="32"/>
        <v>1</v>
      </c>
      <c r="J159" s="13">
        <f t="shared" si="33"/>
        <v>1500</v>
      </c>
      <c r="L159" t="b">
        <f t="shared" ref="L159:L222" si="34">AND(F159=F158,G159=G158,E159=E158,D159=D158)</f>
        <v>0</v>
      </c>
      <c r="M159" t="b">
        <f t="shared" ref="M159:M222" si="35">IF(F159&gt;G159,TRUE, FALSE)</f>
        <v>0</v>
      </c>
      <c r="N159" t="b">
        <f t="shared" ref="N159:N222" si="36">EXACT(A159,A158)</f>
        <v>1</v>
      </c>
      <c r="O159" t="b">
        <f t="shared" ref="O159:O222" si="37">EXACT(B159,B158)</f>
        <v>1</v>
      </c>
      <c r="P159" t="b">
        <f t="shared" ref="P159:P222" si="38">AND(N159,O159)</f>
        <v>1</v>
      </c>
      <c r="Q159" s="21">
        <f t="shared" ref="Q159:Q222" si="39">IF(AND(NOT(L159),P159), G159-H158,"N/a")</f>
        <v>1</v>
      </c>
    </row>
    <row r="160" spans="1:17" ht="15.75" x14ac:dyDescent="0.25">
      <c r="A160" s="17" t="s">
        <v>150</v>
      </c>
      <c r="B160" s="17" t="s">
        <v>334</v>
      </c>
      <c r="C160" s="17" t="s">
        <v>22</v>
      </c>
      <c r="D160" s="12">
        <v>43466</v>
      </c>
      <c r="E160" s="12">
        <v>43516</v>
      </c>
      <c r="F160" s="13">
        <v>1500</v>
      </c>
      <c r="G160" s="12">
        <v>43466</v>
      </c>
      <c r="H160" s="12">
        <v>43496</v>
      </c>
      <c r="I160" s="17">
        <f t="shared" si="32"/>
        <v>1</v>
      </c>
      <c r="J160" s="13">
        <f t="shared" si="33"/>
        <v>1500</v>
      </c>
      <c r="L160" t="b">
        <f t="shared" si="34"/>
        <v>0</v>
      </c>
      <c r="M160" t="b">
        <f t="shared" si="35"/>
        <v>0</v>
      </c>
      <c r="N160" t="b">
        <f t="shared" si="36"/>
        <v>1</v>
      </c>
      <c r="O160" t="b">
        <f t="shared" si="37"/>
        <v>1</v>
      </c>
      <c r="P160" t="b">
        <f t="shared" si="38"/>
        <v>1</v>
      </c>
      <c r="Q160" s="21">
        <f t="shared" si="39"/>
        <v>1</v>
      </c>
    </row>
    <row r="161" spans="1:17" ht="15.75" x14ac:dyDescent="0.25">
      <c r="A161" s="17" t="s">
        <v>150</v>
      </c>
      <c r="B161" s="17" t="s">
        <v>334</v>
      </c>
      <c r="C161" s="17" t="s">
        <v>22</v>
      </c>
      <c r="D161" s="12">
        <v>43497</v>
      </c>
      <c r="E161" s="12">
        <v>43516</v>
      </c>
      <c r="F161" s="13">
        <v>1500</v>
      </c>
      <c r="G161" s="12">
        <v>43497</v>
      </c>
      <c r="H161" s="12">
        <v>43524</v>
      </c>
      <c r="I161" s="17">
        <f t="shared" si="32"/>
        <v>1</v>
      </c>
      <c r="J161" s="13">
        <f t="shared" si="33"/>
        <v>1500</v>
      </c>
      <c r="L161" t="b">
        <f t="shared" si="34"/>
        <v>0</v>
      </c>
      <c r="M161" t="b">
        <f t="shared" si="35"/>
        <v>0</v>
      </c>
      <c r="N161" t="b">
        <f t="shared" si="36"/>
        <v>1</v>
      </c>
      <c r="O161" t="b">
        <f t="shared" si="37"/>
        <v>1</v>
      </c>
      <c r="P161" t="b">
        <f t="shared" si="38"/>
        <v>1</v>
      </c>
      <c r="Q161" s="21">
        <f t="shared" si="39"/>
        <v>1</v>
      </c>
    </row>
    <row r="162" spans="1:17" ht="15.75" x14ac:dyDescent="0.25">
      <c r="A162" s="17" t="s">
        <v>150</v>
      </c>
      <c r="B162" s="17" t="s">
        <v>334</v>
      </c>
      <c r="C162" s="17" t="s">
        <v>22</v>
      </c>
      <c r="D162" s="12">
        <v>43525</v>
      </c>
      <c r="E162" s="12">
        <v>43536</v>
      </c>
      <c r="F162" s="13">
        <v>1500</v>
      </c>
      <c r="G162" s="12">
        <v>43525</v>
      </c>
      <c r="H162" s="12">
        <v>43555</v>
      </c>
      <c r="I162" s="17">
        <f t="shared" si="32"/>
        <v>1</v>
      </c>
      <c r="J162" s="13">
        <f t="shared" si="33"/>
        <v>1500</v>
      </c>
      <c r="L162" t="b">
        <f t="shared" si="34"/>
        <v>0</v>
      </c>
      <c r="M162" t="b">
        <f t="shared" si="35"/>
        <v>0</v>
      </c>
      <c r="N162" t="b">
        <f t="shared" si="36"/>
        <v>1</v>
      </c>
      <c r="O162" t="b">
        <f t="shared" si="37"/>
        <v>1</v>
      </c>
      <c r="P162" t="b">
        <f t="shared" si="38"/>
        <v>1</v>
      </c>
      <c r="Q162" s="21">
        <f t="shared" si="39"/>
        <v>1</v>
      </c>
    </row>
    <row r="163" spans="1:17" ht="15.75" x14ac:dyDescent="0.25">
      <c r="A163" s="17" t="s">
        <v>150</v>
      </c>
      <c r="B163" s="17" t="s">
        <v>334</v>
      </c>
      <c r="C163" s="17" t="s">
        <v>22</v>
      </c>
      <c r="D163" s="12">
        <v>43556</v>
      </c>
      <c r="E163" s="12">
        <v>43563</v>
      </c>
      <c r="F163" s="13">
        <v>18000</v>
      </c>
      <c r="G163" s="12">
        <v>43556</v>
      </c>
      <c r="H163" s="12">
        <v>43921</v>
      </c>
      <c r="I163" s="17">
        <f t="shared" si="32"/>
        <v>12</v>
      </c>
      <c r="J163" s="13">
        <f t="shared" si="33"/>
        <v>1500</v>
      </c>
      <c r="L163" t="b">
        <f t="shared" si="34"/>
        <v>0</v>
      </c>
      <c r="M163" t="b">
        <f t="shared" si="35"/>
        <v>0</v>
      </c>
      <c r="N163" t="b">
        <f t="shared" si="36"/>
        <v>1</v>
      </c>
      <c r="O163" t="b">
        <f t="shared" si="37"/>
        <v>1</v>
      </c>
      <c r="P163" t="b">
        <f t="shared" si="38"/>
        <v>1</v>
      </c>
      <c r="Q163" s="21">
        <f t="shared" si="39"/>
        <v>1</v>
      </c>
    </row>
    <row r="164" spans="1:17" ht="15.75" x14ac:dyDescent="0.25">
      <c r="A164" s="17" t="s">
        <v>150</v>
      </c>
      <c r="B164" s="17" t="s">
        <v>334</v>
      </c>
      <c r="C164" s="17" t="s">
        <v>22</v>
      </c>
      <c r="D164" s="12">
        <v>43922</v>
      </c>
      <c r="E164" s="12">
        <v>43938</v>
      </c>
      <c r="F164" s="13">
        <v>18000</v>
      </c>
      <c r="G164" s="12">
        <v>43922</v>
      </c>
      <c r="H164" s="12">
        <v>44286</v>
      </c>
      <c r="I164" s="17">
        <f t="shared" si="32"/>
        <v>12</v>
      </c>
      <c r="J164" s="13">
        <f t="shared" si="33"/>
        <v>1500</v>
      </c>
      <c r="L164" t="b">
        <f t="shared" si="34"/>
        <v>0</v>
      </c>
      <c r="M164" t="b">
        <f t="shared" si="35"/>
        <v>0</v>
      </c>
      <c r="N164" t="b">
        <f t="shared" si="36"/>
        <v>1</v>
      </c>
      <c r="O164" t="b">
        <f t="shared" si="37"/>
        <v>1</v>
      </c>
      <c r="P164" t="b">
        <f t="shared" si="38"/>
        <v>1</v>
      </c>
      <c r="Q164" s="21">
        <f t="shared" si="39"/>
        <v>1</v>
      </c>
    </row>
    <row r="165" spans="1:17" ht="15.75" x14ac:dyDescent="0.25">
      <c r="A165" s="17" t="s">
        <v>151</v>
      </c>
      <c r="B165" s="17" t="s">
        <v>336</v>
      </c>
      <c r="C165" s="17" t="s">
        <v>22</v>
      </c>
      <c r="D165" s="12">
        <v>43709</v>
      </c>
      <c r="E165" s="12">
        <v>43871</v>
      </c>
      <c r="F165" s="13">
        <v>6500</v>
      </c>
      <c r="G165" s="12">
        <v>43405</v>
      </c>
      <c r="H165" s="12">
        <v>44074</v>
      </c>
      <c r="I165" s="17">
        <f t="shared" si="32"/>
        <v>22</v>
      </c>
      <c r="J165" s="13">
        <f t="shared" si="33"/>
        <v>295.45454545454544</v>
      </c>
      <c r="L165" t="b">
        <f t="shared" si="34"/>
        <v>0</v>
      </c>
      <c r="M165" t="b">
        <f t="shared" si="35"/>
        <v>0</v>
      </c>
      <c r="N165" t="b">
        <f t="shared" si="36"/>
        <v>0</v>
      </c>
      <c r="O165" t="b">
        <f t="shared" si="37"/>
        <v>0</v>
      </c>
      <c r="P165" t="b">
        <f t="shared" si="38"/>
        <v>0</v>
      </c>
      <c r="Q165" s="21" t="str">
        <f t="shared" si="39"/>
        <v>N/a</v>
      </c>
    </row>
    <row r="166" spans="1:17" ht="15.75" x14ac:dyDescent="0.25">
      <c r="A166" s="17" t="s">
        <v>151</v>
      </c>
      <c r="B166" s="17" t="s">
        <v>336</v>
      </c>
      <c r="C166" s="17" t="s">
        <v>22</v>
      </c>
      <c r="D166" s="12">
        <v>44105</v>
      </c>
      <c r="E166" s="12">
        <v>44147</v>
      </c>
      <c r="F166" s="13">
        <v>5000</v>
      </c>
      <c r="G166" s="12">
        <v>44075</v>
      </c>
      <c r="H166" s="12">
        <v>44439</v>
      </c>
      <c r="I166" s="17">
        <f t="shared" si="32"/>
        <v>12</v>
      </c>
      <c r="J166" s="13">
        <f t="shared" si="33"/>
        <v>416.66666666666669</v>
      </c>
      <c r="L166" t="b">
        <f t="shared" si="34"/>
        <v>0</v>
      </c>
      <c r="M166" t="b">
        <f t="shared" si="35"/>
        <v>0</v>
      </c>
      <c r="N166" t="b">
        <f t="shared" si="36"/>
        <v>1</v>
      </c>
      <c r="O166" t="b">
        <f t="shared" si="37"/>
        <v>1</v>
      </c>
      <c r="P166" t="b">
        <f t="shared" si="38"/>
        <v>1</v>
      </c>
      <c r="Q166" s="21">
        <f t="shared" si="39"/>
        <v>1</v>
      </c>
    </row>
    <row r="167" spans="1:17" ht="15.75" hidden="1" x14ac:dyDescent="0.25">
      <c r="A167" s="17" t="s">
        <v>152</v>
      </c>
      <c r="B167" s="17" t="s">
        <v>333</v>
      </c>
      <c r="C167" s="17" t="s">
        <v>22</v>
      </c>
      <c r="D167" s="12">
        <v>42705</v>
      </c>
      <c r="E167" s="12">
        <v>43100</v>
      </c>
      <c r="F167" s="13">
        <v>36000</v>
      </c>
      <c r="G167" s="12">
        <v>42675</v>
      </c>
      <c r="H167" s="12">
        <v>43039</v>
      </c>
      <c r="I167" s="17">
        <f t="shared" si="32"/>
        <v>12</v>
      </c>
      <c r="J167" s="13">
        <f t="shared" si="33"/>
        <v>3000</v>
      </c>
      <c r="L167" t="b">
        <f t="shared" si="34"/>
        <v>0</v>
      </c>
      <c r="M167" t="b">
        <f t="shared" si="35"/>
        <v>0</v>
      </c>
      <c r="N167" t="b">
        <f t="shared" si="36"/>
        <v>0</v>
      </c>
      <c r="O167" t="b">
        <f t="shared" si="37"/>
        <v>0</v>
      </c>
      <c r="P167" t="b">
        <f t="shared" si="38"/>
        <v>0</v>
      </c>
      <c r="Q167" s="21" t="str">
        <f t="shared" si="39"/>
        <v>N/a</v>
      </c>
    </row>
    <row r="168" spans="1:17" ht="15.75" hidden="1" x14ac:dyDescent="0.25">
      <c r="A168" s="17" t="s">
        <v>152</v>
      </c>
      <c r="B168" s="17" t="s">
        <v>333</v>
      </c>
      <c r="C168" s="17" t="s">
        <v>22</v>
      </c>
      <c r="D168" s="12">
        <v>43040</v>
      </c>
      <c r="E168" s="12">
        <v>43465</v>
      </c>
      <c r="F168" s="13">
        <v>36000</v>
      </c>
      <c r="G168" s="12">
        <v>43040</v>
      </c>
      <c r="H168" s="12">
        <v>43404</v>
      </c>
      <c r="I168" s="17">
        <f t="shared" si="32"/>
        <v>12</v>
      </c>
      <c r="J168" s="13">
        <f t="shared" si="33"/>
        <v>3000</v>
      </c>
      <c r="L168" t="b">
        <f t="shared" si="34"/>
        <v>0</v>
      </c>
      <c r="M168" t="b">
        <f t="shared" si="35"/>
        <v>0</v>
      </c>
      <c r="N168" t="b">
        <f t="shared" si="36"/>
        <v>1</v>
      </c>
      <c r="O168" t="b">
        <f t="shared" si="37"/>
        <v>1</v>
      </c>
      <c r="P168" t="b">
        <f t="shared" si="38"/>
        <v>1</v>
      </c>
      <c r="Q168" s="21">
        <f t="shared" si="39"/>
        <v>1</v>
      </c>
    </row>
    <row r="169" spans="1:17" ht="15.75" hidden="1" x14ac:dyDescent="0.25">
      <c r="A169" s="17" t="s">
        <v>153</v>
      </c>
      <c r="B169" s="17" t="s">
        <v>334</v>
      </c>
      <c r="C169" s="17" t="s">
        <v>22</v>
      </c>
      <c r="D169" s="12">
        <v>42736</v>
      </c>
      <c r="E169" s="12">
        <v>43465</v>
      </c>
      <c r="F169" s="13">
        <v>1083.3399999999999</v>
      </c>
      <c r="G169" s="12">
        <v>42705</v>
      </c>
      <c r="H169" s="12">
        <v>42735</v>
      </c>
      <c r="I169" s="17">
        <f t="shared" si="32"/>
        <v>1</v>
      </c>
      <c r="J169" s="13">
        <f t="shared" si="33"/>
        <v>1083.3399999999999</v>
      </c>
      <c r="L169" t="b">
        <f t="shared" si="34"/>
        <v>0</v>
      </c>
      <c r="M169" t="b">
        <f t="shared" si="35"/>
        <v>0</v>
      </c>
      <c r="N169" t="b">
        <f t="shared" si="36"/>
        <v>0</v>
      </c>
      <c r="O169" t="b">
        <f t="shared" si="37"/>
        <v>0</v>
      </c>
      <c r="P169" t="b">
        <f t="shared" si="38"/>
        <v>0</v>
      </c>
      <c r="Q169" s="21" t="str">
        <f t="shared" si="39"/>
        <v>N/a</v>
      </c>
    </row>
    <row r="170" spans="1:17" ht="15.75" hidden="1" x14ac:dyDescent="0.25">
      <c r="A170" s="17" t="s">
        <v>153</v>
      </c>
      <c r="B170" s="17" t="s">
        <v>334</v>
      </c>
      <c r="C170" s="17" t="s">
        <v>22</v>
      </c>
      <c r="D170" s="12">
        <v>42767</v>
      </c>
      <c r="E170" s="12">
        <v>43465</v>
      </c>
      <c r="F170" s="13">
        <v>1083.3399999999999</v>
      </c>
      <c r="G170" s="12">
        <v>42736</v>
      </c>
      <c r="H170" s="12">
        <v>42766</v>
      </c>
      <c r="I170" s="17">
        <f t="shared" si="32"/>
        <v>1</v>
      </c>
      <c r="J170" s="13">
        <f t="shared" si="33"/>
        <v>1083.3399999999999</v>
      </c>
      <c r="L170" t="b">
        <f t="shared" si="34"/>
        <v>0</v>
      </c>
      <c r="M170" t="b">
        <f t="shared" si="35"/>
        <v>0</v>
      </c>
      <c r="N170" t="b">
        <f t="shared" si="36"/>
        <v>1</v>
      </c>
      <c r="O170" t="b">
        <f t="shared" si="37"/>
        <v>1</v>
      </c>
      <c r="P170" t="b">
        <f t="shared" si="38"/>
        <v>1</v>
      </c>
      <c r="Q170" s="21">
        <f t="shared" si="39"/>
        <v>1</v>
      </c>
    </row>
    <row r="171" spans="1:17" ht="15.75" hidden="1" x14ac:dyDescent="0.25">
      <c r="A171" s="17" t="s">
        <v>153</v>
      </c>
      <c r="B171" s="17" t="s">
        <v>334</v>
      </c>
      <c r="C171" s="17" t="s">
        <v>22</v>
      </c>
      <c r="D171" s="12">
        <v>42795</v>
      </c>
      <c r="E171" s="12">
        <v>43465</v>
      </c>
      <c r="F171" s="13">
        <v>1083.3399999999999</v>
      </c>
      <c r="G171" s="12">
        <v>42767</v>
      </c>
      <c r="H171" s="12">
        <v>42794</v>
      </c>
      <c r="I171" s="17">
        <f t="shared" si="32"/>
        <v>1</v>
      </c>
      <c r="J171" s="13">
        <f t="shared" si="33"/>
        <v>1083.3399999999999</v>
      </c>
      <c r="L171" t="b">
        <f t="shared" si="34"/>
        <v>0</v>
      </c>
      <c r="M171" t="b">
        <f t="shared" si="35"/>
        <v>0</v>
      </c>
      <c r="N171" t="b">
        <f t="shared" si="36"/>
        <v>1</v>
      </c>
      <c r="O171" t="b">
        <f t="shared" si="37"/>
        <v>1</v>
      </c>
      <c r="P171" t="b">
        <f t="shared" si="38"/>
        <v>1</v>
      </c>
      <c r="Q171" s="21">
        <f t="shared" si="39"/>
        <v>1</v>
      </c>
    </row>
    <row r="172" spans="1:17" ht="15.75" hidden="1" x14ac:dyDescent="0.25">
      <c r="A172" s="17" t="s">
        <v>153</v>
      </c>
      <c r="B172" s="17" t="s">
        <v>334</v>
      </c>
      <c r="C172" s="17" t="s">
        <v>22</v>
      </c>
      <c r="D172" s="12">
        <v>42826</v>
      </c>
      <c r="E172" s="12">
        <v>43465</v>
      </c>
      <c r="F172" s="13">
        <v>1083.3399999999999</v>
      </c>
      <c r="G172" s="12">
        <v>42795</v>
      </c>
      <c r="H172" s="12">
        <v>42825</v>
      </c>
      <c r="I172" s="17">
        <f t="shared" si="32"/>
        <v>1</v>
      </c>
      <c r="J172" s="13">
        <f t="shared" si="33"/>
        <v>1083.3399999999999</v>
      </c>
      <c r="L172" t="b">
        <f t="shared" si="34"/>
        <v>0</v>
      </c>
      <c r="M172" t="b">
        <f t="shared" si="35"/>
        <v>0</v>
      </c>
      <c r="N172" t="b">
        <f t="shared" si="36"/>
        <v>1</v>
      </c>
      <c r="O172" t="b">
        <f t="shared" si="37"/>
        <v>1</v>
      </c>
      <c r="P172" t="b">
        <f t="shared" si="38"/>
        <v>1</v>
      </c>
      <c r="Q172" s="21">
        <f t="shared" si="39"/>
        <v>1</v>
      </c>
    </row>
    <row r="173" spans="1:17" ht="15.75" hidden="1" x14ac:dyDescent="0.25">
      <c r="A173" s="17" t="s">
        <v>153</v>
      </c>
      <c r="B173" s="17" t="s">
        <v>334</v>
      </c>
      <c r="C173" s="17" t="s">
        <v>22</v>
      </c>
      <c r="D173" s="12">
        <v>42856</v>
      </c>
      <c r="E173" s="12">
        <v>43465</v>
      </c>
      <c r="F173" s="13">
        <v>1083.3399999999999</v>
      </c>
      <c r="G173" s="12">
        <v>42826</v>
      </c>
      <c r="H173" s="12">
        <v>42855</v>
      </c>
      <c r="I173" s="17">
        <f t="shared" si="32"/>
        <v>1</v>
      </c>
      <c r="J173" s="13">
        <f t="shared" si="33"/>
        <v>1083.3399999999999</v>
      </c>
      <c r="L173" t="b">
        <f t="shared" si="34"/>
        <v>0</v>
      </c>
      <c r="M173" t="b">
        <f t="shared" si="35"/>
        <v>0</v>
      </c>
      <c r="N173" t="b">
        <f t="shared" si="36"/>
        <v>1</v>
      </c>
      <c r="O173" t="b">
        <f t="shared" si="37"/>
        <v>1</v>
      </c>
      <c r="P173" t="b">
        <f t="shared" si="38"/>
        <v>1</v>
      </c>
      <c r="Q173" s="21">
        <f t="shared" si="39"/>
        <v>1</v>
      </c>
    </row>
    <row r="174" spans="1:17" ht="15.75" hidden="1" x14ac:dyDescent="0.25">
      <c r="A174" s="17" t="s">
        <v>153</v>
      </c>
      <c r="B174" s="17" t="s">
        <v>334</v>
      </c>
      <c r="C174" s="17" t="s">
        <v>22</v>
      </c>
      <c r="D174" s="12">
        <v>42887</v>
      </c>
      <c r="E174" s="12">
        <v>43465</v>
      </c>
      <c r="F174" s="13">
        <v>1083.3399999999999</v>
      </c>
      <c r="G174" s="12">
        <v>42856</v>
      </c>
      <c r="H174" s="12">
        <v>42886</v>
      </c>
      <c r="I174" s="17">
        <f t="shared" si="32"/>
        <v>1</v>
      </c>
      <c r="J174" s="13">
        <f t="shared" si="33"/>
        <v>1083.3399999999999</v>
      </c>
      <c r="L174" t="b">
        <f t="shared" si="34"/>
        <v>0</v>
      </c>
      <c r="M174" t="b">
        <f t="shared" si="35"/>
        <v>0</v>
      </c>
      <c r="N174" t="b">
        <f t="shared" si="36"/>
        <v>1</v>
      </c>
      <c r="O174" t="b">
        <f t="shared" si="37"/>
        <v>1</v>
      </c>
      <c r="P174" t="b">
        <f t="shared" si="38"/>
        <v>1</v>
      </c>
      <c r="Q174" s="21">
        <f t="shared" si="39"/>
        <v>1</v>
      </c>
    </row>
    <row r="175" spans="1:17" ht="15.75" hidden="1" x14ac:dyDescent="0.25">
      <c r="A175" s="17" t="s">
        <v>153</v>
      </c>
      <c r="B175" s="17" t="s">
        <v>334</v>
      </c>
      <c r="C175" s="17" t="s">
        <v>22</v>
      </c>
      <c r="D175" s="12">
        <v>42917</v>
      </c>
      <c r="E175" s="12">
        <v>43465</v>
      </c>
      <c r="F175" s="13">
        <v>1083.3399999999999</v>
      </c>
      <c r="G175" s="12">
        <v>42887</v>
      </c>
      <c r="H175" s="12">
        <v>42916</v>
      </c>
      <c r="I175" s="17">
        <f t="shared" si="32"/>
        <v>1</v>
      </c>
      <c r="J175" s="13">
        <f t="shared" si="33"/>
        <v>1083.3399999999999</v>
      </c>
      <c r="L175" t="b">
        <f t="shared" si="34"/>
        <v>0</v>
      </c>
      <c r="M175" t="b">
        <f t="shared" si="35"/>
        <v>0</v>
      </c>
      <c r="N175" t="b">
        <f t="shared" si="36"/>
        <v>1</v>
      </c>
      <c r="O175" t="b">
        <f t="shared" si="37"/>
        <v>1</v>
      </c>
      <c r="P175" t="b">
        <f t="shared" si="38"/>
        <v>1</v>
      </c>
      <c r="Q175" s="21">
        <f t="shared" si="39"/>
        <v>1</v>
      </c>
    </row>
    <row r="176" spans="1:17" ht="15.75" hidden="1" x14ac:dyDescent="0.25">
      <c r="A176" s="17" t="s">
        <v>153</v>
      </c>
      <c r="B176" s="17" t="s">
        <v>334</v>
      </c>
      <c r="C176" s="17" t="s">
        <v>22</v>
      </c>
      <c r="D176" s="12">
        <v>42948</v>
      </c>
      <c r="E176" s="12">
        <v>43465</v>
      </c>
      <c r="F176" s="13">
        <v>1083.3399999999999</v>
      </c>
      <c r="G176" s="12">
        <v>42917</v>
      </c>
      <c r="H176" s="12">
        <v>42947</v>
      </c>
      <c r="I176" s="17">
        <f t="shared" si="32"/>
        <v>1</v>
      </c>
      <c r="J176" s="13">
        <f t="shared" si="33"/>
        <v>1083.3399999999999</v>
      </c>
      <c r="L176" t="b">
        <f t="shared" si="34"/>
        <v>0</v>
      </c>
      <c r="M176" t="b">
        <f t="shared" si="35"/>
        <v>0</v>
      </c>
      <c r="N176" t="b">
        <f t="shared" si="36"/>
        <v>1</v>
      </c>
      <c r="O176" t="b">
        <f t="shared" si="37"/>
        <v>1</v>
      </c>
      <c r="P176" t="b">
        <f t="shared" si="38"/>
        <v>1</v>
      </c>
      <c r="Q176" s="21">
        <f t="shared" si="39"/>
        <v>1</v>
      </c>
    </row>
    <row r="177" spans="1:17" ht="15.75" hidden="1" x14ac:dyDescent="0.25">
      <c r="A177" s="17" t="s">
        <v>153</v>
      </c>
      <c r="B177" s="17" t="s">
        <v>334</v>
      </c>
      <c r="C177" s="17" t="s">
        <v>22</v>
      </c>
      <c r="D177" s="12">
        <v>42979</v>
      </c>
      <c r="E177" s="12">
        <v>43465</v>
      </c>
      <c r="F177" s="13">
        <v>1083.3399999999999</v>
      </c>
      <c r="G177" s="12">
        <v>42948</v>
      </c>
      <c r="H177" s="12">
        <v>42978</v>
      </c>
      <c r="I177" s="17">
        <f t="shared" si="32"/>
        <v>1</v>
      </c>
      <c r="J177" s="13">
        <f t="shared" si="33"/>
        <v>1083.3399999999999</v>
      </c>
      <c r="L177" t="b">
        <f t="shared" si="34"/>
        <v>0</v>
      </c>
      <c r="M177" t="b">
        <f t="shared" si="35"/>
        <v>0</v>
      </c>
      <c r="N177" t="b">
        <f t="shared" si="36"/>
        <v>1</v>
      </c>
      <c r="O177" t="b">
        <f t="shared" si="37"/>
        <v>1</v>
      </c>
      <c r="P177" t="b">
        <f t="shared" si="38"/>
        <v>1</v>
      </c>
      <c r="Q177" s="21">
        <f t="shared" si="39"/>
        <v>1</v>
      </c>
    </row>
    <row r="178" spans="1:17" ht="15.75" hidden="1" x14ac:dyDescent="0.25">
      <c r="A178" s="17" t="s">
        <v>153</v>
      </c>
      <c r="B178" s="17" t="s">
        <v>334</v>
      </c>
      <c r="C178" s="17" t="s">
        <v>22</v>
      </c>
      <c r="D178" s="12">
        <v>43009</v>
      </c>
      <c r="E178" s="12">
        <v>43465</v>
      </c>
      <c r="F178" s="13">
        <v>1083.3399999999999</v>
      </c>
      <c r="G178" s="12">
        <v>42979</v>
      </c>
      <c r="H178" s="12">
        <v>43008</v>
      </c>
      <c r="I178" s="17">
        <f t="shared" si="32"/>
        <v>1</v>
      </c>
      <c r="J178" s="13">
        <f t="shared" si="33"/>
        <v>1083.3399999999999</v>
      </c>
      <c r="L178" t="b">
        <f t="shared" si="34"/>
        <v>0</v>
      </c>
      <c r="M178" t="b">
        <f t="shared" si="35"/>
        <v>0</v>
      </c>
      <c r="N178" t="b">
        <f t="shared" si="36"/>
        <v>1</v>
      </c>
      <c r="O178" t="b">
        <f t="shared" si="37"/>
        <v>1</v>
      </c>
      <c r="P178" t="b">
        <f t="shared" si="38"/>
        <v>1</v>
      </c>
      <c r="Q178" s="21">
        <f t="shared" si="39"/>
        <v>1</v>
      </c>
    </row>
    <row r="179" spans="1:17" ht="15.75" hidden="1" x14ac:dyDescent="0.25">
      <c r="A179" s="17" t="s">
        <v>153</v>
      </c>
      <c r="B179" s="17" t="s">
        <v>334</v>
      </c>
      <c r="C179" s="17" t="s">
        <v>22</v>
      </c>
      <c r="D179" s="12">
        <v>43040</v>
      </c>
      <c r="E179" s="12">
        <v>43465</v>
      </c>
      <c r="F179" s="13">
        <v>1083.3399999999999</v>
      </c>
      <c r="G179" s="12">
        <v>43009</v>
      </c>
      <c r="H179" s="12">
        <v>43039</v>
      </c>
      <c r="I179" s="17">
        <f t="shared" si="32"/>
        <v>1</v>
      </c>
      <c r="J179" s="13">
        <f t="shared" si="33"/>
        <v>1083.3399999999999</v>
      </c>
      <c r="L179" t="b">
        <f t="shared" si="34"/>
        <v>0</v>
      </c>
      <c r="M179" t="b">
        <f t="shared" si="35"/>
        <v>0</v>
      </c>
      <c r="N179" t="b">
        <f t="shared" si="36"/>
        <v>1</v>
      </c>
      <c r="O179" t="b">
        <f t="shared" si="37"/>
        <v>1</v>
      </c>
      <c r="P179" t="b">
        <f t="shared" si="38"/>
        <v>1</v>
      </c>
      <c r="Q179" s="21">
        <f t="shared" si="39"/>
        <v>1</v>
      </c>
    </row>
    <row r="180" spans="1:17" ht="15.75" hidden="1" x14ac:dyDescent="0.25">
      <c r="A180" s="17" t="s">
        <v>153</v>
      </c>
      <c r="B180" s="17" t="s">
        <v>334</v>
      </c>
      <c r="C180" s="17" t="s">
        <v>22</v>
      </c>
      <c r="D180" s="12">
        <v>43070</v>
      </c>
      <c r="E180" s="12">
        <v>43465</v>
      </c>
      <c r="F180" s="13">
        <v>1083.3399999999999</v>
      </c>
      <c r="G180" s="12">
        <v>43040</v>
      </c>
      <c r="H180" s="12">
        <v>43069</v>
      </c>
      <c r="I180" s="17">
        <f t="shared" si="32"/>
        <v>1</v>
      </c>
      <c r="J180" s="13">
        <f t="shared" si="33"/>
        <v>1083.3399999999999</v>
      </c>
      <c r="L180" t="b">
        <f t="shared" si="34"/>
        <v>0</v>
      </c>
      <c r="M180" t="b">
        <f t="shared" si="35"/>
        <v>0</v>
      </c>
      <c r="N180" t="b">
        <f t="shared" si="36"/>
        <v>1</v>
      </c>
      <c r="O180" t="b">
        <f t="shared" si="37"/>
        <v>1</v>
      </c>
      <c r="P180" t="b">
        <f t="shared" si="38"/>
        <v>1</v>
      </c>
      <c r="Q180" s="21">
        <f t="shared" si="39"/>
        <v>1</v>
      </c>
    </row>
    <row r="181" spans="1:17" ht="15.75" x14ac:dyDescent="0.25">
      <c r="A181" s="17" t="s">
        <v>38</v>
      </c>
      <c r="B181" s="17" t="s">
        <v>336</v>
      </c>
      <c r="C181" s="17" t="s">
        <v>22</v>
      </c>
      <c r="D181" s="12">
        <v>44562</v>
      </c>
      <c r="E181" s="12"/>
      <c r="F181" s="13">
        <f>24800/12</f>
        <v>2066.6666666666665</v>
      </c>
      <c r="G181" s="12">
        <v>44151</v>
      </c>
      <c r="H181" s="12">
        <v>44592</v>
      </c>
      <c r="I181" s="17">
        <f t="shared" si="32"/>
        <v>15</v>
      </c>
      <c r="J181" s="13">
        <f t="shared" si="33"/>
        <v>137.77777777777777</v>
      </c>
      <c r="L181" t="b">
        <f t="shared" si="34"/>
        <v>0</v>
      </c>
      <c r="M181" t="b">
        <f t="shared" si="35"/>
        <v>0</v>
      </c>
      <c r="N181" t="b">
        <f t="shared" si="36"/>
        <v>0</v>
      </c>
      <c r="O181" t="b">
        <f t="shared" si="37"/>
        <v>0</v>
      </c>
      <c r="P181" t="b">
        <f t="shared" si="38"/>
        <v>0</v>
      </c>
      <c r="Q181" s="21" t="str">
        <f t="shared" si="39"/>
        <v>N/a</v>
      </c>
    </row>
    <row r="182" spans="1:17" ht="15.75" hidden="1" x14ac:dyDescent="0.25">
      <c r="A182" s="17" t="s">
        <v>154</v>
      </c>
      <c r="B182" s="17" t="s">
        <v>332</v>
      </c>
      <c r="C182" s="17" t="s">
        <v>22</v>
      </c>
      <c r="D182" s="12">
        <v>42736</v>
      </c>
      <c r="E182" s="12">
        <v>43100</v>
      </c>
      <c r="F182" s="13">
        <v>5000</v>
      </c>
      <c r="G182" s="12">
        <v>42736</v>
      </c>
      <c r="H182" s="12">
        <v>42766</v>
      </c>
      <c r="I182" s="17">
        <f t="shared" si="32"/>
        <v>1</v>
      </c>
      <c r="J182" s="13">
        <f t="shared" si="33"/>
        <v>5000</v>
      </c>
      <c r="L182" t="b">
        <f t="shared" si="34"/>
        <v>0</v>
      </c>
      <c r="M182" t="b">
        <f t="shared" si="35"/>
        <v>0</v>
      </c>
      <c r="N182" t="b">
        <f t="shared" si="36"/>
        <v>0</v>
      </c>
      <c r="O182" t="b">
        <f t="shared" si="37"/>
        <v>0</v>
      </c>
      <c r="P182" t="b">
        <f t="shared" si="38"/>
        <v>0</v>
      </c>
      <c r="Q182" s="21" t="str">
        <f t="shared" si="39"/>
        <v>N/a</v>
      </c>
    </row>
    <row r="183" spans="1:17" ht="15.75" hidden="1" x14ac:dyDescent="0.25">
      <c r="A183" s="17" t="s">
        <v>154</v>
      </c>
      <c r="B183" s="17" t="s">
        <v>332</v>
      </c>
      <c r="C183" s="17" t="s">
        <v>22</v>
      </c>
      <c r="D183" s="12">
        <v>42767</v>
      </c>
      <c r="E183" s="12">
        <v>43100</v>
      </c>
      <c r="F183" s="13">
        <v>5000</v>
      </c>
      <c r="G183" s="12">
        <v>42767</v>
      </c>
      <c r="H183" s="12">
        <v>42794</v>
      </c>
      <c r="I183" s="17">
        <f t="shared" si="32"/>
        <v>1</v>
      </c>
      <c r="J183" s="13">
        <f t="shared" si="33"/>
        <v>5000</v>
      </c>
      <c r="L183" t="b">
        <f t="shared" si="34"/>
        <v>0</v>
      </c>
      <c r="M183" t="b">
        <f t="shared" si="35"/>
        <v>0</v>
      </c>
      <c r="N183" t="b">
        <f t="shared" si="36"/>
        <v>1</v>
      </c>
      <c r="O183" t="b">
        <f t="shared" si="37"/>
        <v>1</v>
      </c>
      <c r="P183" t="b">
        <f t="shared" si="38"/>
        <v>1</v>
      </c>
      <c r="Q183" s="21">
        <f t="shared" si="39"/>
        <v>1</v>
      </c>
    </row>
    <row r="184" spans="1:17" ht="15.75" hidden="1" x14ac:dyDescent="0.25">
      <c r="A184" s="17" t="s">
        <v>154</v>
      </c>
      <c r="B184" s="17" t="s">
        <v>332</v>
      </c>
      <c r="C184" s="17" t="s">
        <v>22</v>
      </c>
      <c r="D184" s="12">
        <v>42795</v>
      </c>
      <c r="E184" s="12">
        <v>43100</v>
      </c>
      <c r="F184" s="13">
        <v>5000</v>
      </c>
      <c r="G184" s="12">
        <v>42795</v>
      </c>
      <c r="H184" s="12">
        <v>42825</v>
      </c>
      <c r="I184" s="17">
        <f t="shared" si="32"/>
        <v>1</v>
      </c>
      <c r="J184" s="13">
        <f t="shared" si="33"/>
        <v>5000</v>
      </c>
      <c r="L184" t="b">
        <f t="shared" si="34"/>
        <v>0</v>
      </c>
      <c r="M184" t="b">
        <f t="shared" si="35"/>
        <v>0</v>
      </c>
      <c r="N184" t="b">
        <f t="shared" si="36"/>
        <v>1</v>
      </c>
      <c r="O184" t="b">
        <f t="shared" si="37"/>
        <v>1</v>
      </c>
      <c r="P184" t="b">
        <f t="shared" si="38"/>
        <v>1</v>
      </c>
      <c r="Q184" s="21">
        <f t="shared" si="39"/>
        <v>1</v>
      </c>
    </row>
    <row r="185" spans="1:17" ht="15.75" hidden="1" x14ac:dyDescent="0.25">
      <c r="A185" s="17" t="s">
        <v>154</v>
      </c>
      <c r="B185" s="17" t="s">
        <v>332</v>
      </c>
      <c r="C185" s="17" t="s">
        <v>22</v>
      </c>
      <c r="D185" s="12">
        <v>42826</v>
      </c>
      <c r="E185" s="12">
        <v>43830</v>
      </c>
      <c r="F185" s="13">
        <v>5000</v>
      </c>
      <c r="G185" s="12">
        <v>42826</v>
      </c>
      <c r="H185" s="12">
        <v>42855</v>
      </c>
      <c r="I185" s="17">
        <f t="shared" si="32"/>
        <v>1</v>
      </c>
      <c r="J185" s="13">
        <f t="shared" si="33"/>
        <v>5000</v>
      </c>
      <c r="L185" t="b">
        <f t="shared" si="34"/>
        <v>0</v>
      </c>
      <c r="M185" t="b">
        <f t="shared" si="35"/>
        <v>0</v>
      </c>
      <c r="N185" t="b">
        <f t="shared" si="36"/>
        <v>1</v>
      </c>
      <c r="O185" t="b">
        <f t="shared" si="37"/>
        <v>1</v>
      </c>
      <c r="P185" t="b">
        <f t="shared" si="38"/>
        <v>1</v>
      </c>
      <c r="Q185" s="21">
        <f t="shared" si="39"/>
        <v>1</v>
      </c>
    </row>
    <row r="186" spans="1:17" ht="15.75" hidden="1" x14ac:dyDescent="0.25">
      <c r="A186" s="17" t="s">
        <v>154</v>
      </c>
      <c r="B186" s="17" t="s">
        <v>332</v>
      </c>
      <c r="C186" s="17" t="s">
        <v>22</v>
      </c>
      <c r="D186" s="12">
        <v>42856</v>
      </c>
      <c r="E186" s="12">
        <v>43830</v>
      </c>
      <c r="F186" s="13">
        <v>5000</v>
      </c>
      <c r="G186" s="12">
        <v>42856</v>
      </c>
      <c r="H186" s="12">
        <v>42886</v>
      </c>
      <c r="I186" s="17">
        <f t="shared" si="32"/>
        <v>1</v>
      </c>
      <c r="J186" s="13">
        <f t="shared" si="33"/>
        <v>5000</v>
      </c>
      <c r="L186" t="b">
        <f t="shared" si="34"/>
        <v>0</v>
      </c>
      <c r="M186" t="b">
        <f t="shared" si="35"/>
        <v>0</v>
      </c>
      <c r="N186" t="b">
        <f t="shared" si="36"/>
        <v>1</v>
      </c>
      <c r="O186" t="b">
        <f t="shared" si="37"/>
        <v>1</v>
      </c>
      <c r="P186" t="b">
        <f t="shared" si="38"/>
        <v>1</v>
      </c>
      <c r="Q186" s="21">
        <f t="shared" si="39"/>
        <v>1</v>
      </c>
    </row>
    <row r="187" spans="1:17" ht="15.75" hidden="1" x14ac:dyDescent="0.25">
      <c r="A187" s="17" t="s">
        <v>154</v>
      </c>
      <c r="B187" s="17" t="s">
        <v>332</v>
      </c>
      <c r="C187" s="17" t="s">
        <v>22</v>
      </c>
      <c r="D187" s="12">
        <v>42887</v>
      </c>
      <c r="E187" s="12">
        <v>43830</v>
      </c>
      <c r="F187" s="13">
        <v>5000</v>
      </c>
      <c r="G187" s="12">
        <v>42887</v>
      </c>
      <c r="H187" s="12">
        <v>42916</v>
      </c>
      <c r="I187" s="17">
        <f t="shared" si="32"/>
        <v>1</v>
      </c>
      <c r="J187" s="13">
        <f t="shared" si="33"/>
        <v>5000</v>
      </c>
      <c r="L187" t="b">
        <f t="shared" si="34"/>
        <v>0</v>
      </c>
      <c r="M187" t="b">
        <f t="shared" si="35"/>
        <v>0</v>
      </c>
      <c r="N187" t="b">
        <f t="shared" si="36"/>
        <v>1</v>
      </c>
      <c r="O187" t="b">
        <f t="shared" si="37"/>
        <v>1</v>
      </c>
      <c r="P187" t="b">
        <f t="shared" si="38"/>
        <v>1</v>
      </c>
      <c r="Q187" s="21">
        <f t="shared" si="39"/>
        <v>1</v>
      </c>
    </row>
    <row r="188" spans="1:17" ht="15.75" hidden="1" x14ac:dyDescent="0.25">
      <c r="A188" s="17" t="s">
        <v>154</v>
      </c>
      <c r="B188" s="17" t="s">
        <v>332</v>
      </c>
      <c r="C188" s="17" t="s">
        <v>22</v>
      </c>
      <c r="D188" s="12">
        <v>42917</v>
      </c>
      <c r="E188" s="12">
        <v>43830</v>
      </c>
      <c r="F188" s="13">
        <v>5000</v>
      </c>
      <c r="G188" s="12">
        <v>42917</v>
      </c>
      <c r="H188" s="12">
        <v>42947</v>
      </c>
      <c r="I188" s="17">
        <f t="shared" si="32"/>
        <v>1</v>
      </c>
      <c r="J188" s="13">
        <f t="shared" si="33"/>
        <v>5000</v>
      </c>
      <c r="L188" t="b">
        <f t="shared" si="34"/>
        <v>0</v>
      </c>
      <c r="M188" t="b">
        <f t="shared" si="35"/>
        <v>0</v>
      </c>
      <c r="N188" t="b">
        <f t="shared" si="36"/>
        <v>1</v>
      </c>
      <c r="O188" t="b">
        <f t="shared" si="37"/>
        <v>1</v>
      </c>
      <c r="P188" t="b">
        <f t="shared" si="38"/>
        <v>1</v>
      </c>
      <c r="Q188" s="21">
        <f t="shared" si="39"/>
        <v>1</v>
      </c>
    </row>
    <row r="189" spans="1:17" ht="15.75" hidden="1" x14ac:dyDescent="0.25">
      <c r="A189" s="17" t="s">
        <v>154</v>
      </c>
      <c r="B189" s="17" t="s">
        <v>332</v>
      </c>
      <c r="C189" s="17" t="s">
        <v>22</v>
      </c>
      <c r="D189" s="12">
        <v>42948</v>
      </c>
      <c r="E189" s="12">
        <v>43830</v>
      </c>
      <c r="F189" s="13">
        <v>5000</v>
      </c>
      <c r="G189" s="12">
        <v>42948</v>
      </c>
      <c r="H189" s="12">
        <v>42978</v>
      </c>
      <c r="I189" s="17">
        <f t="shared" si="32"/>
        <v>1</v>
      </c>
      <c r="J189" s="13">
        <f t="shared" si="33"/>
        <v>5000</v>
      </c>
      <c r="L189" t="b">
        <f t="shared" si="34"/>
        <v>0</v>
      </c>
      <c r="M189" t="b">
        <f t="shared" si="35"/>
        <v>0</v>
      </c>
      <c r="N189" t="b">
        <f t="shared" si="36"/>
        <v>1</v>
      </c>
      <c r="O189" t="b">
        <f t="shared" si="37"/>
        <v>1</v>
      </c>
      <c r="P189" t="b">
        <f t="shared" si="38"/>
        <v>1</v>
      </c>
      <c r="Q189" s="21">
        <f t="shared" si="39"/>
        <v>1</v>
      </c>
    </row>
    <row r="190" spans="1:17" ht="15.75" hidden="1" x14ac:dyDescent="0.25">
      <c r="A190" s="17" t="s">
        <v>154</v>
      </c>
      <c r="B190" s="17" t="s">
        <v>332</v>
      </c>
      <c r="C190" s="17" t="s">
        <v>22</v>
      </c>
      <c r="D190" s="12">
        <v>42979</v>
      </c>
      <c r="E190" s="12">
        <v>43830</v>
      </c>
      <c r="F190" s="13">
        <v>5000</v>
      </c>
      <c r="G190" s="12">
        <v>42979</v>
      </c>
      <c r="H190" s="12">
        <v>43008</v>
      </c>
      <c r="I190" s="17">
        <f t="shared" si="32"/>
        <v>1</v>
      </c>
      <c r="J190" s="13">
        <f t="shared" si="33"/>
        <v>5000</v>
      </c>
      <c r="L190" t="b">
        <f t="shared" si="34"/>
        <v>0</v>
      </c>
      <c r="M190" t="b">
        <f t="shared" si="35"/>
        <v>0</v>
      </c>
      <c r="N190" t="b">
        <f t="shared" si="36"/>
        <v>1</v>
      </c>
      <c r="O190" t="b">
        <f t="shared" si="37"/>
        <v>1</v>
      </c>
      <c r="P190" t="b">
        <f t="shared" si="38"/>
        <v>1</v>
      </c>
      <c r="Q190" s="21">
        <f t="shared" si="39"/>
        <v>1</v>
      </c>
    </row>
    <row r="191" spans="1:17" ht="15.75" hidden="1" x14ac:dyDescent="0.25">
      <c r="A191" s="17" t="s">
        <v>154</v>
      </c>
      <c r="B191" s="17" t="s">
        <v>332</v>
      </c>
      <c r="C191" s="17" t="s">
        <v>22</v>
      </c>
      <c r="D191" s="12">
        <v>43009</v>
      </c>
      <c r="E191" s="12">
        <v>43830</v>
      </c>
      <c r="F191" s="13">
        <v>5000</v>
      </c>
      <c r="G191" s="12">
        <v>43009</v>
      </c>
      <c r="H191" s="12">
        <v>43039</v>
      </c>
      <c r="I191" s="17">
        <f t="shared" si="32"/>
        <v>1</v>
      </c>
      <c r="J191" s="13">
        <f t="shared" si="33"/>
        <v>5000</v>
      </c>
      <c r="L191" t="b">
        <f t="shared" si="34"/>
        <v>0</v>
      </c>
      <c r="M191" t="b">
        <f t="shared" si="35"/>
        <v>0</v>
      </c>
      <c r="N191" t="b">
        <f t="shared" si="36"/>
        <v>1</v>
      </c>
      <c r="O191" t="b">
        <f t="shared" si="37"/>
        <v>1</v>
      </c>
      <c r="P191" t="b">
        <f t="shared" si="38"/>
        <v>1</v>
      </c>
      <c r="Q191" s="21">
        <f t="shared" si="39"/>
        <v>1</v>
      </c>
    </row>
    <row r="192" spans="1:17" ht="15.75" hidden="1" x14ac:dyDescent="0.25">
      <c r="A192" s="17" t="s">
        <v>154</v>
      </c>
      <c r="B192" s="17" t="s">
        <v>332</v>
      </c>
      <c r="C192" s="17" t="s">
        <v>22</v>
      </c>
      <c r="D192" s="12">
        <v>43040</v>
      </c>
      <c r="E192" s="12">
        <v>43830</v>
      </c>
      <c r="F192" s="13">
        <v>5000</v>
      </c>
      <c r="G192" s="12">
        <v>43040</v>
      </c>
      <c r="H192" s="12">
        <v>43069</v>
      </c>
      <c r="I192" s="17">
        <f t="shared" si="32"/>
        <v>1</v>
      </c>
      <c r="J192" s="13">
        <f t="shared" si="33"/>
        <v>5000</v>
      </c>
      <c r="L192" t="b">
        <f t="shared" si="34"/>
        <v>0</v>
      </c>
      <c r="M192" t="b">
        <f t="shared" si="35"/>
        <v>0</v>
      </c>
      <c r="N192" t="b">
        <f t="shared" si="36"/>
        <v>1</v>
      </c>
      <c r="O192" t="b">
        <f t="shared" si="37"/>
        <v>1</v>
      </c>
      <c r="P192" t="b">
        <f t="shared" si="38"/>
        <v>1</v>
      </c>
      <c r="Q192" s="21">
        <f t="shared" si="39"/>
        <v>1</v>
      </c>
    </row>
    <row r="193" spans="1:17" ht="15.75" hidden="1" x14ac:dyDescent="0.25">
      <c r="A193" s="17" t="s">
        <v>154</v>
      </c>
      <c r="B193" s="17" t="s">
        <v>332</v>
      </c>
      <c r="C193" s="17" t="s">
        <v>22</v>
      </c>
      <c r="D193" s="12">
        <v>43070</v>
      </c>
      <c r="E193" s="12">
        <v>43830</v>
      </c>
      <c r="F193" s="13">
        <v>5000</v>
      </c>
      <c r="G193" s="12">
        <v>43070</v>
      </c>
      <c r="H193" s="12">
        <v>43100</v>
      </c>
      <c r="I193" s="17">
        <f t="shared" si="32"/>
        <v>1</v>
      </c>
      <c r="J193" s="13">
        <f t="shared" si="33"/>
        <v>5000</v>
      </c>
      <c r="L193" t="b">
        <f t="shared" si="34"/>
        <v>0</v>
      </c>
      <c r="M193" t="b">
        <f t="shared" si="35"/>
        <v>0</v>
      </c>
      <c r="N193" t="b">
        <f t="shared" si="36"/>
        <v>1</v>
      </c>
      <c r="O193" t="b">
        <f t="shared" si="37"/>
        <v>1</v>
      </c>
      <c r="P193" t="b">
        <f t="shared" si="38"/>
        <v>1</v>
      </c>
      <c r="Q193" s="21">
        <f t="shared" si="39"/>
        <v>1</v>
      </c>
    </row>
    <row r="194" spans="1:17" ht="15.75" hidden="1" x14ac:dyDescent="0.25">
      <c r="A194" s="17" t="s">
        <v>155</v>
      </c>
      <c r="B194" s="17" t="s">
        <v>333</v>
      </c>
      <c r="C194" s="17" t="s">
        <v>22</v>
      </c>
      <c r="D194" s="12">
        <v>43154</v>
      </c>
      <c r="E194" s="12">
        <v>43203</v>
      </c>
      <c r="F194" s="13">
        <v>15000</v>
      </c>
      <c r="G194" s="12">
        <v>43132</v>
      </c>
      <c r="H194" s="12">
        <v>43312</v>
      </c>
      <c r="I194" s="17">
        <f t="shared" si="32"/>
        <v>6</v>
      </c>
      <c r="J194" s="13">
        <f t="shared" si="33"/>
        <v>2500</v>
      </c>
      <c r="L194" t="b">
        <f t="shared" si="34"/>
        <v>0</v>
      </c>
      <c r="M194" t="b">
        <f t="shared" si="35"/>
        <v>0</v>
      </c>
      <c r="N194" t="b">
        <f t="shared" si="36"/>
        <v>0</v>
      </c>
      <c r="O194" t="b">
        <f t="shared" si="37"/>
        <v>0</v>
      </c>
      <c r="P194" t="b">
        <f t="shared" si="38"/>
        <v>0</v>
      </c>
      <c r="Q194" s="21" t="str">
        <f t="shared" si="39"/>
        <v>N/a</v>
      </c>
    </row>
    <row r="195" spans="1:17" ht="15.75" x14ac:dyDescent="0.25">
      <c r="A195" s="17" t="s">
        <v>155</v>
      </c>
      <c r="B195" s="17" t="s">
        <v>333</v>
      </c>
      <c r="C195" s="17" t="s">
        <v>22</v>
      </c>
      <c r="D195" s="12">
        <v>43364</v>
      </c>
      <c r="E195" s="12">
        <v>43416</v>
      </c>
      <c r="F195" s="13">
        <v>15000</v>
      </c>
      <c r="G195" s="12">
        <v>43313</v>
      </c>
      <c r="H195" s="12">
        <v>43496</v>
      </c>
      <c r="I195" s="17">
        <f t="shared" si="32"/>
        <v>6</v>
      </c>
      <c r="J195" s="13">
        <f t="shared" si="33"/>
        <v>2500</v>
      </c>
      <c r="L195" t="b">
        <f t="shared" si="34"/>
        <v>0</v>
      </c>
      <c r="M195" t="b">
        <f t="shared" si="35"/>
        <v>0</v>
      </c>
      <c r="N195" t="b">
        <f t="shared" si="36"/>
        <v>1</v>
      </c>
      <c r="O195" t="b">
        <f t="shared" si="37"/>
        <v>1</v>
      </c>
      <c r="P195" t="b">
        <f t="shared" si="38"/>
        <v>1</v>
      </c>
      <c r="Q195" s="21">
        <f t="shared" si="39"/>
        <v>1</v>
      </c>
    </row>
    <row r="196" spans="1:17" ht="15.75" x14ac:dyDescent="0.25">
      <c r="A196" s="17" t="s">
        <v>155</v>
      </c>
      <c r="B196" s="17" t="s">
        <v>333</v>
      </c>
      <c r="C196" s="17" t="s">
        <v>22</v>
      </c>
      <c r="D196" s="12">
        <v>43518</v>
      </c>
      <c r="E196" s="12">
        <v>43546</v>
      </c>
      <c r="F196" s="13">
        <v>20000</v>
      </c>
      <c r="G196" s="12">
        <v>43497</v>
      </c>
      <c r="H196" s="12">
        <v>43861</v>
      </c>
      <c r="I196" s="17">
        <f t="shared" si="32"/>
        <v>12</v>
      </c>
      <c r="J196" s="13">
        <f t="shared" si="33"/>
        <v>1666.6666666666667</v>
      </c>
      <c r="L196" t="b">
        <f t="shared" si="34"/>
        <v>0</v>
      </c>
      <c r="M196" t="b">
        <f t="shared" si="35"/>
        <v>0</v>
      </c>
      <c r="N196" t="b">
        <f t="shared" si="36"/>
        <v>1</v>
      </c>
      <c r="O196" t="b">
        <f t="shared" si="37"/>
        <v>1</v>
      </c>
      <c r="P196" t="b">
        <f t="shared" si="38"/>
        <v>1</v>
      </c>
      <c r="Q196" s="21">
        <f t="shared" si="39"/>
        <v>1</v>
      </c>
    </row>
    <row r="197" spans="1:17" ht="15.75" x14ac:dyDescent="0.25">
      <c r="A197" s="17" t="s">
        <v>155</v>
      </c>
      <c r="B197" s="17" t="s">
        <v>333</v>
      </c>
      <c r="C197" s="17" t="s">
        <v>22</v>
      </c>
      <c r="D197" s="12">
        <v>43876</v>
      </c>
      <c r="E197" s="12">
        <v>43916</v>
      </c>
      <c r="F197" s="13">
        <v>20000</v>
      </c>
      <c r="G197" s="12">
        <v>43862</v>
      </c>
      <c r="H197" s="12">
        <v>44227</v>
      </c>
      <c r="I197" s="17">
        <f t="shared" si="32"/>
        <v>12</v>
      </c>
      <c r="J197" s="13">
        <f t="shared" si="33"/>
        <v>1666.6666666666667</v>
      </c>
      <c r="L197" t="b">
        <f t="shared" si="34"/>
        <v>0</v>
      </c>
      <c r="M197" t="b">
        <f t="shared" si="35"/>
        <v>0</v>
      </c>
      <c r="N197" t="b">
        <f t="shared" si="36"/>
        <v>1</v>
      </c>
      <c r="O197" t="b">
        <f t="shared" si="37"/>
        <v>1</v>
      </c>
      <c r="P197" t="b">
        <f t="shared" si="38"/>
        <v>1</v>
      </c>
      <c r="Q197" s="21">
        <f t="shared" si="39"/>
        <v>1</v>
      </c>
    </row>
    <row r="198" spans="1:17" ht="15.75" x14ac:dyDescent="0.25">
      <c r="A198" s="17" t="s">
        <v>155</v>
      </c>
      <c r="B198" s="17" t="s">
        <v>333</v>
      </c>
      <c r="C198" s="17" t="s">
        <v>22</v>
      </c>
      <c r="D198" s="12">
        <v>44244</v>
      </c>
      <c r="E198" s="12"/>
      <c r="F198" s="13">
        <v>20000</v>
      </c>
      <c r="G198" s="12">
        <v>44228</v>
      </c>
      <c r="H198" s="12">
        <v>44592</v>
      </c>
      <c r="I198" s="17">
        <f t="shared" si="32"/>
        <v>12</v>
      </c>
      <c r="J198" s="13">
        <f t="shared" si="33"/>
        <v>1666.6666666666667</v>
      </c>
      <c r="L198" t="b">
        <f t="shared" si="34"/>
        <v>0</v>
      </c>
      <c r="M198" t="b">
        <f t="shared" si="35"/>
        <v>0</v>
      </c>
      <c r="N198" t="b">
        <f t="shared" si="36"/>
        <v>1</v>
      </c>
      <c r="O198" t="b">
        <f t="shared" si="37"/>
        <v>1</v>
      </c>
      <c r="P198" t="b">
        <f t="shared" si="38"/>
        <v>1</v>
      </c>
      <c r="Q198" s="21">
        <f t="shared" si="39"/>
        <v>1</v>
      </c>
    </row>
    <row r="199" spans="1:17" ht="15.75" hidden="1" x14ac:dyDescent="0.25">
      <c r="A199" s="17" t="s">
        <v>156</v>
      </c>
      <c r="B199" s="17" t="s">
        <v>332</v>
      </c>
      <c r="C199" s="17" t="s">
        <v>22</v>
      </c>
      <c r="D199" s="12">
        <v>42514</v>
      </c>
      <c r="E199" s="12">
        <v>42735</v>
      </c>
      <c r="F199" s="13">
        <v>41600</v>
      </c>
      <c r="G199" s="12">
        <v>42491</v>
      </c>
      <c r="H199" s="12">
        <v>42855</v>
      </c>
      <c r="I199" s="17">
        <f t="shared" si="32"/>
        <v>12</v>
      </c>
      <c r="J199" s="13">
        <f t="shared" si="33"/>
        <v>3466.6666666666665</v>
      </c>
      <c r="L199" t="b">
        <f t="shared" si="34"/>
        <v>0</v>
      </c>
      <c r="M199" t="b">
        <f t="shared" si="35"/>
        <v>0</v>
      </c>
      <c r="N199" t="b">
        <f t="shared" si="36"/>
        <v>0</v>
      </c>
      <c r="O199" t="b">
        <f t="shared" si="37"/>
        <v>0</v>
      </c>
      <c r="P199" t="b">
        <f t="shared" si="38"/>
        <v>0</v>
      </c>
      <c r="Q199" s="21" t="str">
        <f t="shared" si="39"/>
        <v>N/a</v>
      </c>
    </row>
    <row r="200" spans="1:17" ht="15.75" hidden="1" x14ac:dyDescent="0.25">
      <c r="A200" s="17" t="s">
        <v>157</v>
      </c>
      <c r="B200" s="17" t="s">
        <v>334</v>
      </c>
      <c r="C200" s="17" t="s">
        <v>22</v>
      </c>
      <c r="D200" s="12">
        <v>42877</v>
      </c>
      <c r="E200" s="12">
        <v>43100</v>
      </c>
      <c r="F200" s="13">
        <v>5852.62</v>
      </c>
      <c r="G200" s="12">
        <v>42767</v>
      </c>
      <c r="H200" s="12">
        <v>42855</v>
      </c>
      <c r="I200" s="17">
        <f t="shared" si="32"/>
        <v>3</v>
      </c>
      <c r="J200" s="13">
        <f t="shared" si="33"/>
        <v>1950.8733333333332</v>
      </c>
      <c r="L200" t="b">
        <f t="shared" si="34"/>
        <v>0</v>
      </c>
      <c r="M200" t="b">
        <f t="shared" si="35"/>
        <v>0</v>
      </c>
      <c r="N200" t="b">
        <f t="shared" si="36"/>
        <v>0</v>
      </c>
      <c r="O200" t="b">
        <f t="shared" si="37"/>
        <v>0</v>
      </c>
      <c r="P200" t="b">
        <f t="shared" si="38"/>
        <v>0</v>
      </c>
      <c r="Q200" s="21" t="str">
        <f t="shared" si="39"/>
        <v>N/a</v>
      </c>
    </row>
    <row r="201" spans="1:17" ht="15.75" hidden="1" x14ac:dyDescent="0.25">
      <c r="A201" s="17" t="s">
        <v>157</v>
      </c>
      <c r="B201" s="17" t="s">
        <v>334</v>
      </c>
      <c r="C201" s="17" t="s">
        <v>22</v>
      </c>
      <c r="D201" s="12">
        <v>42878</v>
      </c>
      <c r="E201" s="12">
        <v>43100</v>
      </c>
      <c r="F201" s="13">
        <v>5850</v>
      </c>
      <c r="G201" s="12">
        <v>42856</v>
      </c>
      <c r="H201" s="12">
        <v>42947</v>
      </c>
      <c r="I201" s="17">
        <f t="shared" si="32"/>
        <v>3</v>
      </c>
      <c r="J201" s="13">
        <f t="shared" si="33"/>
        <v>1950</v>
      </c>
      <c r="L201" t="b">
        <f t="shared" si="34"/>
        <v>0</v>
      </c>
      <c r="M201" t="b">
        <f t="shared" si="35"/>
        <v>0</v>
      </c>
      <c r="N201" t="b">
        <f t="shared" si="36"/>
        <v>1</v>
      </c>
      <c r="O201" t="b">
        <f t="shared" si="37"/>
        <v>1</v>
      </c>
      <c r="P201" t="b">
        <f t="shared" si="38"/>
        <v>1</v>
      </c>
      <c r="Q201" s="21">
        <f t="shared" si="39"/>
        <v>1</v>
      </c>
    </row>
    <row r="202" spans="1:17" ht="15.75" hidden="1" x14ac:dyDescent="0.25">
      <c r="A202" s="17" t="s">
        <v>157</v>
      </c>
      <c r="B202" s="17" t="s">
        <v>334</v>
      </c>
      <c r="C202" s="17" t="s">
        <v>22</v>
      </c>
      <c r="D202" s="12">
        <v>42969</v>
      </c>
      <c r="E202" s="12">
        <v>43100</v>
      </c>
      <c r="F202" s="13">
        <v>5850</v>
      </c>
      <c r="G202" s="12">
        <v>42948</v>
      </c>
      <c r="H202" s="12">
        <v>43039</v>
      </c>
      <c r="I202" s="17">
        <f t="shared" si="32"/>
        <v>3</v>
      </c>
      <c r="J202" s="13">
        <f t="shared" si="33"/>
        <v>1950</v>
      </c>
      <c r="L202" t="b">
        <f t="shared" si="34"/>
        <v>0</v>
      </c>
      <c r="M202" t="b">
        <f t="shared" si="35"/>
        <v>0</v>
      </c>
      <c r="N202" t="b">
        <f t="shared" si="36"/>
        <v>1</v>
      </c>
      <c r="O202" t="b">
        <f t="shared" si="37"/>
        <v>1</v>
      </c>
      <c r="P202" t="b">
        <f t="shared" si="38"/>
        <v>1</v>
      </c>
      <c r="Q202" s="21">
        <f t="shared" si="39"/>
        <v>1</v>
      </c>
    </row>
    <row r="203" spans="1:17" ht="15.75" hidden="1" x14ac:dyDescent="0.25">
      <c r="A203" s="17" t="s">
        <v>157</v>
      </c>
      <c r="B203" s="17" t="s">
        <v>334</v>
      </c>
      <c r="C203" s="17" t="s">
        <v>22</v>
      </c>
      <c r="D203" s="12">
        <v>43066</v>
      </c>
      <c r="E203" s="12">
        <v>43100</v>
      </c>
      <c r="F203" s="13">
        <v>5850</v>
      </c>
      <c r="G203" s="12">
        <v>43040</v>
      </c>
      <c r="H203" s="12">
        <v>43131</v>
      </c>
      <c r="I203" s="17">
        <f t="shared" si="32"/>
        <v>3</v>
      </c>
      <c r="J203" s="13">
        <f t="shared" si="33"/>
        <v>1950</v>
      </c>
      <c r="L203" t="b">
        <f t="shared" si="34"/>
        <v>0</v>
      </c>
      <c r="M203" t="b">
        <f t="shared" si="35"/>
        <v>0</v>
      </c>
      <c r="N203" t="b">
        <f t="shared" si="36"/>
        <v>1</v>
      </c>
      <c r="O203" t="b">
        <f t="shared" si="37"/>
        <v>1</v>
      </c>
      <c r="P203" t="b">
        <f t="shared" si="38"/>
        <v>1</v>
      </c>
      <c r="Q203" s="21">
        <f t="shared" si="39"/>
        <v>1</v>
      </c>
    </row>
    <row r="204" spans="1:17" ht="15.75" hidden="1" x14ac:dyDescent="0.25">
      <c r="A204" s="17" t="s">
        <v>157</v>
      </c>
      <c r="B204" s="17" t="s">
        <v>334</v>
      </c>
      <c r="C204" s="17" t="s">
        <v>22</v>
      </c>
      <c r="D204" s="12">
        <v>43189</v>
      </c>
      <c r="E204" s="12">
        <v>43230</v>
      </c>
      <c r="F204" s="13">
        <v>6307.65</v>
      </c>
      <c r="G204" s="12">
        <v>43132</v>
      </c>
      <c r="H204" s="12">
        <v>43220</v>
      </c>
      <c r="I204" s="17">
        <f t="shared" si="32"/>
        <v>3</v>
      </c>
      <c r="J204" s="13">
        <f t="shared" si="33"/>
        <v>2102.5499999999997</v>
      </c>
      <c r="L204" t="b">
        <f t="shared" si="34"/>
        <v>0</v>
      </c>
      <c r="M204" t="b">
        <f t="shared" si="35"/>
        <v>0</v>
      </c>
      <c r="N204" t="b">
        <f t="shared" si="36"/>
        <v>1</v>
      </c>
      <c r="O204" t="b">
        <f t="shared" si="37"/>
        <v>1</v>
      </c>
      <c r="P204" t="b">
        <f t="shared" si="38"/>
        <v>1</v>
      </c>
      <c r="Q204" s="21">
        <f t="shared" si="39"/>
        <v>1</v>
      </c>
    </row>
    <row r="205" spans="1:17" ht="15.75" hidden="1" x14ac:dyDescent="0.25">
      <c r="A205" s="17" t="s">
        <v>157</v>
      </c>
      <c r="B205" s="17" t="s">
        <v>334</v>
      </c>
      <c r="C205" s="17" t="s">
        <v>22</v>
      </c>
      <c r="D205" s="12">
        <v>43221</v>
      </c>
      <c r="E205" s="12">
        <v>43301</v>
      </c>
      <c r="F205" s="13">
        <v>6188.12</v>
      </c>
      <c r="G205" s="12">
        <v>43221</v>
      </c>
      <c r="H205" s="12">
        <v>43312</v>
      </c>
      <c r="I205" s="17">
        <f t="shared" si="32"/>
        <v>3</v>
      </c>
      <c r="J205" s="13">
        <f t="shared" si="33"/>
        <v>2062.7066666666665</v>
      </c>
      <c r="L205" t="b">
        <f t="shared" si="34"/>
        <v>0</v>
      </c>
      <c r="M205" t="b">
        <f t="shared" si="35"/>
        <v>0</v>
      </c>
      <c r="N205" t="b">
        <f t="shared" si="36"/>
        <v>1</v>
      </c>
      <c r="O205" t="b">
        <f t="shared" si="37"/>
        <v>1</v>
      </c>
      <c r="P205" t="b">
        <f t="shared" si="38"/>
        <v>1</v>
      </c>
      <c r="Q205" s="21">
        <f t="shared" si="39"/>
        <v>1</v>
      </c>
    </row>
    <row r="206" spans="1:17" ht="15.75" hidden="1" x14ac:dyDescent="0.25">
      <c r="A206" s="17" t="s">
        <v>157</v>
      </c>
      <c r="B206" s="17" t="s">
        <v>334</v>
      </c>
      <c r="C206" s="17" t="s">
        <v>22</v>
      </c>
      <c r="D206" s="12">
        <v>43313</v>
      </c>
      <c r="E206" s="12">
        <v>43349</v>
      </c>
      <c r="F206" s="13">
        <v>5899.51</v>
      </c>
      <c r="G206" s="12">
        <v>43313</v>
      </c>
      <c r="H206" s="12">
        <v>43404</v>
      </c>
      <c r="I206" s="17">
        <f t="shared" si="32"/>
        <v>3</v>
      </c>
      <c r="J206" s="13">
        <f t="shared" si="33"/>
        <v>1966.5033333333333</v>
      </c>
      <c r="L206" t="b">
        <f t="shared" si="34"/>
        <v>0</v>
      </c>
      <c r="M206" t="b">
        <f t="shared" si="35"/>
        <v>0</v>
      </c>
      <c r="N206" t="b">
        <f t="shared" si="36"/>
        <v>1</v>
      </c>
      <c r="O206" t="b">
        <f t="shared" si="37"/>
        <v>1</v>
      </c>
      <c r="P206" t="b">
        <f t="shared" si="38"/>
        <v>1</v>
      </c>
      <c r="Q206" s="21">
        <f t="shared" si="39"/>
        <v>1</v>
      </c>
    </row>
    <row r="207" spans="1:17" ht="15.75" x14ac:dyDescent="0.25">
      <c r="A207" s="17" t="s">
        <v>157</v>
      </c>
      <c r="B207" s="17" t="s">
        <v>334</v>
      </c>
      <c r="C207" s="17" t="s">
        <v>22</v>
      </c>
      <c r="D207" s="12">
        <v>43405</v>
      </c>
      <c r="E207" s="12">
        <v>43424</v>
      </c>
      <c r="F207" s="13">
        <v>5788.19</v>
      </c>
      <c r="G207" s="12">
        <v>43405</v>
      </c>
      <c r="H207" s="12">
        <v>43496</v>
      </c>
      <c r="I207" s="17">
        <f t="shared" si="32"/>
        <v>3</v>
      </c>
      <c r="J207" s="13">
        <f t="shared" si="33"/>
        <v>1929.3966666666665</v>
      </c>
      <c r="L207" t="b">
        <f t="shared" si="34"/>
        <v>0</v>
      </c>
      <c r="M207" t="b">
        <f t="shared" si="35"/>
        <v>0</v>
      </c>
      <c r="N207" t="b">
        <f t="shared" si="36"/>
        <v>1</v>
      </c>
      <c r="O207" t="b">
        <f t="shared" si="37"/>
        <v>1</v>
      </c>
      <c r="P207" t="b">
        <f t="shared" si="38"/>
        <v>1</v>
      </c>
      <c r="Q207" s="21">
        <f t="shared" si="39"/>
        <v>1</v>
      </c>
    </row>
    <row r="208" spans="1:17" ht="15.75" x14ac:dyDescent="0.25">
      <c r="A208" s="17" t="s">
        <v>157</v>
      </c>
      <c r="B208" s="17" t="s">
        <v>334</v>
      </c>
      <c r="C208" s="17" t="s">
        <v>22</v>
      </c>
      <c r="D208" s="12">
        <v>43516</v>
      </c>
      <c r="E208" s="12">
        <v>43529</v>
      </c>
      <c r="F208" s="13">
        <v>5788.19</v>
      </c>
      <c r="G208" s="12">
        <v>43497</v>
      </c>
      <c r="H208" s="12">
        <v>43585</v>
      </c>
      <c r="I208" s="17">
        <f t="shared" si="32"/>
        <v>3</v>
      </c>
      <c r="J208" s="13">
        <f t="shared" si="33"/>
        <v>1929.3966666666665</v>
      </c>
      <c r="L208" t="b">
        <f t="shared" si="34"/>
        <v>0</v>
      </c>
      <c r="M208" t="b">
        <f t="shared" si="35"/>
        <v>0</v>
      </c>
      <c r="N208" t="b">
        <f t="shared" si="36"/>
        <v>1</v>
      </c>
      <c r="O208" t="b">
        <f t="shared" si="37"/>
        <v>1</v>
      </c>
      <c r="P208" t="b">
        <f t="shared" si="38"/>
        <v>1</v>
      </c>
      <c r="Q208" s="21">
        <f t="shared" si="39"/>
        <v>1</v>
      </c>
    </row>
    <row r="209" spans="1:17" ht="15.75" x14ac:dyDescent="0.25">
      <c r="A209" s="17" t="s">
        <v>157</v>
      </c>
      <c r="B209" s="17" t="s">
        <v>334</v>
      </c>
      <c r="C209" s="17" t="s">
        <v>22</v>
      </c>
      <c r="D209" s="12">
        <v>43605</v>
      </c>
      <c r="E209" s="12">
        <v>43629</v>
      </c>
      <c r="F209" s="13">
        <v>5903.07</v>
      </c>
      <c r="G209" s="12">
        <v>43586</v>
      </c>
      <c r="H209" s="12">
        <v>43677</v>
      </c>
      <c r="I209" s="17">
        <f t="shared" si="32"/>
        <v>3</v>
      </c>
      <c r="J209" s="13">
        <f t="shared" si="33"/>
        <v>1967.6899999999998</v>
      </c>
      <c r="L209" t="b">
        <f t="shared" si="34"/>
        <v>0</v>
      </c>
      <c r="M209" t="b">
        <f t="shared" si="35"/>
        <v>0</v>
      </c>
      <c r="N209" t="b">
        <f t="shared" si="36"/>
        <v>1</v>
      </c>
      <c r="O209" t="b">
        <f t="shared" si="37"/>
        <v>1</v>
      </c>
      <c r="P209" t="b">
        <f t="shared" si="38"/>
        <v>1</v>
      </c>
      <c r="Q209" s="21">
        <f t="shared" si="39"/>
        <v>1</v>
      </c>
    </row>
    <row r="210" spans="1:17" ht="15.75" x14ac:dyDescent="0.25">
      <c r="A210" s="17" t="s">
        <v>157</v>
      </c>
      <c r="B210" s="17" t="s">
        <v>334</v>
      </c>
      <c r="C210" s="17" t="s">
        <v>22</v>
      </c>
      <c r="D210" s="12">
        <v>43697</v>
      </c>
      <c r="E210" s="12">
        <v>43719</v>
      </c>
      <c r="F210" s="13">
        <v>5471.23</v>
      </c>
      <c r="G210" s="12">
        <v>43678</v>
      </c>
      <c r="H210" s="12">
        <v>43769</v>
      </c>
      <c r="I210" s="17">
        <f t="shared" si="32"/>
        <v>3</v>
      </c>
      <c r="J210" s="13">
        <f t="shared" si="33"/>
        <v>1823.7433333333331</v>
      </c>
      <c r="L210" t="b">
        <f t="shared" si="34"/>
        <v>0</v>
      </c>
      <c r="M210" t="b">
        <f t="shared" si="35"/>
        <v>0</v>
      </c>
      <c r="N210" t="b">
        <f t="shared" si="36"/>
        <v>1</v>
      </c>
      <c r="O210" t="b">
        <f t="shared" si="37"/>
        <v>1</v>
      </c>
      <c r="P210" t="b">
        <f t="shared" si="38"/>
        <v>1</v>
      </c>
      <c r="Q210" s="21">
        <f t="shared" si="39"/>
        <v>1</v>
      </c>
    </row>
    <row r="211" spans="1:17" ht="15.75" x14ac:dyDescent="0.25">
      <c r="A211" s="17" t="s">
        <v>157</v>
      </c>
      <c r="B211" s="17" t="s">
        <v>334</v>
      </c>
      <c r="C211" s="17" t="s">
        <v>22</v>
      </c>
      <c r="D211" s="12">
        <v>43789</v>
      </c>
      <c r="E211" s="12">
        <v>43853</v>
      </c>
      <c r="F211" s="13">
        <v>5795.57</v>
      </c>
      <c r="G211" s="12">
        <v>43770</v>
      </c>
      <c r="H211" s="12">
        <v>43861</v>
      </c>
      <c r="I211" s="17">
        <f t="shared" si="32"/>
        <v>3</v>
      </c>
      <c r="J211" s="13">
        <f t="shared" si="33"/>
        <v>1931.8566666666666</v>
      </c>
      <c r="L211" t="b">
        <f t="shared" si="34"/>
        <v>0</v>
      </c>
      <c r="M211" t="b">
        <f t="shared" si="35"/>
        <v>0</v>
      </c>
      <c r="N211" t="b">
        <f t="shared" si="36"/>
        <v>1</v>
      </c>
      <c r="O211" t="b">
        <f t="shared" si="37"/>
        <v>1</v>
      </c>
      <c r="P211" t="b">
        <f t="shared" si="38"/>
        <v>1</v>
      </c>
      <c r="Q211" s="21">
        <f t="shared" si="39"/>
        <v>1</v>
      </c>
    </row>
    <row r="212" spans="1:17" ht="15.75" x14ac:dyDescent="0.25">
      <c r="A212" s="17" t="s">
        <v>157</v>
      </c>
      <c r="B212" s="17" t="s">
        <v>334</v>
      </c>
      <c r="C212" s="17" t="s">
        <v>22</v>
      </c>
      <c r="D212" s="12">
        <v>43906</v>
      </c>
      <c r="E212" s="12">
        <v>43931</v>
      </c>
      <c r="F212" s="13">
        <v>5504.39</v>
      </c>
      <c r="G212" s="12">
        <v>43862</v>
      </c>
      <c r="H212" s="12">
        <v>43951</v>
      </c>
      <c r="I212" s="17">
        <f t="shared" ref="I212:I275" si="40">IF((YEAR(H212)-YEAR(G212))=1, ((MONTH(H212)-MONTH(G212))+1)+12, (IF((YEAR(H212)-YEAR(G212))=2, ((MONTH(H212)-MONTH(G212))+1)+24, (IF((YEAR(H212)-YEAR(G212))=3, ((MONTH(H212)-MONTH(G212))+1)+36, (MONTH(H212)-MONTH(G212))+1)))))</f>
        <v>3</v>
      </c>
      <c r="J212" s="13">
        <f t="shared" si="33"/>
        <v>1834.7966666666669</v>
      </c>
      <c r="L212" t="b">
        <f t="shared" si="34"/>
        <v>0</v>
      </c>
      <c r="M212" t="b">
        <f t="shared" si="35"/>
        <v>0</v>
      </c>
      <c r="N212" t="b">
        <f t="shared" si="36"/>
        <v>1</v>
      </c>
      <c r="O212" t="b">
        <f t="shared" si="37"/>
        <v>1</v>
      </c>
      <c r="P212" t="b">
        <f t="shared" si="38"/>
        <v>1</v>
      </c>
      <c r="Q212" s="21">
        <f t="shared" si="39"/>
        <v>1</v>
      </c>
    </row>
    <row r="213" spans="1:17" ht="15.75" x14ac:dyDescent="0.25">
      <c r="A213" s="17" t="s">
        <v>157</v>
      </c>
      <c r="B213" s="17" t="s">
        <v>334</v>
      </c>
      <c r="C213" s="17" t="s">
        <v>22</v>
      </c>
      <c r="D213" s="12">
        <v>43952</v>
      </c>
      <c r="E213" s="12">
        <v>43993</v>
      </c>
      <c r="F213" s="13">
        <v>5647.8</v>
      </c>
      <c r="G213" s="12">
        <v>43952</v>
      </c>
      <c r="H213" s="12">
        <v>44043</v>
      </c>
      <c r="I213" s="17">
        <f t="shared" si="40"/>
        <v>3</v>
      </c>
      <c r="J213" s="13">
        <f t="shared" si="33"/>
        <v>1882.6000000000001</v>
      </c>
      <c r="L213" t="b">
        <f t="shared" si="34"/>
        <v>0</v>
      </c>
      <c r="M213" t="b">
        <f t="shared" si="35"/>
        <v>0</v>
      </c>
      <c r="N213" t="b">
        <f t="shared" si="36"/>
        <v>1</v>
      </c>
      <c r="O213" t="b">
        <f t="shared" si="37"/>
        <v>1</v>
      </c>
      <c r="P213" t="b">
        <f t="shared" si="38"/>
        <v>1</v>
      </c>
      <c r="Q213" s="21">
        <f t="shared" si="39"/>
        <v>1</v>
      </c>
    </row>
    <row r="214" spans="1:17" ht="15.75" x14ac:dyDescent="0.25">
      <c r="A214" s="17" t="s">
        <v>157</v>
      </c>
      <c r="B214" s="17" t="s">
        <v>334</v>
      </c>
      <c r="C214" s="17" t="s">
        <v>22</v>
      </c>
      <c r="D214" s="12">
        <v>44044</v>
      </c>
      <c r="E214" s="12">
        <v>44097</v>
      </c>
      <c r="F214" s="13">
        <v>5888.41</v>
      </c>
      <c r="G214" s="12">
        <v>44044</v>
      </c>
      <c r="H214" s="12">
        <v>44135</v>
      </c>
      <c r="I214" s="17">
        <f t="shared" si="40"/>
        <v>3</v>
      </c>
      <c r="J214" s="13">
        <f t="shared" si="33"/>
        <v>1962.8033333333333</v>
      </c>
      <c r="L214" t="b">
        <f t="shared" si="34"/>
        <v>0</v>
      </c>
      <c r="M214" t="b">
        <f t="shared" si="35"/>
        <v>0</v>
      </c>
      <c r="N214" t="b">
        <f t="shared" si="36"/>
        <v>1</v>
      </c>
      <c r="O214" t="b">
        <f t="shared" si="37"/>
        <v>1</v>
      </c>
      <c r="P214" t="b">
        <f t="shared" si="38"/>
        <v>1</v>
      </c>
      <c r="Q214" s="21">
        <f t="shared" si="39"/>
        <v>1</v>
      </c>
    </row>
    <row r="215" spans="1:17" ht="15.75" x14ac:dyDescent="0.25">
      <c r="A215" s="17" t="s">
        <v>157</v>
      </c>
      <c r="B215" s="17" t="s">
        <v>334</v>
      </c>
      <c r="C215" s="17" t="s">
        <v>22</v>
      </c>
      <c r="D215" s="12">
        <v>44136</v>
      </c>
      <c r="E215" s="12">
        <v>44179</v>
      </c>
      <c r="F215" s="13">
        <v>5825.25</v>
      </c>
      <c r="G215" s="12">
        <v>44136</v>
      </c>
      <c r="H215" s="12">
        <v>44227</v>
      </c>
      <c r="I215" s="17">
        <f t="shared" si="40"/>
        <v>3</v>
      </c>
      <c r="J215" s="13">
        <f t="shared" si="33"/>
        <v>1941.75</v>
      </c>
      <c r="L215" t="b">
        <f t="shared" si="34"/>
        <v>0</v>
      </c>
      <c r="M215" t="b">
        <f t="shared" si="35"/>
        <v>0</v>
      </c>
      <c r="N215" t="b">
        <f t="shared" si="36"/>
        <v>1</v>
      </c>
      <c r="O215" t="b">
        <f t="shared" si="37"/>
        <v>1</v>
      </c>
      <c r="P215" t="b">
        <f t="shared" si="38"/>
        <v>1</v>
      </c>
      <c r="Q215" s="21">
        <f t="shared" si="39"/>
        <v>1</v>
      </c>
    </row>
    <row r="216" spans="1:17" ht="15.75" x14ac:dyDescent="0.25">
      <c r="A216" s="17" t="s">
        <v>158</v>
      </c>
      <c r="B216" s="17" t="s">
        <v>336</v>
      </c>
      <c r="C216" s="17" t="s">
        <v>22</v>
      </c>
      <c r="D216" s="12">
        <v>43831</v>
      </c>
      <c r="E216" s="12">
        <v>43843</v>
      </c>
      <c r="F216" s="13">
        <v>9000</v>
      </c>
      <c r="G216" s="12">
        <v>43831</v>
      </c>
      <c r="H216" s="12">
        <v>44012</v>
      </c>
      <c r="I216" s="17">
        <f t="shared" si="40"/>
        <v>6</v>
      </c>
      <c r="J216" s="13">
        <f t="shared" si="33"/>
        <v>1500</v>
      </c>
      <c r="L216" t="b">
        <f t="shared" si="34"/>
        <v>0</v>
      </c>
      <c r="M216" t="b">
        <f t="shared" si="35"/>
        <v>0</v>
      </c>
      <c r="N216" t="b">
        <f t="shared" si="36"/>
        <v>0</v>
      </c>
      <c r="O216" t="b">
        <f t="shared" si="37"/>
        <v>0</v>
      </c>
      <c r="P216" t="b">
        <f t="shared" si="38"/>
        <v>0</v>
      </c>
      <c r="Q216" s="21" t="str">
        <f t="shared" si="39"/>
        <v>N/a</v>
      </c>
    </row>
    <row r="217" spans="1:17" ht="15.75" x14ac:dyDescent="0.25">
      <c r="A217" s="17" t="s">
        <v>158</v>
      </c>
      <c r="B217" s="17" t="s">
        <v>336</v>
      </c>
      <c r="C217" s="17" t="s">
        <v>22</v>
      </c>
      <c r="D217" s="12">
        <v>44013</v>
      </c>
      <c r="E217" s="12">
        <v>44035</v>
      </c>
      <c r="F217" s="13">
        <v>9000</v>
      </c>
      <c r="G217" s="12">
        <v>44013</v>
      </c>
      <c r="H217" s="12">
        <v>44196</v>
      </c>
      <c r="I217" s="17">
        <f t="shared" si="40"/>
        <v>6</v>
      </c>
      <c r="J217" s="13">
        <f t="shared" si="33"/>
        <v>1500</v>
      </c>
      <c r="L217" t="b">
        <f t="shared" si="34"/>
        <v>0</v>
      </c>
      <c r="M217" t="b">
        <f t="shared" si="35"/>
        <v>0</v>
      </c>
      <c r="N217" t="b">
        <f t="shared" si="36"/>
        <v>1</v>
      </c>
      <c r="O217" t="b">
        <f t="shared" si="37"/>
        <v>1</v>
      </c>
      <c r="P217" t="b">
        <f t="shared" si="38"/>
        <v>1</v>
      </c>
      <c r="Q217" s="21">
        <f t="shared" si="39"/>
        <v>1</v>
      </c>
    </row>
    <row r="218" spans="1:17" ht="15.75" x14ac:dyDescent="0.25">
      <c r="A218" s="17" t="s">
        <v>158</v>
      </c>
      <c r="B218" s="17" t="s">
        <v>336</v>
      </c>
      <c r="C218" s="17" t="s">
        <v>22</v>
      </c>
      <c r="D218" s="12">
        <v>44197</v>
      </c>
      <c r="E218" s="12">
        <v>44201</v>
      </c>
      <c r="F218" s="13">
        <v>9000</v>
      </c>
      <c r="G218" s="12">
        <v>44197</v>
      </c>
      <c r="H218" s="12">
        <v>44377</v>
      </c>
      <c r="I218" s="17">
        <f t="shared" si="40"/>
        <v>6</v>
      </c>
      <c r="J218" s="13">
        <f t="shared" si="33"/>
        <v>1500</v>
      </c>
      <c r="L218" t="b">
        <f t="shared" si="34"/>
        <v>0</v>
      </c>
      <c r="M218" t="b">
        <f t="shared" si="35"/>
        <v>0</v>
      </c>
      <c r="N218" t="b">
        <f t="shared" si="36"/>
        <v>1</v>
      </c>
      <c r="O218" t="b">
        <f t="shared" si="37"/>
        <v>1</v>
      </c>
      <c r="P218" t="b">
        <f t="shared" si="38"/>
        <v>1</v>
      </c>
      <c r="Q218" s="21">
        <f t="shared" si="39"/>
        <v>1</v>
      </c>
    </row>
    <row r="219" spans="1:17" ht="15.75" x14ac:dyDescent="0.25">
      <c r="A219" s="17" t="s">
        <v>158</v>
      </c>
      <c r="B219" s="17" t="s">
        <v>336</v>
      </c>
      <c r="C219" s="17" t="s">
        <v>22</v>
      </c>
      <c r="D219" s="12">
        <v>44378</v>
      </c>
      <c r="E219" s="12"/>
      <c r="F219" s="13">
        <v>9000</v>
      </c>
      <c r="G219" s="12">
        <v>44378</v>
      </c>
      <c r="H219" s="12">
        <v>44561</v>
      </c>
      <c r="I219" s="17">
        <f t="shared" si="40"/>
        <v>6</v>
      </c>
      <c r="J219" s="13">
        <f t="shared" si="33"/>
        <v>1500</v>
      </c>
      <c r="L219" t="b">
        <f t="shared" si="34"/>
        <v>0</v>
      </c>
      <c r="M219" t="b">
        <f t="shared" si="35"/>
        <v>0</v>
      </c>
      <c r="N219" t="b">
        <f t="shared" si="36"/>
        <v>1</v>
      </c>
      <c r="O219" t="b">
        <f t="shared" si="37"/>
        <v>1</v>
      </c>
      <c r="P219" t="b">
        <f t="shared" si="38"/>
        <v>1</v>
      </c>
      <c r="Q219" s="21">
        <f t="shared" si="39"/>
        <v>1</v>
      </c>
    </row>
    <row r="220" spans="1:17" ht="15.75" hidden="1" x14ac:dyDescent="0.25">
      <c r="A220" s="17" t="s">
        <v>159</v>
      </c>
      <c r="B220" s="17" t="s">
        <v>335</v>
      </c>
      <c r="C220" s="17" t="s">
        <v>22</v>
      </c>
      <c r="D220" s="12">
        <v>42557</v>
      </c>
      <c r="E220" s="12">
        <v>42735</v>
      </c>
      <c r="F220" s="13">
        <v>19000</v>
      </c>
      <c r="G220" s="12">
        <v>42552</v>
      </c>
      <c r="H220" s="12">
        <v>42916</v>
      </c>
      <c r="I220" s="17">
        <f t="shared" si="40"/>
        <v>12</v>
      </c>
      <c r="J220" s="13">
        <f t="shared" si="33"/>
        <v>1583.3333333333333</v>
      </c>
      <c r="L220" t="b">
        <f t="shared" si="34"/>
        <v>0</v>
      </c>
      <c r="M220" t="b">
        <f t="shared" si="35"/>
        <v>0</v>
      </c>
      <c r="N220" t="b">
        <f t="shared" si="36"/>
        <v>0</v>
      </c>
      <c r="O220" t="b">
        <f t="shared" si="37"/>
        <v>0</v>
      </c>
      <c r="P220" t="b">
        <f t="shared" si="38"/>
        <v>0</v>
      </c>
      <c r="Q220" s="21" t="str">
        <f t="shared" si="39"/>
        <v>N/a</v>
      </c>
    </row>
    <row r="221" spans="1:17" ht="15.75" hidden="1" x14ac:dyDescent="0.25">
      <c r="A221" s="17" t="s">
        <v>159</v>
      </c>
      <c r="B221" s="17" t="s">
        <v>335</v>
      </c>
      <c r="C221" s="17" t="s">
        <v>22</v>
      </c>
      <c r="D221" s="12">
        <v>42659</v>
      </c>
      <c r="E221" s="12">
        <v>42735</v>
      </c>
      <c r="F221" s="13">
        <v>12000</v>
      </c>
      <c r="G221" s="12">
        <v>42675</v>
      </c>
      <c r="H221" s="12">
        <v>43039</v>
      </c>
      <c r="I221" s="17">
        <f t="shared" si="40"/>
        <v>12</v>
      </c>
      <c r="J221" s="13">
        <f t="shared" ref="J221:J284" si="41">F221/I221</f>
        <v>1000</v>
      </c>
      <c r="L221" t="b">
        <f t="shared" si="34"/>
        <v>0</v>
      </c>
      <c r="M221" t="b">
        <f t="shared" si="35"/>
        <v>0</v>
      </c>
      <c r="N221" t="b">
        <f t="shared" si="36"/>
        <v>1</v>
      </c>
      <c r="O221" t="b">
        <f t="shared" si="37"/>
        <v>1</v>
      </c>
      <c r="P221" t="b">
        <f t="shared" si="38"/>
        <v>1</v>
      </c>
      <c r="Q221" s="21">
        <f t="shared" si="39"/>
        <v>-241</v>
      </c>
    </row>
    <row r="222" spans="1:17" ht="15.75" hidden="1" x14ac:dyDescent="0.25">
      <c r="A222" s="17" t="s">
        <v>159</v>
      </c>
      <c r="B222" s="17" t="s">
        <v>335</v>
      </c>
      <c r="C222" s="17" t="s">
        <v>22</v>
      </c>
      <c r="D222" s="12">
        <v>42689</v>
      </c>
      <c r="E222" s="12">
        <v>43100</v>
      </c>
      <c r="F222" s="13">
        <v>12000</v>
      </c>
      <c r="G222" s="12">
        <v>42675</v>
      </c>
      <c r="H222" s="12">
        <v>43039</v>
      </c>
      <c r="I222" s="17">
        <f t="shared" si="40"/>
        <v>12</v>
      </c>
      <c r="J222" s="13">
        <f t="shared" si="41"/>
        <v>1000</v>
      </c>
      <c r="L222" t="b">
        <f t="shared" si="34"/>
        <v>0</v>
      </c>
      <c r="M222" t="b">
        <f t="shared" si="35"/>
        <v>0</v>
      </c>
      <c r="N222" t="b">
        <f t="shared" si="36"/>
        <v>1</v>
      </c>
      <c r="O222" t="b">
        <f t="shared" si="37"/>
        <v>1</v>
      </c>
      <c r="P222" t="b">
        <f t="shared" si="38"/>
        <v>1</v>
      </c>
      <c r="Q222" s="21">
        <f t="shared" si="39"/>
        <v>-364</v>
      </c>
    </row>
    <row r="223" spans="1:17" ht="15.75" hidden="1" x14ac:dyDescent="0.25">
      <c r="A223" s="17" t="s">
        <v>159</v>
      </c>
      <c r="B223" s="17" t="s">
        <v>335</v>
      </c>
      <c r="C223" s="17" t="s">
        <v>22</v>
      </c>
      <c r="D223" s="12">
        <v>42695</v>
      </c>
      <c r="E223" s="12">
        <v>43100</v>
      </c>
      <c r="F223" s="13">
        <v>5000</v>
      </c>
      <c r="G223" s="12">
        <v>42675</v>
      </c>
      <c r="H223" s="12">
        <v>43039</v>
      </c>
      <c r="I223" s="17">
        <f t="shared" si="40"/>
        <v>12</v>
      </c>
      <c r="J223" s="13">
        <f t="shared" si="41"/>
        <v>416.66666666666669</v>
      </c>
      <c r="L223" t="b">
        <f t="shared" ref="L223:L286" si="42">AND(F223=F222,G223=G222,E223=E222,D223=D222)</f>
        <v>0</v>
      </c>
      <c r="M223" t="b">
        <f t="shared" ref="M223:M286" si="43">IF(F223&gt;G223,TRUE, FALSE)</f>
        <v>0</v>
      </c>
      <c r="N223" t="b">
        <f t="shared" ref="N223:N286" si="44">EXACT(A223,A222)</f>
        <v>1</v>
      </c>
      <c r="O223" t="b">
        <f t="shared" ref="O223:O286" si="45">EXACT(B223,B222)</f>
        <v>1</v>
      </c>
      <c r="P223" t="b">
        <f t="shared" ref="P223:P286" si="46">AND(N223,O223)</f>
        <v>1</v>
      </c>
      <c r="Q223" s="21">
        <f t="shared" ref="Q223:Q286" si="47">IF(AND(NOT(L223),P223), G223-H222,"N/a")</f>
        <v>-364</v>
      </c>
    </row>
    <row r="224" spans="1:17" ht="15.75" hidden="1" x14ac:dyDescent="0.25">
      <c r="A224" s="17" t="s">
        <v>159</v>
      </c>
      <c r="B224" s="17" t="s">
        <v>335</v>
      </c>
      <c r="C224" s="17" t="s">
        <v>22</v>
      </c>
      <c r="D224" s="12">
        <v>42719</v>
      </c>
      <c r="E224" s="12">
        <v>43100</v>
      </c>
      <c r="F224" s="13">
        <v>12000</v>
      </c>
      <c r="G224" s="12">
        <v>42675</v>
      </c>
      <c r="H224" s="12">
        <v>43039</v>
      </c>
      <c r="I224" s="17">
        <f t="shared" si="40"/>
        <v>12</v>
      </c>
      <c r="J224" s="13">
        <f t="shared" si="41"/>
        <v>1000</v>
      </c>
      <c r="L224" t="b">
        <f t="shared" si="42"/>
        <v>0</v>
      </c>
      <c r="M224" t="b">
        <f t="shared" si="43"/>
        <v>0</v>
      </c>
      <c r="N224" t="b">
        <f t="shared" si="44"/>
        <v>1</v>
      </c>
      <c r="O224" t="b">
        <f t="shared" si="45"/>
        <v>1</v>
      </c>
      <c r="P224" t="b">
        <f t="shared" si="46"/>
        <v>1</v>
      </c>
      <c r="Q224" s="21">
        <f t="shared" si="47"/>
        <v>-364</v>
      </c>
    </row>
    <row r="225" spans="1:17" ht="15.75" hidden="1" x14ac:dyDescent="0.25">
      <c r="A225" s="17" t="s">
        <v>159</v>
      </c>
      <c r="B225" s="17" t="s">
        <v>335</v>
      </c>
      <c r="C225" s="17" t="s">
        <v>22</v>
      </c>
      <c r="D225" s="12">
        <v>42828</v>
      </c>
      <c r="E225" s="12">
        <v>43465</v>
      </c>
      <c r="F225" s="13">
        <v>10900.77</v>
      </c>
      <c r="G225" s="12">
        <v>42675</v>
      </c>
      <c r="H225" s="12">
        <v>43039</v>
      </c>
      <c r="I225" s="17">
        <f t="shared" si="40"/>
        <v>12</v>
      </c>
      <c r="J225" s="13">
        <f t="shared" si="41"/>
        <v>908.39750000000004</v>
      </c>
      <c r="L225" t="b">
        <f t="shared" si="42"/>
        <v>0</v>
      </c>
      <c r="M225" t="b">
        <f t="shared" si="43"/>
        <v>0</v>
      </c>
      <c r="N225" t="b">
        <f t="shared" si="44"/>
        <v>1</v>
      </c>
      <c r="O225" t="b">
        <f t="shared" si="45"/>
        <v>1</v>
      </c>
      <c r="P225" t="b">
        <f t="shared" si="46"/>
        <v>1</v>
      </c>
      <c r="Q225" s="21">
        <f t="shared" si="47"/>
        <v>-364</v>
      </c>
    </row>
    <row r="226" spans="1:17" ht="15.75" hidden="1" x14ac:dyDescent="0.25">
      <c r="A226" s="17" t="s">
        <v>159</v>
      </c>
      <c r="B226" s="17" t="s">
        <v>335</v>
      </c>
      <c r="C226" s="17" t="s">
        <v>22</v>
      </c>
      <c r="D226" s="12">
        <v>42938</v>
      </c>
      <c r="E226" s="12">
        <v>43465</v>
      </c>
      <c r="F226" s="13">
        <v>10900.77</v>
      </c>
      <c r="G226" s="12">
        <v>42675</v>
      </c>
      <c r="H226" s="12">
        <v>43039</v>
      </c>
      <c r="I226" s="17">
        <f t="shared" si="40"/>
        <v>12</v>
      </c>
      <c r="J226" s="13">
        <f t="shared" si="41"/>
        <v>908.39750000000004</v>
      </c>
      <c r="L226" t="b">
        <f t="shared" si="42"/>
        <v>0</v>
      </c>
      <c r="M226" t="b">
        <f t="shared" si="43"/>
        <v>0</v>
      </c>
      <c r="N226" t="b">
        <f t="shared" si="44"/>
        <v>1</v>
      </c>
      <c r="O226" t="b">
        <f t="shared" si="45"/>
        <v>1</v>
      </c>
      <c r="P226" t="b">
        <f t="shared" si="46"/>
        <v>1</v>
      </c>
      <c r="Q226" s="21">
        <f t="shared" si="47"/>
        <v>-364</v>
      </c>
    </row>
    <row r="227" spans="1:17" ht="15.75" hidden="1" x14ac:dyDescent="0.25">
      <c r="A227" s="17" t="s">
        <v>160</v>
      </c>
      <c r="B227" s="17" t="s">
        <v>334</v>
      </c>
      <c r="C227" s="17" t="s">
        <v>22</v>
      </c>
      <c r="D227" s="12">
        <v>43166</v>
      </c>
      <c r="E227" s="12">
        <v>43306</v>
      </c>
      <c r="F227" s="13">
        <v>391.57</v>
      </c>
      <c r="G227" s="12">
        <v>43160</v>
      </c>
      <c r="H227" s="12">
        <v>43190</v>
      </c>
      <c r="I227" s="17">
        <f t="shared" si="40"/>
        <v>1</v>
      </c>
      <c r="J227" s="13">
        <f t="shared" si="41"/>
        <v>391.57</v>
      </c>
      <c r="L227" t="b">
        <f t="shared" si="42"/>
        <v>0</v>
      </c>
      <c r="M227" t="b">
        <f t="shared" si="43"/>
        <v>0</v>
      </c>
      <c r="N227" t="b">
        <f t="shared" si="44"/>
        <v>0</v>
      </c>
      <c r="O227" t="b">
        <f t="shared" si="45"/>
        <v>0</v>
      </c>
      <c r="P227" t="b">
        <f t="shared" si="46"/>
        <v>0</v>
      </c>
      <c r="Q227" s="21" t="str">
        <f t="shared" si="47"/>
        <v>N/a</v>
      </c>
    </row>
    <row r="228" spans="1:17" ht="15.75" hidden="1" x14ac:dyDescent="0.25">
      <c r="A228" s="17" t="s">
        <v>160</v>
      </c>
      <c r="B228" s="17" t="s">
        <v>334</v>
      </c>
      <c r="C228" s="17" t="s">
        <v>22</v>
      </c>
      <c r="D228" s="12">
        <v>43214</v>
      </c>
      <c r="E228" s="12">
        <v>43306</v>
      </c>
      <c r="F228" s="13">
        <v>570.45000000000005</v>
      </c>
      <c r="G228" s="12">
        <v>43191</v>
      </c>
      <c r="H228" s="12">
        <v>43220</v>
      </c>
      <c r="I228" s="17">
        <f t="shared" si="40"/>
        <v>1</v>
      </c>
      <c r="J228" s="13">
        <f t="shared" si="41"/>
        <v>570.45000000000005</v>
      </c>
      <c r="L228" t="b">
        <f t="shared" si="42"/>
        <v>0</v>
      </c>
      <c r="M228" t="b">
        <f t="shared" si="43"/>
        <v>0</v>
      </c>
      <c r="N228" t="b">
        <f t="shared" si="44"/>
        <v>1</v>
      </c>
      <c r="O228" t="b">
        <f t="shared" si="45"/>
        <v>1</v>
      </c>
      <c r="P228" t="b">
        <f t="shared" si="46"/>
        <v>1</v>
      </c>
      <c r="Q228" s="21">
        <f t="shared" si="47"/>
        <v>1</v>
      </c>
    </row>
    <row r="229" spans="1:17" ht="15.75" hidden="1" x14ac:dyDescent="0.25">
      <c r="A229" s="17" t="s">
        <v>160</v>
      </c>
      <c r="B229" s="17" t="s">
        <v>334</v>
      </c>
      <c r="C229" s="17" t="s">
        <v>22</v>
      </c>
      <c r="D229" s="12">
        <v>43224</v>
      </c>
      <c r="E229" s="12">
        <v>43286</v>
      </c>
      <c r="F229" s="13">
        <v>490.09</v>
      </c>
      <c r="G229" s="12">
        <v>43221</v>
      </c>
      <c r="H229" s="12">
        <v>43251</v>
      </c>
      <c r="I229" s="17">
        <f t="shared" si="40"/>
        <v>1</v>
      </c>
      <c r="J229" s="13">
        <f t="shared" si="41"/>
        <v>490.09</v>
      </c>
      <c r="L229" t="b">
        <f t="shared" si="42"/>
        <v>0</v>
      </c>
      <c r="M229" t="b">
        <f t="shared" si="43"/>
        <v>0</v>
      </c>
      <c r="N229" t="b">
        <f t="shared" si="44"/>
        <v>1</v>
      </c>
      <c r="O229" t="b">
        <f t="shared" si="45"/>
        <v>1</v>
      </c>
      <c r="P229" t="b">
        <f t="shared" si="46"/>
        <v>1</v>
      </c>
      <c r="Q229" s="21">
        <f t="shared" si="47"/>
        <v>1</v>
      </c>
    </row>
    <row r="230" spans="1:17" ht="15.75" hidden="1" x14ac:dyDescent="0.25">
      <c r="A230" s="17" t="s">
        <v>160</v>
      </c>
      <c r="B230" s="17" t="s">
        <v>334</v>
      </c>
      <c r="C230" s="17" t="s">
        <v>22</v>
      </c>
      <c r="D230" s="12">
        <v>43294</v>
      </c>
      <c r="E230" s="12">
        <v>43406</v>
      </c>
      <c r="F230" s="13">
        <v>2213.94</v>
      </c>
      <c r="G230" s="12">
        <v>43282</v>
      </c>
      <c r="H230" s="12">
        <v>43343</v>
      </c>
      <c r="I230" s="17">
        <f t="shared" si="40"/>
        <v>2</v>
      </c>
      <c r="J230" s="13">
        <f t="shared" si="41"/>
        <v>1106.97</v>
      </c>
      <c r="L230" t="b">
        <f t="shared" si="42"/>
        <v>0</v>
      </c>
      <c r="M230" t="b">
        <f t="shared" si="43"/>
        <v>0</v>
      </c>
      <c r="N230" t="b">
        <f t="shared" si="44"/>
        <v>1</v>
      </c>
      <c r="O230" t="b">
        <f t="shared" si="45"/>
        <v>1</v>
      </c>
      <c r="P230" t="b">
        <f t="shared" si="46"/>
        <v>1</v>
      </c>
      <c r="Q230" s="21">
        <f t="shared" si="47"/>
        <v>31</v>
      </c>
    </row>
    <row r="231" spans="1:17" ht="15.75" hidden="1" x14ac:dyDescent="0.25">
      <c r="A231" s="17" t="s">
        <v>161</v>
      </c>
      <c r="B231" s="17" t="s">
        <v>333</v>
      </c>
      <c r="C231" s="17" t="s">
        <v>22</v>
      </c>
      <c r="D231" s="12">
        <v>42856</v>
      </c>
      <c r="E231" s="12">
        <v>43100</v>
      </c>
      <c r="F231" s="13">
        <v>80000</v>
      </c>
      <c r="G231" s="12">
        <v>42736</v>
      </c>
      <c r="H231" s="12">
        <v>43100</v>
      </c>
      <c r="I231" s="17">
        <f t="shared" si="40"/>
        <v>12</v>
      </c>
      <c r="J231" s="13">
        <f t="shared" si="41"/>
        <v>6666.666666666667</v>
      </c>
      <c r="L231" t="b">
        <f t="shared" si="42"/>
        <v>0</v>
      </c>
      <c r="M231" t="b">
        <f t="shared" si="43"/>
        <v>1</v>
      </c>
      <c r="N231" t="b">
        <f t="shared" si="44"/>
        <v>0</v>
      </c>
      <c r="O231" t="b">
        <f t="shared" si="45"/>
        <v>0</v>
      </c>
      <c r="P231" t="b">
        <f t="shared" si="46"/>
        <v>0</v>
      </c>
      <c r="Q231" s="21" t="str">
        <f t="shared" si="47"/>
        <v>N/a</v>
      </c>
    </row>
    <row r="232" spans="1:17" ht="15.75" hidden="1" x14ac:dyDescent="0.25">
      <c r="A232" s="17" t="s">
        <v>161</v>
      </c>
      <c r="B232" s="17" t="s">
        <v>333</v>
      </c>
      <c r="C232" s="17" t="s">
        <v>22</v>
      </c>
      <c r="D232" s="12">
        <v>42826</v>
      </c>
      <c r="E232" s="12">
        <v>43100</v>
      </c>
      <c r="F232" s="13">
        <v>4850</v>
      </c>
      <c r="G232" s="12">
        <v>42767</v>
      </c>
      <c r="H232" s="12">
        <v>43100</v>
      </c>
      <c r="I232" s="17">
        <f t="shared" si="40"/>
        <v>11</v>
      </c>
      <c r="J232" s="13">
        <f t="shared" si="41"/>
        <v>440.90909090909093</v>
      </c>
      <c r="L232" t="b">
        <f t="shared" si="42"/>
        <v>0</v>
      </c>
      <c r="M232" t="b">
        <f t="shared" si="43"/>
        <v>0</v>
      </c>
      <c r="N232" t="b">
        <f t="shared" si="44"/>
        <v>1</v>
      </c>
      <c r="O232" t="b">
        <f t="shared" si="45"/>
        <v>1</v>
      </c>
      <c r="P232" t="b">
        <f t="shared" si="46"/>
        <v>1</v>
      </c>
      <c r="Q232" s="21">
        <f t="shared" si="47"/>
        <v>-333</v>
      </c>
    </row>
    <row r="233" spans="1:17" ht="15.75" hidden="1" x14ac:dyDescent="0.25">
      <c r="A233" s="17" t="s">
        <v>161</v>
      </c>
      <c r="B233" s="17" t="s">
        <v>333</v>
      </c>
      <c r="C233" s="17" t="s">
        <v>22</v>
      </c>
      <c r="D233" s="12">
        <v>42826</v>
      </c>
      <c r="E233" s="12">
        <v>43100</v>
      </c>
      <c r="F233" s="13">
        <v>4166</v>
      </c>
      <c r="G233" s="12">
        <v>42795</v>
      </c>
      <c r="H233" s="12">
        <v>43100</v>
      </c>
      <c r="I233" s="17">
        <f t="shared" si="40"/>
        <v>10</v>
      </c>
      <c r="J233" s="13">
        <f t="shared" si="41"/>
        <v>416.6</v>
      </c>
      <c r="L233" t="b">
        <f t="shared" si="42"/>
        <v>0</v>
      </c>
      <c r="M233" t="b">
        <f t="shared" si="43"/>
        <v>0</v>
      </c>
      <c r="N233" t="b">
        <f t="shared" si="44"/>
        <v>1</v>
      </c>
      <c r="O233" t="b">
        <f t="shared" si="45"/>
        <v>1</v>
      </c>
      <c r="P233" t="b">
        <f t="shared" si="46"/>
        <v>1</v>
      </c>
      <c r="Q233" s="21">
        <f t="shared" si="47"/>
        <v>-305</v>
      </c>
    </row>
    <row r="234" spans="1:17" ht="15.75" hidden="1" x14ac:dyDescent="0.25">
      <c r="A234" s="17" t="s">
        <v>161</v>
      </c>
      <c r="B234" s="17" t="s">
        <v>333</v>
      </c>
      <c r="C234" s="17" t="s">
        <v>22</v>
      </c>
      <c r="D234" s="12">
        <v>42826</v>
      </c>
      <c r="E234" s="12">
        <v>43100</v>
      </c>
      <c r="F234" s="13">
        <v>4166</v>
      </c>
      <c r="G234" s="12">
        <v>42795</v>
      </c>
      <c r="H234" s="12">
        <v>43100</v>
      </c>
      <c r="I234" s="17">
        <f t="shared" si="40"/>
        <v>10</v>
      </c>
      <c r="J234" s="13">
        <f t="shared" si="41"/>
        <v>416.6</v>
      </c>
      <c r="L234" t="b">
        <f t="shared" si="42"/>
        <v>1</v>
      </c>
      <c r="M234" t="b">
        <f t="shared" si="43"/>
        <v>0</v>
      </c>
      <c r="N234" t="b">
        <f t="shared" si="44"/>
        <v>1</v>
      </c>
      <c r="O234" t="b">
        <f t="shared" si="45"/>
        <v>1</v>
      </c>
      <c r="P234" t="b">
        <f t="shared" si="46"/>
        <v>1</v>
      </c>
      <c r="Q234" s="21" t="str">
        <f t="shared" si="47"/>
        <v>N/a</v>
      </c>
    </row>
    <row r="235" spans="1:17" ht="15.75" hidden="1" x14ac:dyDescent="0.25">
      <c r="A235" s="17" t="s">
        <v>161</v>
      </c>
      <c r="B235" s="17" t="s">
        <v>333</v>
      </c>
      <c r="C235" s="17" t="s">
        <v>22</v>
      </c>
      <c r="D235" s="12">
        <v>43108</v>
      </c>
      <c r="E235" s="12">
        <v>43419</v>
      </c>
      <c r="F235" s="13">
        <v>95000</v>
      </c>
      <c r="G235" s="12">
        <v>43101</v>
      </c>
      <c r="H235" s="12">
        <v>43465</v>
      </c>
      <c r="I235" s="17">
        <f t="shared" si="40"/>
        <v>12</v>
      </c>
      <c r="J235" s="13">
        <f t="shared" si="41"/>
        <v>7916.666666666667</v>
      </c>
      <c r="L235" t="b">
        <f t="shared" si="42"/>
        <v>0</v>
      </c>
      <c r="M235" t="b">
        <f t="shared" si="43"/>
        <v>1</v>
      </c>
      <c r="N235" t="b">
        <f t="shared" si="44"/>
        <v>1</v>
      </c>
      <c r="O235" t="b">
        <f t="shared" si="45"/>
        <v>1</v>
      </c>
      <c r="P235" t="b">
        <f t="shared" si="46"/>
        <v>1</v>
      </c>
      <c r="Q235" s="21">
        <f t="shared" si="47"/>
        <v>1</v>
      </c>
    </row>
    <row r="236" spans="1:17" ht="15.75" hidden="1" x14ac:dyDescent="0.25">
      <c r="A236" s="17" t="s">
        <v>161</v>
      </c>
      <c r="B236" s="17" t="s">
        <v>333</v>
      </c>
      <c r="C236" s="17" t="s">
        <v>22</v>
      </c>
      <c r="D236" s="12">
        <v>43189</v>
      </c>
      <c r="E236" s="12">
        <v>43301</v>
      </c>
      <c r="F236" s="13">
        <v>76140</v>
      </c>
      <c r="G236" s="12">
        <v>43101</v>
      </c>
      <c r="H236" s="12">
        <v>43465</v>
      </c>
      <c r="I236" s="17">
        <f t="shared" si="40"/>
        <v>12</v>
      </c>
      <c r="J236" s="13">
        <f t="shared" si="41"/>
        <v>6345</v>
      </c>
      <c r="L236" t="b">
        <f t="shared" si="42"/>
        <v>0</v>
      </c>
      <c r="M236" t="b">
        <f t="shared" si="43"/>
        <v>1</v>
      </c>
      <c r="N236" t="b">
        <f t="shared" si="44"/>
        <v>1</v>
      </c>
      <c r="O236" t="b">
        <f t="shared" si="45"/>
        <v>1</v>
      </c>
      <c r="P236" t="b">
        <f t="shared" si="46"/>
        <v>1</v>
      </c>
      <c r="Q236" s="21">
        <f t="shared" si="47"/>
        <v>-364</v>
      </c>
    </row>
    <row r="237" spans="1:17" ht="15.75" x14ac:dyDescent="0.25">
      <c r="A237" s="17" t="s">
        <v>161</v>
      </c>
      <c r="B237" s="17" t="s">
        <v>333</v>
      </c>
      <c r="C237" s="17" t="s">
        <v>22</v>
      </c>
      <c r="D237" s="12">
        <v>43466</v>
      </c>
      <c r="E237" s="12">
        <v>43517</v>
      </c>
      <c r="F237" s="13">
        <v>95000</v>
      </c>
      <c r="G237" s="12">
        <v>43466</v>
      </c>
      <c r="H237" s="12">
        <v>43830</v>
      </c>
      <c r="I237" s="17">
        <f t="shared" si="40"/>
        <v>12</v>
      </c>
      <c r="J237" s="13">
        <f t="shared" si="41"/>
        <v>7916.666666666667</v>
      </c>
      <c r="L237" t="b">
        <f t="shared" si="42"/>
        <v>0</v>
      </c>
      <c r="M237" t="b">
        <f t="shared" si="43"/>
        <v>1</v>
      </c>
      <c r="N237" t="b">
        <f t="shared" si="44"/>
        <v>1</v>
      </c>
      <c r="O237" t="b">
        <f t="shared" si="45"/>
        <v>1</v>
      </c>
      <c r="P237" t="b">
        <f t="shared" si="46"/>
        <v>1</v>
      </c>
      <c r="Q237" s="21">
        <f t="shared" si="47"/>
        <v>1</v>
      </c>
    </row>
    <row r="238" spans="1:17" ht="15.75" hidden="1" x14ac:dyDescent="0.25">
      <c r="A238" s="17" t="s">
        <v>162</v>
      </c>
      <c r="B238" s="17" t="s">
        <v>334</v>
      </c>
      <c r="C238" s="17" t="s">
        <v>22</v>
      </c>
      <c r="D238" s="12">
        <v>43047</v>
      </c>
      <c r="E238" s="12">
        <v>43100</v>
      </c>
      <c r="F238" s="13">
        <v>39378.36</v>
      </c>
      <c r="G238" s="12">
        <v>42856</v>
      </c>
      <c r="H238" s="12">
        <v>43220</v>
      </c>
      <c r="I238" s="17">
        <f t="shared" si="40"/>
        <v>12</v>
      </c>
      <c r="J238" s="13">
        <f t="shared" si="41"/>
        <v>3281.53</v>
      </c>
      <c r="L238" t="b">
        <f t="shared" si="42"/>
        <v>0</v>
      </c>
      <c r="M238" t="b">
        <f t="shared" si="43"/>
        <v>0</v>
      </c>
      <c r="N238" t="b">
        <f t="shared" si="44"/>
        <v>0</v>
      </c>
      <c r="O238" t="b">
        <f t="shared" si="45"/>
        <v>0</v>
      </c>
      <c r="P238" t="b">
        <f t="shared" si="46"/>
        <v>0</v>
      </c>
      <c r="Q238" s="21" t="str">
        <f t="shared" si="47"/>
        <v>N/a</v>
      </c>
    </row>
    <row r="239" spans="1:17" ht="15.75" x14ac:dyDescent="0.25">
      <c r="A239" s="17" t="s">
        <v>162</v>
      </c>
      <c r="B239" s="17" t="s">
        <v>334</v>
      </c>
      <c r="C239" s="17" t="s">
        <v>22</v>
      </c>
      <c r="D239" s="12">
        <v>43235</v>
      </c>
      <c r="E239" s="12">
        <v>43270</v>
      </c>
      <c r="F239" s="13">
        <v>40500.6</v>
      </c>
      <c r="G239" s="12">
        <v>43221</v>
      </c>
      <c r="H239" s="12">
        <v>43585</v>
      </c>
      <c r="I239" s="17">
        <f t="shared" si="40"/>
        <v>12</v>
      </c>
      <c r="J239" s="13">
        <f t="shared" si="41"/>
        <v>3375.0499999999997</v>
      </c>
      <c r="L239" t="b">
        <f t="shared" si="42"/>
        <v>0</v>
      </c>
      <c r="M239" t="b">
        <f t="shared" si="43"/>
        <v>0</v>
      </c>
      <c r="N239" t="b">
        <f t="shared" si="44"/>
        <v>1</v>
      </c>
      <c r="O239" t="b">
        <f t="shared" si="45"/>
        <v>1</v>
      </c>
      <c r="P239" t="b">
        <f t="shared" si="46"/>
        <v>1</v>
      </c>
      <c r="Q239" s="21">
        <f t="shared" si="47"/>
        <v>1</v>
      </c>
    </row>
    <row r="240" spans="1:17" ht="15.75" x14ac:dyDescent="0.25">
      <c r="A240" s="17" t="s">
        <v>162</v>
      </c>
      <c r="B240" s="17" t="s">
        <v>334</v>
      </c>
      <c r="C240" s="17" t="s">
        <v>22</v>
      </c>
      <c r="D240" s="12">
        <v>43586</v>
      </c>
      <c r="E240" s="12">
        <v>43617</v>
      </c>
      <c r="F240" s="13">
        <v>39148.14</v>
      </c>
      <c r="G240" s="12">
        <v>43586</v>
      </c>
      <c r="H240" s="12">
        <v>43951</v>
      </c>
      <c r="I240" s="17">
        <f t="shared" si="40"/>
        <v>12</v>
      </c>
      <c r="J240" s="13">
        <f t="shared" si="41"/>
        <v>3262.3449999999998</v>
      </c>
      <c r="L240" t="b">
        <f t="shared" si="42"/>
        <v>0</v>
      </c>
      <c r="M240" t="b">
        <f t="shared" si="43"/>
        <v>0</v>
      </c>
      <c r="N240" t="b">
        <f t="shared" si="44"/>
        <v>1</v>
      </c>
      <c r="O240" t="b">
        <f t="shared" si="45"/>
        <v>1</v>
      </c>
      <c r="P240" t="b">
        <f t="shared" si="46"/>
        <v>1</v>
      </c>
      <c r="Q240" s="21">
        <f t="shared" si="47"/>
        <v>1</v>
      </c>
    </row>
    <row r="241" spans="1:17" ht="15.75" x14ac:dyDescent="0.25">
      <c r="A241" s="17" t="s">
        <v>162</v>
      </c>
      <c r="B241" s="17" t="s">
        <v>334</v>
      </c>
      <c r="C241" s="17" t="s">
        <v>22</v>
      </c>
      <c r="D241" s="12">
        <v>43909</v>
      </c>
      <c r="E241" s="12">
        <v>43956</v>
      </c>
      <c r="F241" s="13">
        <v>34523.1</v>
      </c>
      <c r="G241" s="12">
        <v>43952</v>
      </c>
      <c r="H241" s="12">
        <v>44316</v>
      </c>
      <c r="I241" s="17">
        <f t="shared" si="40"/>
        <v>12</v>
      </c>
      <c r="J241" s="13">
        <f t="shared" si="41"/>
        <v>2876.9249999999997</v>
      </c>
      <c r="L241" t="b">
        <f t="shared" si="42"/>
        <v>0</v>
      </c>
      <c r="M241" t="b">
        <f t="shared" si="43"/>
        <v>0</v>
      </c>
      <c r="N241" t="b">
        <f t="shared" si="44"/>
        <v>1</v>
      </c>
      <c r="O241" t="b">
        <f t="shared" si="45"/>
        <v>1</v>
      </c>
      <c r="P241" t="b">
        <f t="shared" si="46"/>
        <v>1</v>
      </c>
      <c r="Q241" s="21">
        <f t="shared" si="47"/>
        <v>1</v>
      </c>
    </row>
    <row r="242" spans="1:17" ht="15.75" x14ac:dyDescent="0.25">
      <c r="A242" s="17" t="s">
        <v>162</v>
      </c>
      <c r="B242" s="17" t="s">
        <v>335</v>
      </c>
      <c r="C242" s="17" t="s">
        <v>22</v>
      </c>
      <c r="D242" s="12">
        <v>44047</v>
      </c>
      <c r="E242" s="12">
        <v>44085</v>
      </c>
      <c r="F242" s="13">
        <v>2937.47</v>
      </c>
      <c r="G242" s="12">
        <v>44044</v>
      </c>
      <c r="H242" s="12">
        <v>44316</v>
      </c>
      <c r="I242" s="17">
        <f t="shared" si="40"/>
        <v>9</v>
      </c>
      <c r="J242" s="13">
        <f t="shared" si="41"/>
        <v>326.38555555555553</v>
      </c>
      <c r="L242" t="b">
        <f t="shared" si="42"/>
        <v>0</v>
      </c>
      <c r="M242" t="b">
        <f t="shared" si="43"/>
        <v>0</v>
      </c>
      <c r="N242" t="b">
        <f t="shared" si="44"/>
        <v>1</v>
      </c>
      <c r="O242" t="b">
        <f t="shared" si="45"/>
        <v>0</v>
      </c>
      <c r="P242" t="b">
        <f t="shared" si="46"/>
        <v>0</v>
      </c>
      <c r="Q242" s="21" t="str">
        <f t="shared" si="47"/>
        <v>N/a</v>
      </c>
    </row>
    <row r="243" spans="1:17" ht="15.75" hidden="1" x14ac:dyDescent="0.25">
      <c r="A243" s="17" t="s">
        <v>163</v>
      </c>
      <c r="B243" s="17" t="s">
        <v>336</v>
      </c>
      <c r="C243" s="17" t="s">
        <v>22</v>
      </c>
      <c r="D243" s="12">
        <v>42675</v>
      </c>
      <c r="E243" s="12">
        <v>43100</v>
      </c>
      <c r="F243" s="13">
        <v>35700</v>
      </c>
      <c r="G243" s="12">
        <v>42675</v>
      </c>
      <c r="H243" s="12">
        <v>43039</v>
      </c>
      <c r="I243" s="17">
        <f t="shared" si="40"/>
        <v>12</v>
      </c>
      <c r="J243" s="13">
        <f t="shared" si="41"/>
        <v>2975</v>
      </c>
      <c r="L243" t="b">
        <f t="shared" si="42"/>
        <v>0</v>
      </c>
      <c r="M243" t="b">
        <f t="shared" si="43"/>
        <v>0</v>
      </c>
      <c r="N243" t="b">
        <f t="shared" si="44"/>
        <v>0</v>
      </c>
      <c r="O243" t="b">
        <f t="shared" si="45"/>
        <v>0</v>
      </c>
      <c r="P243" t="b">
        <f t="shared" si="46"/>
        <v>0</v>
      </c>
      <c r="Q243" s="21" t="str">
        <f t="shared" si="47"/>
        <v>N/a</v>
      </c>
    </row>
    <row r="244" spans="1:17" ht="15.75" x14ac:dyDescent="0.25">
      <c r="A244" s="17" t="s">
        <v>39</v>
      </c>
      <c r="B244" s="17" t="s">
        <v>334</v>
      </c>
      <c r="C244" s="17" t="s">
        <v>22</v>
      </c>
      <c r="D244" s="12">
        <v>43893</v>
      </c>
      <c r="E244" s="12">
        <v>43938</v>
      </c>
      <c r="F244" s="13">
        <v>7500</v>
      </c>
      <c r="G244" s="12">
        <v>43891</v>
      </c>
      <c r="H244" s="12">
        <v>43982</v>
      </c>
      <c r="I244" s="17">
        <f t="shared" si="40"/>
        <v>3</v>
      </c>
      <c r="J244" s="13">
        <f t="shared" si="41"/>
        <v>2500</v>
      </c>
      <c r="L244" t="b">
        <f t="shared" si="42"/>
        <v>0</v>
      </c>
      <c r="M244" t="b">
        <f t="shared" si="43"/>
        <v>0</v>
      </c>
      <c r="N244" t="b">
        <f t="shared" si="44"/>
        <v>0</v>
      </c>
      <c r="O244" t="b">
        <f t="shared" si="45"/>
        <v>0</v>
      </c>
      <c r="P244" t="b">
        <f t="shared" si="46"/>
        <v>0</v>
      </c>
      <c r="Q244" s="21" t="str">
        <f t="shared" si="47"/>
        <v>N/a</v>
      </c>
    </row>
    <row r="245" spans="1:17" ht="15.75" x14ac:dyDescent="0.25">
      <c r="A245" s="17" t="s">
        <v>39</v>
      </c>
      <c r="B245" s="17" t="s">
        <v>334</v>
      </c>
      <c r="C245" s="17" t="s">
        <v>22</v>
      </c>
      <c r="D245" s="12">
        <v>43990</v>
      </c>
      <c r="E245" s="12">
        <v>44008</v>
      </c>
      <c r="F245" s="13">
        <v>7500</v>
      </c>
      <c r="G245" s="12">
        <v>43983</v>
      </c>
      <c r="H245" s="12">
        <v>44074</v>
      </c>
      <c r="I245" s="17">
        <f t="shared" si="40"/>
        <v>3</v>
      </c>
      <c r="J245" s="13">
        <f t="shared" si="41"/>
        <v>2500</v>
      </c>
      <c r="L245" t="b">
        <f t="shared" si="42"/>
        <v>0</v>
      </c>
      <c r="M245" t="b">
        <f t="shared" si="43"/>
        <v>0</v>
      </c>
      <c r="N245" t="b">
        <f t="shared" si="44"/>
        <v>1</v>
      </c>
      <c r="O245" t="b">
        <f t="shared" si="45"/>
        <v>1</v>
      </c>
      <c r="P245" t="b">
        <f t="shared" si="46"/>
        <v>1</v>
      </c>
      <c r="Q245" s="21">
        <f t="shared" si="47"/>
        <v>1</v>
      </c>
    </row>
    <row r="246" spans="1:17" ht="15.75" x14ac:dyDescent="0.25">
      <c r="A246" s="17" t="s">
        <v>39</v>
      </c>
      <c r="B246" s="17" t="s">
        <v>334</v>
      </c>
      <c r="C246" s="17" t="s">
        <v>22</v>
      </c>
      <c r="D246" s="12">
        <v>44082</v>
      </c>
      <c r="E246" s="12">
        <v>44196</v>
      </c>
      <c r="F246" s="13">
        <v>7500</v>
      </c>
      <c r="G246" s="12">
        <v>44075</v>
      </c>
      <c r="H246" s="12">
        <v>44165</v>
      </c>
      <c r="I246" s="17">
        <f t="shared" si="40"/>
        <v>3</v>
      </c>
      <c r="J246" s="13">
        <f t="shared" si="41"/>
        <v>2500</v>
      </c>
      <c r="L246" t="b">
        <f t="shared" si="42"/>
        <v>0</v>
      </c>
      <c r="M246" t="b">
        <f t="shared" si="43"/>
        <v>0</v>
      </c>
      <c r="N246" t="b">
        <f t="shared" si="44"/>
        <v>1</v>
      </c>
      <c r="O246" t="b">
        <f t="shared" si="45"/>
        <v>1</v>
      </c>
      <c r="P246" t="b">
        <f t="shared" si="46"/>
        <v>1</v>
      </c>
      <c r="Q246" s="21">
        <f t="shared" si="47"/>
        <v>1</v>
      </c>
    </row>
    <row r="247" spans="1:17" ht="15.75" x14ac:dyDescent="0.25">
      <c r="A247" s="17" t="s">
        <v>39</v>
      </c>
      <c r="B247" s="17" t="s">
        <v>334</v>
      </c>
      <c r="C247" s="17" t="s">
        <v>22</v>
      </c>
      <c r="D247" s="12">
        <v>44173</v>
      </c>
      <c r="E247" s="12">
        <v>44196</v>
      </c>
      <c r="F247" s="13">
        <v>7500</v>
      </c>
      <c r="G247" s="12">
        <v>44166</v>
      </c>
      <c r="H247" s="12">
        <v>44255</v>
      </c>
      <c r="I247" s="17">
        <f t="shared" si="40"/>
        <v>3</v>
      </c>
      <c r="J247" s="13">
        <f t="shared" si="41"/>
        <v>2500</v>
      </c>
      <c r="L247" t="b">
        <f t="shared" si="42"/>
        <v>0</v>
      </c>
      <c r="M247" t="b">
        <f t="shared" si="43"/>
        <v>0</v>
      </c>
      <c r="N247" t="b">
        <f t="shared" si="44"/>
        <v>1</v>
      </c>
      <c r="O247" t="b">
        <f t="shared" si="45"/>
        <v>1</v>
      </c>
      <c r="P247" t="b">
        <f t="shared" si="46"/>
        <v>1</v>
      </c>
      <c r="Q247" s="21">
        <f t="shared" si="47"/>
        <v>1</v>
      </c>
    </row>
    <row r="248" spans="1:17" ht="15.75" x14ac:dyDescent="0.25">
      <c r="A248" s="17" t="s">
        <v>39</v>
      </c>
      <c r="B248" s="17" t="s">
        <v>334</v>
      </c>
      <c r="C248" s="17" t="s">
        <v>22</v>
      </c>
      <c r="D248" s="12">
        <v>44256</v>
      </c>
      <c r="E248" s="18"/>
      <c r="F248" s="13">
        <v>7500</v>
      </c>
      <c r="G248" s="12">
        <v>44256</v>
      </c>
      <c r="H248" s="12">
        <v>44347</v>
      </c>
      <c r="I248" s="17">
        <f t="shared" si="40"/>
        <v>3</v>
      </c>
      <c r="J248" s="13">
        <f t="shared" si="41"/>
        <v>2500</v>
      </c>
      <c r="L248" t="b">
        <f t="shared" si="42"/>
        <v>0</v>
      </c>
      <c r="M248" t="b">
        <f t="shared" si="43"/>
        <v>0</v>
      </c>
      <c r="N248" t="b">
        <f t="shared" si="44"/>
        <v>1</v>
      </c>
      <c r="O248" t="b">
        <f t="shared" si="45"/>
        <v>1</v>
      </c>
      <c r="P248" t="b">
        <f t="shared" si="46"/>
        <v>1</v>
      </c>
      <c r="Q248" s="21">
        <f t="shared" si="47"/>
        <v>1</v>
      </c>
    </row>
    <row r="249" spans="1:17" ht="15.75" x14ac:dyDescent="0.25">
      <c r="A249" s="17" t="s">
        <v>39</v>
      </c>
      <c r="B249" s="17" t="s">
        <v>334</v>
      </c>
      <c r="C249" s="17" t="s">
        <v>22</v>
      </c>
      <c r="D249" s="12">
        <v>44348</v>
      </c>
      <c r="E249" s="12"/>
      <c r="F249" s="13">
        <v>7500</v>
      </c>
      <c r="G249" s="12">
        <v>44348</v>
      </c>
      <c r="H249" s="12">
        <v>44439</v>
      </c>
      <c r="I249" s="17">
        <f t="shared" si="40"/>
        <v>3</v>
      </c>
      <c r="J249" s="13">
        <f t="shared" si="41"/>
        <v>2500</v>
      </c>
      <c r="L249" t="b">
        <f t="shared" si="42"/>
        <v>0</v>
      </c>
      <c r="M249" t="b">
        <f t="shared" si="43"/>
        <v>0</v>
      </c>
      <c r="N249" t="b">
        <f t="shared" si="44"/>
        <v>1</v>
      </c>
      <c r="O249" t="b">
        <f t="shared" si="45"/>
        <v>1</v>
      </c>
      <c r="P249" t="b">
        <f t="shared" si="46"/>
        <v>1</v>
      </c>
      <c r="Q249" s="21">
        <f t="shared" si="47"/>
        <v>1</v>
      </c>
    </row>
    <row r="250" spans="1:17" ht="15.75" x14ac:dyDescent="0.25">
      <c r="A250" s="17" t="s">
        <v>39</v>
      </c>
      <c r="B250" s="17" t="s">
        <v>334</v>
      </c>
      <c r="C250" s="17" t="s">
        <v>22</v>
      </c>
      <c r="D250" s="12">
        <v>44440</v>
      </c>
      <c r="E250" s="12"/>
      <c r="F250" s="13">
        <v>7500</v>
      </c>
      <c r="G250" s="12">
        <v>44440</v>
      </c>
      <c r="H250" s="12">
        <v>44530</v>
      </c>
      <c r="I250" s="17">
        <f t="shared" si="40"/>
        <v>3</v>
      </c>
      <c r="J250" s="13">
        <f t="shared" si="41"/>
        <v>2500</v>
      </c>
      <c r="L250" t="b">
        <f t="shared" si="42"/>
        <v>0</v>
      </c>
      <c r="M250" t="b">
        <f t="shared" si="43"/>
        <v>0</v>
      </c>
      <c r="N250" t="b">
        <f t="shared" si="44"/>
        <v>1</v>
      </c>
      <c r="O250" t="b">
        <f t="shared" si="45"/>
        <v>1</v>
      </c>
      <c r="P250" t="b">
        <f t="shared" si="46"/>
        <v>1</v>
      </c>
      <c r="Q250" s="21">
        <f t="shared" si="47"/>
        <v>1</v>
      </c>
    </row>
    <row r="251" spans="1:17" ht="15.75" hidden="1" x14ac:dyDescent="0.25">
      <c r="A251" s="17" t="s">
        <v>164</v>
      </c>
      <c r="B251" s="17" t="s">
        <v>333</v>
      </c>
      <c r="C251" s="17" t="s">
        <v>22</v>
      </c>
      <c r="D251" s="12">
        <v>42644</v>
      </c>
      <c r="E251" s="12">
        <v>43100</v>
      </c>
      <c r="F251" s="13">
        <v>44000</v>
      </c>
      <c r="G251" s="12">
        <v>42552</v>
      </c>
      <c r="H251" s="12">
        <v>42886</v>
      </c>
      <c r="I251" s="17">
        <f t="shared" si="40"/>
        <v>11</v>
      </c>
      <c r="J251" s="13">
        <f t="shared" si="41"/>
        <v>4000</v>
      </c>
      <c r="L251" t="b">
        <f t="shared" si="42"/>
        <v>0</v>
      </c>
      <c r="M251" t="b">
        <f t="shared" si="43"/>
        <v>1</v>
      </c>
      <c r="N251" t="b">
        <f t="shared" si="44"/>
        <v>0</v>
      </c>
      <c r="O251" t="b">
        <f t="shared" si="45"/>
        <v>0</v>
      </c>
      <c r="P251" t="b">
        <f t="shared" si="46"/>
        <v>0</v>
      </c>
      <c r="Q251" s="21" t="str">
        <f t="shared" si="47"/>
        <v>N/a</v>
      </c>
    </row>
    <row r="252" spans="1:17" ht="15.75" hidden="1" x14ac:dyDescent="0.25">
      <c r="A252" s="17" t="s">
        <v>164</v>
      </c>
      <c r="B252" s="17" t="s">
        <v>333</v>
      </c>
      <c r="C252" s="17" t="s">
        <v>22</v>
      </c>
      <c r="D252" s="12">
        <v>42887</v>
      </c>
      <c r="E252" s="12">
        <v>43100</v>
      </c>
      <c r="F252" s="13">
        <v>48000</v>
      </c>
      <c r="G252" s="12">
        <v>42887</v>
      </c>
      <c r="H252" s="12">
        <v>43251</v>
      </c>
      <c r="I252" s="17">
        <f t="shared" si="40"/>
        <v>12</v>
      </c>
      <c r="J252" s="13">
        <f t="shared" si="41"/>
        <v>4000</v>
      </c>
      <c r="L252" t="b">
        <f t="shared" si="42"/>
        <v>0</v>
      </c>
      <c r="M252" t="b">
        <f t="shared" si="43"/>
        <v>1</v>
      </c>
      <c r="N252" t="b">
        <f t="shared" si="44"/>
        <v>1</v>
      </c>
      <c r="O252" t="b">
        <f t="shared" si="45"/>
        <v>1</v>
      </c>
      <c r="P252" t="b">
        <f t="shared" si="46"/>
        <v>1</v>
      </c>
      <c r="Q252" s="21">
        <f t="shared" si="47"/>
        <v>1</v>
      </c>
    </row>
    <row r="253" spans="1:17" ht="15.75" x14ac:dyDescent="0.25">
      <c r="A253" s="17" t="s">
        <v>164</v>
      </c>
      <c r="B253" s="17" t="s">
        <v>333</v>
      </c>
      <c r="C253" s="17" t="s">
        <v>22</v>
      </c>
      <c r="D253" s="12">
        <v>43322</v>
      </c>
      <c r="E253" s="12">
        <v>43347</v>
      </c>
      <c r="F253" s="13">
        <v>48000</v>
      </c>
      <c r="G253" s="12">
        <v>43252</v>
      </c>
      <c r="H253" s="12">
        <v>43616</v>
      </c>
      <c r="I253" s="17">
        <f t="shared" si="40"/>
        <v>12</v>
      </c>
      <c r="J253" s="13">
        <f t="shared" si="41"/>
        <v>4000</v>
      </c>
      <c r="L253" t="b">
        <f t="shared" si="42"/>
        <v>0</v>
      </c>
      <c r="M253" t="b">
        <f t="shared" si="43"/>
        <v>1</v>
      </c>
      <c r="N253" t="b">
        <f t="shared" si="44"/>
        <v>1</v>
      </c>
      <c r="O253" t="b">
        <f t="shared" si="45"/>
        <v>1</v>
      </c>
      <c r="P253" t="b">
        <f t="shared" si="46"/>
        <v>1</v>
      </c>
      <c r="Q253" s="21">
        <f t="shared" si="47"/>
        <v>1</v>
      </c>
    </row>
    <row r="254" spans="1:17" ht="15.75" x14ac:dyDescent="0.25">
      <c r="A254" s="17" t="s">
        <v>165</v>
      </c>
      <c r="B254" s="17" t="s">
        <v>332</v>
      </c>
      <c r="C254" s="17" t="s">
        <v>22</v>
      </c>
      <c r="D254" s="12">
        <v>43418</v>
      </c>
      <c r="E254" s="12">
        <v>43503</v>
      </c>
      <c r="F254" s="13">
        <v>20000</v>
      </c>
      <c r="G254" s="12">
        <v>43405</v>
      </c>
      <c r="H254" s="12">
        <v>43769</v>
      </c>
      <c r="I254" s="17">
        <f t="shared" si="40"/>
        <v>12</v>
      </c>
      <c r="J254" s="13">
        <f t="shared" si="41"/>
        <v>1666.6666666666667</v>
      </c>
      <c r="L254" t="b">
        <f t="shared" si="42"/>
        <v>0</v>
      </c>
      <c r="M254" t="b">
        <f t="shared" si="43"/>
        <v>0</v>
      </c>
      <c r="N254" t="b">
        <f t="shared" si="44"/>
        <v>0</v>
      </c>
      <c r="O254" t="b">
        <f t="shared" si="45"/>
        <v>0</v>
      </c>
      <c r="P254" t="b">
        <f t="shared" si="46"/>
        <v>0</v>
      </c>
      <c r="Q254" s="21" t="str">
        <f t="shared" si="47"/>
        <v>N/a</v>
      </c>
    </row>
    <row r="255" spans="1:17" ht="15.75" x14ac:dyDescent="0.25">
      <c r="A255" s="17" t="s">
        <v>165</v>
      </c>
      <c r="B255" s="17" t="s">
        <v>334</v>
      </c>
      <c r="C255" s="17" t="s">
        <v>22</v>
      </c>
      <c r="D255" s="12">
        <v>43709</v>
      </c>
      <c r="E255" s="12">
        <v>43763</v>
      </c>
      <c r="F255" s="13">
        <v>16000</v>
      </c>
      <c r="G255" s="12">
        <v>43647</v>
      </c>
      <c r="H255" s="12">
        <v>44012</v>
      </c>
      <c r="I255" s="17">
        <f t="shared" si="40"/>
        <v>12</v>
      </c>
      <c r="J255" s="13">
        <f t="shared" si="41"/>
        <v>1333.3333333333333</v>
      </c>
      <c r="L255" t="b">
        <f t="shared" si="42"/>
        <v>0</v>
      </c>
      <c r="M255" t="b">
        <f t="shared" si="43"/>
        <v>0</v>
      </c>
      <c r="N255" t="b">
        <f t="shared" si="44"/>
        <v>1</v>
      </c>
      <c r="O255" t="b">
        <f t="shared" si="45"/>
        <v>0</v>
      </c>
      <c r="P255" t="b">
        <f t="shared" si="46"/>
        <v>0</v>
      </c>
      <c r="Q255" s="21" t="str">
        <f t="shared" si="47"/>
        <v>N/a</v>
      </c>
    </row>
    <row r="256" spans="1:17" ht="15.75" x14ac:dyDescent="0.25">
      <c r="A256" s="17" t="s">
        <v>165</v>
      </c>
      <c r="B256" s="17" t="s">
        <v>332</v>
      </c>
      <c r="C256" s="17" t="s">
        <v>22</v>
      </c>
      <c r="D256" s="12">
        <v>43774</v>
      </c>
      <c r="E256" s="12">
        <v>43816</v>
      </c>
      <c r="F256" s="13">
        <v>20000</v>
      </c>
      <c r="G256" s="12">
        <v>43770</v>
      </c>
      <c r="H256" s="12">
        <v>44135</v>
      </c>
      <c r="I256" s="17">
        <f t="shared" si="40"/>
        <v>12</v>
      </c>
      <c r="J256" s="13">
        <f t="shared" si="41"/>
        <v>1666.6666666666667</v>
      </c>
      <c r="L256" t="b">
        <f t="shared" si="42"/>
        <v>0</v>
      </c>
      <c r="M256" t="b">
        <f t="shared" si="43"/>
        <v>0</v>
      </c>
      <c r="N256" t="b">
        <f t="shared" si="44"/>
        <v>1</v>
      </c>
      <c r="O256" t="b">
        <f t="shared" si="45"/>
        <v>0</v>
      </c>
      <c r="P256" t="b">
        <f t="shared" si="46"/>
        <v>0</v>
      </c>
      <c r="Q256" s="21" t="str">
        <f t="shared" si="47"/>
        <v>N/a</v>
      </c>
    </row>
    <row r="257" spans="1:17" ht="15.75" x14ac:dyDescent="0.25">
      <c r="A257" s="17" t="s">
        <v>165</v>
      </c>
      <c r="B257" s="17" t="s">
        <v>334</v>
      </c>
      <c r="C257" s="17" t="s">
        <v>22</v>
      </c>
      <c r="D257" s="12">
        <v>44013</v>
      </c>
      <c r="E257" s="12"/>
      <c r="F257" s="13">
        <v>16000</v>
      </c>
      <c r="G257" s="12">
        <v>44013</v>
      </c>
      <c r="H257" s="12">
        <v>44377</v>
      </c>
      <c r="I257" s="17">
        <f t="shared" si="40"/>
        <v>12</v>
      </c>
      <c r="J257" s="13">
        <f t="shared" si="41"/>
        <v>1333.3333333333333</v>
      </c>
      <c r="L257" t="b">
        <f t="shared" si="42"/>
        <v>0</v>
      </c>
      <c r="M257" t="b">
        <f t="shared" si="43"/>
        <v>0</v>
      </c>
      <c r="N257" t="b">
        <f t="shared" si="44"/>
        <v>1</v>
      </c>
      <c r="O257" t="b">
        <f t="shared" si="45"/>
        <v>0</v>
      </c>
      <c r="P257" t="b">
        <f t="shared" si="46"/>
        <v>0</v>
      </c>
      <c r="Q257" s="21" t="str">
        <f t="shared" si="47"/>
        <v>N/a</v>
      </c>
    </row>
    <row r="258" spans="1:17" ht="15.75" x14ac:dyDescent="0.25">
      <c r="A258" s="17" t="s">
        <v>165</v>
      </c>
      <c r="B258" s="17" t="s">
        <v>332</v>
      </c>
      <c r="C258" s="17" t="s">
        <v>22</v>
      </c>
      <c r="D258" s="12">
        <v>44136</v>
      </c>
      <c r="E258" s="12"/>
      <c r="F258" s="13">
        <v>20000</v>
      </c>
      <c r="G258" s="12">
        <v>44136</v>
      </c>
      <c r="H258" s="12">
        <v>44500</v>
      </c>
      <c r="I258" s="17">
        <f t="shared" si="40"/>
        <v>12</v>
      </c>
      <c r="J258" s="13">
        <f t="shared" si="41"/>
        <v>1666.6666666666667</v>
      </c>
      <c r="L258" t="b">
        <f t="shared" si="42"/>
        <v>0</v>
      </c>
      <c r="M258" t="b">
        <f t="shared" si="43"/>
        <v>0</v>
      </c>
      <c r="N258" t="b">
        <f t="shared" si="44"/>
        <v>1</v>
      </c>
      <c r="O258" t="b">
        <f t="shared" si="45"/>
        <v>0</v>
      </c>
      <c r="P258" t="b">
        <f t="shared" si="46"/>
        <v>0</v>
      </c>
      <c r="Q258" s="21" t="str">
        <f t="shared" si="47"/>
        <v>N/a</v>
      </c>
    </row>
    <row r="259" spans="1:17" ht="15.75" x14ac:dyDescent="0.25">
      <c r="A259" s="17" t="s">
        <v>166</v>
      </c>
      <c r="B259" s="17" t="s">
        <v>332</v>
      </c>
      <c r="C259" s="17" t="s">
        <v>22</v>
      </c>
      <c r="D259" s="12">
        <v>43836</v>
      </c>
      <c r="E259" s="12">
        <v>43879</v>
      </c>
      <c r="F259" s="13">
        <v>12479.85</v>
      </c>
      <c r="G259" s="12">
        <v>43800</v>
      </c>
      <c r="H259" s="12">
        <v>44165</v>
      </c>
      <c r="I259" s="17">
        <f t="shared" si="40"/>
        <v>12</v>
      </c>
      <c r="J259" s="13">
        <f t="shared" si="41"/>
        <v>1039.9875</v>
      </c>
      <c r="L259" t="b">
        <f t="shared" si="42"/>
        <v>0</v>
      </c>
      <c r="M259" t="b">
        <f t="shared" si="43"/>
        <v>0</v>
      </c>
      <c r="N259" t="b">
        <f t="shared" si="44"/>
        <v>0</v>
      </c>
      <c r="O259" t="b">
        <f t="shared" si="45"/>
        <v>1</v>
      </c>
      <c r="P259" t="b">
        <f t="shared" si="46"/>
        <v>0</v>
      </c>
      <c r="Q259" s="21" t="str">
        <f t="shared" si="47"/>
        <v>N/a</v>
      </c>
    </row>
    <row r="260" spans="1:17" ht="15.75" x14ac:dyDescent="0.25">
      <c r="A260" s="17" t="s">
        <v>166</v>
      </c>
      <c r="B260" s="17" t="s">
        <v>332</v>
      </c>
      <c r="C260" s="17" t="s">
        <v>22</v>
      </c>
      <c r="D260" s="12">
        <v>44136</v>
      </c>
      <c r="E260" s="12"/>
      <c r="F260" s="13">
        <v>12625.56</v>
      </c>
      <c r="G260" s="12">
        <v>44166</v>
      </c>
      <c r="H260" s="12">
        <v>44530</v>
      </c>
      <c r="I260" s="17">
        <f t="shared" si="40"/>
        <v>12</v>
      </c>
      <c r="J260" s="13">
        <f t="shared" si="41"/>
        <v>1052.1299999999999</v>
      </c>
      <c r="L260" t="b">
        <f t="shared" si="42"/>
        <v>0</v>
      </c>
      <c r="M260" t="b">
        <f t="shared" si="43"/>
        <v>0</v>
      </c>
      <c r="N260" t="b">
        <f t="shared" si="44"/>
        <v>1</v>
      </c>
      <c r="O260" t="b">
        <f t="shared" si="45"/>
        <v>1</v>
      </c>
      <c r="P260" t="b">
        <f t="shared" si="46"/>
        <v>1</v>
      </c>
      <c r="Q260" s="21">
        <f t="shared" si="47"/>
        <v>1</v>
      </c>
    </row>
    <row r="261" spans="1:17" ht="15.75" hidden="1" x14ac:dyDescent="0.25">
      <c r="A261" s="17" t="s">
        <v>167</v>
      </c>
      <c r="B261" s="17" t="s">
        <v>336</v>
      </c>
      <c r="C261" s="17" t="s">
        <v>22</v>
      </c>
      <c r="D261" s="12">
        <v>42840</v>
      </c>
      <c r="E261" s="12">
        <v>43100</v>
      </c>
      <c r="F261" s="13">
        <v>30000</v>
      </c>
      <c r="G261" s="12">
        <v>42826</v>
      </c>
      <c r="H261" s="12">
        <v>43190</v>
      </c>
      <c r="I261" s="17">
        <f t="shared" si="40"/>
        <v>12</v>
      </c>
      <c r="J261" s="13">
        <f t="shared" si="41"/>
        <v>2500</v>
      </c>
      <c r="L261" t="b">
        <f t="shared" si="42"/>
        <v>0</v>
      </c>
      <c r="M261" t="b">
        <f t="shared" si="43"/>
        <v>0</v>
      </c>
      <c r="N261" t="b">
        <f t="shared" si="44"/>
        <v>0</v>
      </c>
      <c r="O261" t="b">
        <f t="shared" si="45"/>
        <v>0</v>
      </c>
      <c r="P261" t="b">
        <f t="shared" si="46"/>
        <v>0</v>
      </c>
      <c r="Q261" s="21" t="str">
        <f t="shared" si="47"/>
        <v>N/a</v>
      </c>
    </row>
    <row r="262" spans="1:17" ht="15.75" x14ac:dyDescent="0.25">
      <c r="A262" s="17" t="s">
        <v>168</v>
      </c>
      <c r="B262" s="17" t="s">
        <v>332</v>
      </c>
      <c r="C262" s="17" t="s">
        <v>22</v>
      </c>
      <c r="D262" s="12">
        <v>43315</v>
      </c>
      <c r="E262" s="12">
        <v>43390</v>
      </c>
      <c r="F262" s="13">
        <v>27961.29</v>
      </c>
      <c r="G262" s="12">
        <v>43252</v>
      </c>
      <c r="H262" s="12">
        <v>43616</v>
      </c>
      <c r="I262" s="17">
        <f t="shared" si="40"/>
        <v>12</v>
      </c>
      <c r="J262" s="13">
        <f t="shared" si="41"/>
        <v>2330.1075000000001</v>
      </c>
      <c r="L262" t="b">
        <f t="shared" si="42"/>
        <v>0</v>
      </c>
      <c r="M262" t="b">
        <f t="shared" si="43"/>
        <v>0</v>
      </c>
      <c r="N262" t="b">
        <f t="shared" si="44"/>
        <v>0</v>
      </c>
      <c r="O262" t="b">
        <f t="shared" si="45"/>
        <v>0</v>
      </c>
      <c r="P262" t="b">
        <f t="shared" si="46"/>
        <v>0</v>
      </c>
      <c r="Q262" s="21" t="str">
        <f t="shared" si="47"/>
        <v>N/a</v>
      </c>
    </row>
    <row r="263" spans="1:17" ht="15.75" x14ac:dyDescent="0.25">
      <c r="A263" s="17" t="s">
        <v>168</v>
      </c>
      <c r="B263" s="17" t="s">
        <v>332</v>
      </c>
      <c r="C263" s="17" t="s">
        <v>22</v>
      </c>
      <c r="D263" s="12">
        <v>43626</v>
      </c>
      <c r="E263" s="12">
        <v>43682</v>
      </c>
      <c r="F263" s="13">
        <v>27262.13</v>
      </c>
      <c r="G263" s="12">
        <v>43617</v>
      </c>
      <c r="H263" s="12">
        <v>43982</v>
      </c>
      <c r="I263" s="17">
        <f t="shared" si="40"/>
        <v>12</v>
      </c>
      <c r="J263" s="13">
        <f t="shared" si="41"/>
        <v>2271.8441666666668</v>
      </c>
      <c r="L263" t="b">
        <f t="shared" si="42"/>
        <v>0</v>
      </c>
      <c r="M263" t="b">
        <f t="shared" si="43"/>
        <v>0</v>
      </c>
      <c r="N263" t="b">
        <f t="shared" si="44"/>
        <v>1</v>
      </c>
      <c r="O263" t="b">
        <f t="shared" si="45"/>
        <v>1</v>
      </c>
      <c r="P263" t="b">
        <f t="shared" si="46"/>
        <v>1</v>
      </c>
      <c r="Q263" s="21">
        <f t="shared" si="47"/>
        <v>1</v>
      </c>
    </row>
    <row r="264" spans="1:17" ht="15.75" x14ac:dyDescent="0.25">
      <c r="A264" s="17" t="s">
        <v>168</v>
      </c>
      <c r="B264" s="17" t="s">
        <v>332</v>
      </c>
      <c r="C264" s="17" t="s">
        <v>22</v>
      </c>
      <c r="D264" s="12">
        <v>43978</v>
      </c>
      <c r="E264" s="12">
        <v>44096</v>
      </c>
      <c r="F264" s="13">
        <v>26362.89</v>
      </c>
      <c r="G264" s="12">
        <v>43983</v>
      </c>
      <c r="H264" s="12">
        <v>44347</v>
      </c>
      <c r="I264" s="17">
        <f t="shared" si="40"/>
        <v>12</v>
      </c>
      <c r="J264" s="13">
        <f t="shared" si="41"/>
        <v>2196.9074999999998</v>
      </c>
      <c r="L264" t="b">
        <f t="shared" si="42"/>
        <v>0</v>
      </c>
      <c r="M264" t="b">
        <f t="shared" si="43"/>
        <v>0</v>
      </c>
      <c r="N264" t="b">
        <f t="shared" si="44"/>
        <v>1</v>
      </c>
      <c r="O264" t="b">
        <f t="shared" si="45"/>
        <v>1</v>
      </c>
      <c r="P264" t="b">
        <f t="shared" si="46"/>
        <v>1</v>
      </c>
      <c r="Q264" s="21">
        <f t="shared" si="47"/>
        <v>1</v>
      </c>
    </row>
    <row r="265" spans="1:17" ht="15.75" x14ac:dyDescent="0.25">
      <c r="A265" s="17" t="s">
        <v>169</v>
      </c>
      <c r="B265" s="17" t="s">
        <v>333</v>
      </c>
      <c r="C265" s="17" t="s">
        <v>22</v>
      </c>
      <c r="D265" s="12">
        <v>43430</v>
      </c>
      <c r="E265" s="12">
        <v>43490</v>
      </c>
      <c r="F265" s="13">
        <v>19249.650000000001</v>
      </c>
      <c r="G265" s="12">
        <v>43405</v>
      </c>
      <c r="H265" s="12">
        <v>43769</v>
      </c>
      <c r="I265" s="17">
        <f t="shared" si="40"/>
        <v>12</v>
      </c>
      <c r="J265" s="13">
        <f t="shared" si="41"/>
        <v>1604.1375</v>
      </c>
      <c r="L265" t="b">
        <f t="shared" si="42"/>
        <v>0</v>
      </c>
      <c r="M265" t="b">
        <f t="shared" si="43"/>
        <v>0</v>
      </c>
      <c r="N265" t="b">
        <f t="shared" si="44"/>
        <v>0</v>
      </c>
      <c r="O265" t="b">
        <f t="shared" si="45"/>
        <v>0</v>
      </c>
      <c r="P265" t="b">
        <f t="shared" si="46"/>
        <v>0</v>
      </c>
      <c r="Q265" s="21" t="str">
        <f t="shared" si="47"/>
        <v>N/a</v>
      </c>
    </row>
    <row r="266" spans="1:17" ht="15.75" x14ac:dyDescent="0.25">
      <c r="A266" s="17" t="s">
        <v>169</v>
      </c>
      <c r="B266" s="17" t="s">
        <v>333</v>
      </c>
      <c r="C266" s="17" t="s">
        <v>22</v>
      </c>
      <c r="D266" s="12">
        <v>43780</v>
      </c>
      <c r="E266" s="12">
        <v>43805</v>
      </c>
      <c r="F266" s="13">
        <v>19305.650000000001</v>
      </c>
      <c r="G266" s="12">
        <v>43770</v>
      </c>
      <c r="H266" s="12">
        <v>44135</v>
      </c>
      <c r="I266" s="17">
        <f t="shared" si="40"/>
        <v>12</v>
      </c>
      <c r="J266" s="13">
        <f t="shared" si="41"/>
        <v>1608.8041666666668</v>
      </c>
      <c r="K266"/>
      <c r="L266" t="b">
        <f t="shared" si="42"/>
        <v>0</v>
      </c>
      <c r="M266" t="b">
        <f t="shared" si="43"/>
        <v>0</v>
      </c>
      <c r="N266" t="b">
        <f t="shared" si="44"/>
        <v>1</v>
      </c>
      <c r="O266" t="b">
        <f t="shared" si="45"/>
        <v>1</v>
      </c>
      <c r="P266" t="b">
        <f t="shared" si="46"/>
        <v>1</v>
      </c>
      <c r="Q266" s="21">
        <f t="shared" si="47"/>
        <v>1</v>
      </c>
    </row>
    <row r="267" spans="1:17" ht="15.75" hidden="1" x14ac:dyDescent="0.25">
      <c r="A267" s="17" t="s">
        <v>170</v>
      </c>
      <c r="B267" s="17" t="s">
        <v>336</v>
      </c>
      <c r="C267" s="17" t="s">
        <v>22</v>
      </c>
      <c r="D267" s="12">
        <v>43367</v>
      </c>
      <c r="E267" s="12">
        <v>43382</v>
      </c>
      <c r="F267" s="13">
        <v>10000</v>
      </c>
      <c r="G267" s="12">
        <v>43344</v>
      </c>
      <c r="H267" s="12">
        <v>43465</v>
      </c>
      <c r="I267" s="17">
        <f t="shared" si="40"/>
        <v>4</v>
      </c>
      <c r="J267" s="13">
        <f t="shared" si="41"/>
        <v>2500</v>
      </c>
      <c r="K267"/>
      <c r="L267" t="b">
        <f t="shared" si="42"/>
        <v>0</v>
      </c>
      <c r="M267" t="b">
        <f t="shared" si="43"/>
        <v>0</v>
      </c>
      <c r="N267" t="b">
        <f t="shared" si="44"/>
        <v>0</v>
      </c>
      <c r="O267" t="b">
        <f t="shared" si="45"/>
        <v>0</v>
      </c>
      <c r="P267" t="b">
        <f t="shared" si="46"/>
        <v>0</v>
      </c>
      <c r="Q267" s="21" t="str">
        <f t="shared" si="47"/>
        <v>N/a</v>
      </c>
    </row>
    <row r="268" spans="1:17" ht="15.75" hidden="1" x14ac:dyDescent="0.25">
      <c r="A268" s="17" t="s">
        <v>171</v>
      </c>
      <c r="B268" s="17" t="s">
        <v>335</v>
      </c>
      <c r="C268" s="17" t="s">
        <v>22</v>
      </c>
      <c r="D268" s="12">
        <v>42740</v>
      </c>
      <c r="E268" s="12">
        <v>43100</v>
      </c>
      <c r="F268" s="13">
        <v>46560</v>
      </c>
      <c r="G268" s="12">
        <v>42675</v>
      </c>
      <c r="H268" s="12">
        <v>43039</v>
      </c>
      <c r="I268" s="17">
        <f t="shared" si="40"/>
        <v>12</v>
      </c>
      <c r="J268" s="13">
        <f t="shared" si="41"/>
        <v>3880</v>
      </c>
      <c r="K268"/>
      <c r="L268" t="b">
        <f t="shared" si="42"/>
        <v>0</v>
      </c>
      <c r="M268" t="b">
        <f t="shared" si="43"/>
        <v>1</v>
      </c>
      <c r="N268" t="b">
        <f t="shared" si="44"/>
        <v>0</v>
      </c>
      <c r="O268" t="b">
        <f t="shared" si="45"/>
        <v>0</v>
      </c>
      <c r="P268" t="b">
        <f t="shared" si="46"/>
        <v>0</v>
      </c>
      <c r="Q268" s="21" t="str">
        <f t="shared" si="47"/>
        <v>N/a</v>
      </c>
    </row>
    <row r="269" spans="1:17" ht="15.75" hidden="1" x14ac:dyDescent="0.25">
      <c r="A269" s="17" t="s">
        <v>171</v>
      </c>
      <c r="B269" s="17" t="s">
        <v>335</v>
      </c>
      <c r="C269" s="17" t="s">
        <v>22</v>
      </c>
      <c r="D269" s="12">
        <v>42941</v>
      </c>
      <c r="E269" s="12">
        <v>43100</v>
      </c>
      <c r="F269" s="13">
        <v>1000</v>
      </c>
      <c r="G269" s="12">
        <v>42917</v>
      </c>
      <c r="H269" s="12">
        <v>42947</v>
      </c>
      <c r="I269" s="17">
        <f t="shared" si="40"/>
        <v>1</v>
      </c>
      <c r="J269" s="13">
        <f t="shared" si="41"/>
        <v>1000</v>
      </c>
      <c r="K269"/>
      <c r="L269" t="b">
        <f t="shared" si="42"/>
        <v>0</v>
      </c>
      <c r="M269" t="b">
        <f t="shared" si="43"/>
        <v>0</v>
      </c>
      <c r="N269" t="b">
        <f t="shared" si="44"/>
        <v>1</v>
      </c>
      <c r="O269" t="b">
        <f t="shared" si="45"/>
        <v>1</v>
      </c>
      <c r="P269" t="b">
        <f t="shared" si="46"/>
        <v>1</v>
      </c>
      <c r="Q269" s="21">
        <f t="shared" si="47"/>
        <v>-122</v>
      </c>
    </row>
    <row r="270" spans="1:17" ht="15.75" hidden="1" x14ac:dyDescent="0.25">
      <c r="A270" s="17" t="s">
        <v>171</v>
      </c>
      <c r="B270" s="17" t="s">
        <v>335</v>
      </c>
      <c r="C270" s="17" t="s">
        <v>22</v>
      </c>
      <c r="D270" s="12">
        <v>43018</v>
      </c>
      <c r="E270" s="12">
        <v>43465</v>
      </c>
      <c r="F270" s="13">
        <v>2500</v>
      </c>
      <c r="G270" s="12">
        <v>43009</v>
      </c>
      <c r="H270" s="12">
        <v>43039</v>
      </c>
      <c r="I270" s="17">
        <f t="shared" si="40"/>
        <v>1</v>
      </c>
      <c r="J270" s="13">
        <f t="shared" si="41"/>
        <v>2500</v>
      </c>
      <c r="K270"/>
      <c r="L270" t="b">
        <f t="shared" si="42"/>
        <v>0</v>
      </c>
      <c r="M270" t="b">
        <f t="shared" si="43"/>
        <v>0</v>
      </c>
      <c r="N270" t="b">
        <f t="shared" si="44"/>
        <v>1</v>
      </c>
      <c r="O270" t="b">
        <f t="shared" si="45"/>
        <v>1</v>
      </c>
      <c r="P270" t="b">
        <f t="shared" si="46"/>
        <v>1</v>
      </c>
      <c r="Q270" s="21">
        <f t="shared" si="47"/>
        <v>62</v>
      </c>
    </row>
    <row r="271" spans="1:17" ht="15.75" hidden="1" x14ac:dyDescent="0.25">
      <c r="A271" s="17" t="s">
        <v>171</v>
      </c>
      <c r="B271" s="17" t="s">
        <v>335</v>
      </c>
      <c r="C271" s="17" t="s">
        <v>22</v>
      </c>
      <c r="D271" s="12">
        <v>43038</v>
      </c>
      <c r="E271" s="12">
        <v>43465</v>
      </c>
      <c r="F271" s="13">
        <v>48888</v>
      </c>
      <c r="G271" s="12">
        <v>43040</v>
      </c>
      <c r="H271" s="12">
        <v>43404</v>
      </c>
      <c r="I271" s="17">
        <f t="shared" si="40"/>
        <v>12</v>
      </c>
      <c r="J271" s="13">
        <f t="shared" si="41"/>
        <v>4074</v>
      </c>
      <c r="K271"/>
      <c r="L271" t="b">
        <f t="shared" si="42"/>
        <v>0</v>
      </c>
      <c r="M271" t="b">
        <f t="shared" si="43"/>
        <v>1</v>
      </c>
      <c r="N271" t="b">
        <f t="shared" si="44"/>
        <v>1</v>
      </c>
      <c r="O271" t="b">
        <f t="shared" si="45"/>
        <v>1</v>
      </c>
      <c r="P271" t="b">
        <f t="shared" si="46"/>
        <v>1</v>
      </c>
      <c r="Q271" s="21">
        <f t="shared" si="47"/>
        <v>1</v>
      </c>
    </row>
    <row r="272" spans="1:17" ht="15.75" x14ac:dyDescent="0.25">
      <c r="A272" s="17" t="s">
        <v>171</v>
      </c>
      <c r="B272" s="17" t="s">
        <v>335</v>
      </c>
      <c r="C272" s="17" t="s">
        <v>22</v>
      </c>
      <c r="D272" s="12">
        <v>43438</v>
      </c>
      <c r="E272" s="12">
        <v>43523</v>
      </c>
      <c r="F272" s="13">
        <v>47724</v>
      </c>
      <c r="G272" s="12">
        <v>43405</v>
      </c>
      <c r="H272" s="12">
        <v>43769</v>
      </c>
      <c r="I272" s="17">
        <f t="shared" si="40"/>
        <v>12</v>
      </c>
      <c r="J272" s="13">
        <f t="shared" si="41"/>
        <v>3977</v>
      </c>
      <c r="K272"/>
      <c r="L272" t="b">
        <f t="shared" si="42"/>
        <v>0</v>
      </c>
      <c r="M272" t="b">
        <f t="shared" si="43"/>
        <v>1</v>
      </c>
      <c r="N272" t="b">
        <f t="shared" si="44"/>
        <v>1</v>
      </c>
      <c r="O272" t="b">
        <f t="shared" si="45"/>
        <v>1</v>
      </c>
      <c r="P272" t="b">
        <f t="shared" si="46"/>
        <v>1</v>
      </c>
      <c r="Q272" s="21">
        <f t="shared" si="47"/>
        <v>1</v>
      </c>
    </row>
    <row r="273" spans="1:17" ht="15.75" x14ac:dyDescent="0.25">
      <c r="A273" s="17" t="s">
        <v>171</v>
      </c>
      <c r="B273" s="17" t="s">
        <v>335</v>
      </c>
      <c r="C273" s="17" t="s">
        <v>22</v>
      </c>
      <c r="D273" s="12">
        <v>43763</v>
      </c>
      <c r="E273" s="12">
        <v>43791</v>
      </c>
      <c r="F273" s="13">
        <v>47724</v>
      </c>
      <c r="G273" s="12">
        <v>43770</v>
      </c>
      <c r="H273" s="12">
        <v>44135</v>
      </c>
      <c r="I273" s="17">
        <f t="shared" si="40"/>
        <v>12</v>
      </c>
      <c r="J273" s="13">
        <f t="shared" si="41"/>
        <v>3977</v>
      </c>
      <c r="K273"/>
      <c r="L273" t="b">
        <f t="shared" si="42"/>
        <v>0</v>
      </c>
      <c r="M273" t="b">
        <f t="shared" si="43"/>
        <v>1</v>
      </c>
      <c r="N273" t="b">
        <f t="shared" si="44"/>
        <v>1</v>
      </c>
      <c r="O273" t="b">
        <f t="shared" si="45"/>
        <v>1</v>
      </c>
      <c r="P273" t="b">
        <f t="shared" si="46"/>
        <v>1</v>
      </c>
      <c r="Q273" s="21">
        <f t="shared" si="47"/>
        <v>1</v>
      </c>
    </row>
    <row r="274" spans="1:17" ht="15.75" x14ac:dyDescent="0.25">
      <c r="A274" s="17" t="s">
        <v>171</v>
      </c>
      <c r="B274" s="17" t="s">
        <v>335</v>
      </c>
      <c r="C274" s="17" t="s">
        <v>22</v>
      </c>
      <c r="D274" s="12">
        <v>44135</v>
      </c>
      <c r="E274" s="12">
        <v>44182</v>
      </c>
      <c r="F274" s="13">
        <v>50110</v>
      </c>
      <c r="G274" s="12">
        <v>44136</v>
      </c>
      <c r="H274" s="12">
        <v>44500</v>
      </c>
      <c r="I274" s="17">
        <f t="shared" si="40"/>
        <v>12</v>
      </c>
      <c r="J274" s="13">
        <f t="shared" si="41"/>
        <v>4175.833333333333</v>
      </c>
      <c r="K274"/>
      <c r="L274" t="b">
        <f t="shared" si="42"/>
        <v>0</v>
      </c>
      <c r="M274" t="b">
        <f t="shared" si="43"/>
        <v>1</v>
      </c>
      <c r="N274" t="b">
        <f t="shared" si="44"/>
        <v>1</v>
      </c>
      <c r="O274" t="b">
        <f t="shared" si="45"/>
        <v>1</v>
      </c>
      <c r="P274" t="b">
        <f t="shared" si="46"/>
        <v>1</v>
      </c>
      <c r="Q274" s="21">
        <f t="shared" si="47"/>
        <v>1</v>
      </c>
    </row>
    <row r="275" spans="1:17" ht="15.75" x14ac:dyDescent="0.25">
      <c r="A275" s="17" t="s">
        <v>171</v>
      </c>
      <c r="B275" s="17" t="s">
        <v>335</v>
      </c>
      <c r="C275" s="17" t="s">
        <v>22</v>
      </c>
      <c r="D275" s="12">
        <v>44500</v>
      </c>
      <c r="E275" s="12"/>
      <c r="F275" s="13">
        <v>51613</v>
      </c>
      <c r="G275" s="12">
        <v>44501</v>
      </c>
      <c r="H275" s="12">
        <v>44865</v>
      </c>
      <c r="I275" s="17">
        <f t="shared" si="40"/>
        <v>12</v>
      </c>
      <c r="J275" s="13">
        <f t="shared" si="41"/>
        <v>4301.083333333333</v>
      </c>
      <c r="K275"/>
      <c r="L275" t="b">
        <f t="shared" si="42"/>
        <v>0</v>
      </c>
      <c r="M275" t="b">
        <f t="shared" si="43"/>
        <v>1</v>
      </c>
      <c r="N275" t="b">
        <f t="shared" si="44"/>
        <v>1</v>
      </c>
      <c r="O275" t="b">
        <f t="shared" si="45"/>
        <v>1</v>
      </c>
      <c r="P275" t="b">
        <f t="shared" si="46"/>
        <v>1</v>
      </c>
      <c r="Q275" s="21">
        <f t="shared" si="47"/>
        <v>1</v>
      </c>
    </row>
    <row r="276" spans="1:17" ht="15.75" x14ac:dyDescent="0.25">
      <c r="A276" s="48" t="s">
        <v>172</v>
      </c>
      <c r="B276" s="48" t="s">
        <v>333</v>
      </c>
      <c r="C276" s="17" t="s">
        <v>22</v>
      </c>
      <c r="D276" s="12">
        <v>43398</v>
      </c>
      <c r="E276" s="12">
        <v>43440</v>
      </c>
      <c r="F276" s="13">
        <v>10000</v>
      </c>
      <c r="G276" s="12">
        <v>43405</v>
      </c>
      <c r="H276" s="12">
        <v>43830</v>
      </c>
      <c r="I276" s="17">
        <f t="shared" ref="I276:I339" si="48">IF((YEAR(H276)-YEAR(G276))=1, ((MONTH(H276)-MONTH(G276))+1)+12, (IF((YEAR(H276)-YEAR(G276))=2, ((MONTH(H276)-MONTH(G276))+1)+24, (IF((YEAR(H276)-YEAR(G276))=3, ((MONTH(H276)-MONTH(G276))+1)+36, (MONTH(H276)-MONTH(G276))+1)))))</f>
        <v>14</v>
      </c>
      <c r="J276" s="13">
        <f t="shared" si="41"/>
        <v>714.28571428571433</v>
      </c>
      <c r="K276"/>
      <c r="L276" t="b">
        <f t="shared" si="42"/>
        <v>0</v>
      </c>
      <c r="M276" t="b">
        <f t="shared" si="43"/>
        <v>0</v>
      </c>
      <c r="N276" t="b">
        <f t="shared" si="44"/>
        <v>0</v>
      </c>
      <c r="O276" t="b">
        <f t="shared" si="45"/>
        <v>0</v>
      </c>
      <c r="P276" t="b">
        <f t="shared" si="46"/>
        <v>0</v>
      </c>
      <c r="Q276" s="21" t="str">
        <f t="shared" si="47"/>
        <v>N/a</v>
      </c>
    </row>
    <row r="277" spans="1:17" ht="15.75" x14ac:dyDescent="0.25">
      <c r="A277" s="48" t="s">
        <v>172</v>
      </c>
      <c r="B277" s="48" t="s">
        <v>334</v>
      </c>
      <c r="C277" s="17" t="s">
        <v>22</v>
      </c>
      <c r="D277" s="12">
        <v>43450</v>
      </c>
      <c r="E277" s="12">
        <v>43495</v>
      </c>
      <c r="F277" s="13">
        <v>98985</v>
      </c>
      <c r="G277" s="12">
        <v>43405</v>
      </c>
      <c r="H277" s="12">
        <v>43830</v>
      </c>
      <c r="I277" s="17">
        <f t="shared" si="48"/>
        <v>14</v>
      </c>
      <c r="J277" s="13">
        <f t="shared" si="41"/>
        <v>7070.3571428571431</v>
      </c>
      <c r="K277"/>
      <c r="L277" t="b">
        <f t="shared" si="42"/>
        <v>0</v>
      </c>
      <c r="M277" t="b">
        <f t="shared" si="43"/>
        <v>1</v>
      </c>
      <c r="N277" t="b">
        <f t="shared" si="44"/>
        <v>1</v>
      </c>
      <c r="O277" t="b">
        <f t="shared" si="45"/>
        <v>0</v>
      </c>
      <c r="P277" t="b">
        <f t="shared" si="46"/>
        <v>0</v>
      </c>
      <c r="Q277" s="21" t="str">
        <f t="shared" si="47"/>
        <v>N/a</v>
      </c>
    </row>
    <row r="278" spans="1:17" ht="15.75" x14ac:dyDescent="0.25">
      <c r="A278" s="48" t="s">
        <v>172</v>
      </c>
      <c r="B278" s="48" t="s">
        <v>333</v>
      </c>
      <c r="C278" s="17" t="s">
        <v>22</v>
      </c>
      <c r="D278" s="12">
        <v>43495</v>
      </c>
      <c r="E278" s="12">
        <v>43524</v>
      </c>
      <c r="F278" s="13">
        <v>99000</v>
      </c>
      <c r="G278" s="12">
        <v>43466</v>
      </c>
      <c r="H278" s="12">
        <v>43830</v>
      </c>
      <c r="I278" s="17">
        <f t="shared" si="48"/>
        <v>12</v>
      </c>
      <c r="J278" s="13">
        <f t="shared" si="41"/>
        <v>8250</v>
      </c>
      <c r="K278"/>
      <c r="L278" t="b">
        <f t="shared" si="42"/>
        <v>0</v>
      </c>
      <c r="M278" t="b">
        <f t="shared" si="43"/>
        <v>1</v>
      </c>
      <c r="N278" t="b">
        <f t="shared" si="44"/>
        <v>1</v>
      </c>
      <c r="O278" t="b">
        <f t="shared" si="45"/>
        <v>0</v>
      </c>
      <c r="P278" t="b">
        <f t="shared" si="46"/>
        <v>0</v>
      </c>
      <c r="Q278" s="21" t="str">
        <f t="shared" si="47"/>
        <v>N/a</v>
      </c>
    </row>
    <row r="279" spans="1:17" ht="15.75" x14ac:dyDescent="0.25">
      <c r="A279" s="48" t="s">
        <v>172</v>
      </c>
      <c r="B279" s="48" t="s">
        <v>334</v>
      </c>
      <c r="C279" s="17" t="s">
        <v>22</v>
      </c>
      <c r="D279" s="12">
        <v>43495</v>
      </c>
      <c r="E279" s="12">
        <v>43524</v>
      </c>
      <c r="F279" s="13">
        <v>50000</v>
      </c>
      <c r="G279" s="12">
        <v>43466</v>
      </c>
      <c r="H279" s="12">
        <v>43830</v>
      </c>
      <c r="I279" s="17">
        <f t="shared" si="48"/>
        <v>12</v>
      </c>
      <c r="J279" s="13">
        <f t="shared" si="41"/>
        <v>4166.666666666667</v>
      </c>
      <c r="K279"/>
      <c r="L279" t="b">
        <f t="shared" si="42"/>
        <v>0</v>
      </c>
      <c r="M279" t="b">
        <f t="shared" si="43"/>
        <v>1</v>
      </c>
      <c r="N279" t="b">
        <f t="shared" si="44"/>
        <v>1</v>
      </c>
      <c r="O279" t="b">
        <f t="shared" si="45"/>
        <v>0</v>
      </c>
      <c r="P279" t="b">
        <f t="shared" si="46"/>
        <v>0</v>
      </c>
      <c r="Q279" s="21" t="str">
        <f t="shared" si="47"/>
        <v>N/a</v>
      </c>
    </row>
    <row r="280" spans="1:17" ht="15.75" x14ac:dyDescent="0.25">
      <c r="A280" s="48" t="s">
        <v>172</v>
      </c>
      <c r="B280" s="48" t="s">
        <v>334</v>
      </c>
      <c r="C280" s="17" t="s">
        <v>22</v>
      </c>
      <c r="D280" s="12">
        <v>43900</v>
      </c>
      <c r="E280" s="12">
        <v>43937</v>
      </c>
      <c r="F280" s="13">
        <v>27000</v>
      </c>
      <c r="G280" s="12">
        <v>43831</v>
      </c>
      <c r="H280" s="12">
        <v>44196</v>
      </c>
      <c r="I280" s="17">
        <f t="shared" si="48"/>
        <v>12</v>
      </c>
      <c r="J280" s="13">
        <f t="shared" si="41"/>
        <v>2250</v>
      </c>
      <c r="K280"/>
      <c r="L280" t="b">
        <f t="shared" si="42"/>
        <v>0</v>
      </c>
      <c r="M280" t="b">
        <f t="shared" si="43"/>
        <v>0</v>
      </c>
      <c r="N280" t="b">
        <f t="shared" si="44"/>
        <v>1</v>
      </c>
      <c r="O280" t="b">
        <f t="shared" si="45"/>
        <v>1</v>
      </c>
      <c r="P280" t="b">
        <f t="shared" si="46"/>
        <v>1</v>
      </c>
      <c r="Q280" s="21">
        <f t="shared" si="47"/>
        <v>1</v>
      </c>
    </row>
    <row r="281" spans="1:17" ht="15.75" x14ac:dyDescent="0.25">
      <c r="A281" s="48" t="s">
        <v>172</v>
      </c>
      <c r="B281" s="48" t="s">
        <v>334</v>
      </c>
      <c r="C281" s="17" t="s">
        <v>22</v>
      </c>
      <c r="D281" s="12">
        <v>44215</v>
      </c>
      <c r="E281" s="12"/>
      <c r="F281" s="13">
        <v>225000</v>
      </c>
      <c r="G281" s="12">
        <v>44197</v>
      </c>
      <c r="H281" s="12">
        <v>44561</v>
      </c>
      <c r="I281" s="17">
        <f t="shared" si="48"/>
        <v>12</v>
      </c>
      <c r="J281" s="13">
        <f t="shared" si="41"/>
        <v>18750</v>
      </c>
      <c r="K281"/>
      <c r="L281" t="b">
        <f t="shared" si="42"/>
        <v>0</v>
      </c>
      <c r="M281" t="b">
        <f t="shared" si="43"/>
        <v>1</v>
      </c>
      <c r="N281" t="b">
        <f t="shared" si="44"/>
        <v>1</v>
      </c>
      <c r="O281" t="b">
        <f t="shared" si="45"/>
        <v>1</v>
      </c>
      <c r="P281" t="b">
        <f t="shared" si="46"/>
        <v>1</v>
      </c>
      <c r="Q281" s="21">
        <f t="shared" si="47"/>
        <v>1</v>
      </c>
    </row>
    <row r="282" spans="1:17" ht="15.75" hidden="1" x14ac:dyDescent="0.25">
      <c r="A282" s="17" t="s">
        <v>173</v>
      </c>
      <c r="B282" s="17" t="s">
        <v>333</v>
      </c>
      <c r="C282" s="17" t="s">
        <v>22</v>
      </c>
      <c r="D282" s="12">
        <v>42461</v>
      </c>
      <c r="E282" s="12">
        <v>42735</v>
      </c>
      <c r="F282" s="13">
        <v>12000</v>
      </c>
      <c r="G282" s="12">
        <v>42461</v>
      </c>
      <c r="H282" s="12">
        <v>42825</v>
      </c>
      <c r="I282" s="17">
        <f t="shared" si="48"/>
        <v>12</v>
      </c>
      <c r="J282" s="13">
        <f t="shared" si="41"/>
        <v>1000</v>
      </c>
      <c r="K282"/>
      <c r="L282" t="b">
        <f t="shared" si="42"/>
        <v>0</v>
      </c>
      <c r="M282" t="b">
        <f t="shared" si="43"/>
        <v>0</v>
      </c>
      <c r="N282" t="b">
        <f t="shared" si="44"/>
        <v>0</v>
      </c>
      <c r="O282" t="b">
        <f t="shared" si="45"/>
        <v>0</v>
      </c>
      <c r="P282" t="b">
        <f t="shared" si="46"/>
        <v>0</v>
      </c>
      <c r="Q282" s="21" t="str">
        <f t="shared" si="47"/>
        <v>N/a</v>
      </c>
    </row>
    <row r="283" spans="1:17" ht="15.75" hidden="1" x14ac:dyDescent="0.25">
      <c r="A283" s="17" t="s">
        <v>173</v>
      </c>
      <c r="B283" s="17" t="s">
        <v>333</v>
      </c>
      <c r="C283" s="17" t="s">
        <v>22</v>
      </c>
      <c r="D283" s="12">
        <v>42840</v>
      </c>
      <c r="E283" s="12">
        <v>43100</v>
      </c>
      <c r="F283" s="13">
        <v>1000</v>
      </c>
      <c r="G283" s="12">
        <v>42826</v>
      </c>
      <c r="H283" s="12">
        <v>42855</v>
      </c>
      <c r="I283" s="17">
        <f t="shared" si="48"/>
        <v>1</v>
      </c>
      <c r="J283" s="13">
        <f t="shared" si="41"/>
        <v>1000</v>
      </c>
      <c r="K283"/>
      <c r="L283" t="b">
        <f t="shared" si="42"/>
        <v>0</v>
      </c>
      <c r="M283" t="b">
        <f t="shared" si="43"/>
        <v>0</v>
      </c>
      <c r="N283" t="b">
        <f t="shared" si="44"/>
        <v>1</v>
      </c>
      <c r="O283" t="b">
        <f t="shared" si="45"/>
        <v>1</v>
      </c>
      <c r="P283" t="b">
        <f t="shared" si="46"/>
        <v>1</v>
      </c>
      <c r="Q283" s="21">
        <f t="shared" si="47"/>
        <v>1</v>
      </c>
    </row>
    <row r="284" spans="1:17" ht="15.75" hidden="1" x14ac:dyDescent="0.25">
      <c r="A284" s="17" t="s">
        <v>173</v>
      </c>
      <c r="B284" s="17" t="s">
        <v>333</v>
      </c>
      <c r="C284" s="17" t="s">
        <v>22</v>
      </c>
      <c r="D284" s="12">
        <v>42878</v>
      </c>
      <c r="E284" s="12">
        <v>43100</v>
      </c>
      <c r="F284" s="13">
        <v>13200</v>
      </c>
      <c r="G284" s="12">
        <v>42856</v>
      </c>
      <c r="H284" s="12">
        <v>43220</v>
      </c>
      <c r="I284" s="17">
        <f t="shared" si="48"/>
        <v>12</v>
      </c>
      <c r="J284" s="13">
        <f t="shared" si="41"/>
        <v>1100</v>
      </c>
      <c r="K284"/>
      <c r="L284" t="b">
        <f t="shared" si="42"/>
        <v>0</v>
      </c>
      <c r="M284" t="b">
        <f t="shared" si="43"/>
        <v>0</v>
      </c>
      <c r="N284" t="b">
        <f t="shared" si="44"/>
        <v>1</v>
      </c>
      <c r="O284" t="b">
        <f t="shared" si="45"/>
        <v>1</v>
      </c>
      <c r="P284" t="b">
        <f t="shared" si="46"/>
        <v>1</v>
      </c>
      <c r="Q284" s="21">
        <f t="shared" si="47"/>
        <v>1</v>
      </c>
    </row>
    <row r="285" spans="1:17" ht="15.75" hidden="1" x14ac:dyDescent="0.25">
      <c r="A285" s="17" t="s">
        <v>173</v>
      </c>
      <c r="B285" s="17" t="s">
        <v>333</v>
      </c>
      <c r="C285" s="17" t="s">
        <v>22</v>
      </c>
      <c r="D285" s="12">
        <v>42965</v>
      </c>
      <c r="E285" s="12">
        <v>43100</v>
      </c>
      <c r="F285" s="13">
        <v>8000</v>
      </c>
      <c r="G285" s="12">
        <v>42948</v>
      </c>
      <c r="H285" s="12">
        <v>43008</v>
      </c>
      <c r="I285" s="17">
        <f t="shared" si="48"/>
        <v>2</v>
      </c>
      <c r="J285" s="13">
        <f t="shared" ref="J285:J348" si="49">F285/I285</f>
        <v>4000</v>
      </c>
      <c r="K285"/>
      <c r="L285" t="b">
        <f t="shared" si="42"/>
        <v>0</v>
      </c>
      <c r="M285" t="b">
        <f t="shared" si="43"/>
        <v>0</v>
      </c>
      <c r="N285" t="b">
        <f t="shared" si="44"/>
        <v>1</v>
      </c>
      <c r="O285" t="b">
        <f t="shared" si="45"/>
        <v>1</v>
      </c>
      <c r="P285" t="b">
        <f t="shared" si="46"/>
        <v>1</v>
      </c>
      <c r="Q285" s="21">
        <f t="shared" si="47"/>
        <v>-272</v>
      </c>
    </row>
    <row r="286" spans="1:17" ht="15.75" x14ac:dyDescent="0.25">
      <c r="A286" s="17" t="s">
        <v>173</v>
      </c>
      <c r="B286" s="17" t="s">
        <v>333</v>
      </c>
      <c r="C286" s="17" t="s">
        <v>22</v>
      </c>
      <c r="D286" s="12">
        <v>43327</v>
      </c>
      <c r="E286" s="12">
        <v>43378</v>
      </c>
      <c r="F286" s="13">
        <v>13200</v>
      </c>
      <c r="G286" s="12">
        <v>43221</v>
      </c>
      <c r="H286" s="12">
        <v>43585</v>
      </c>
      <c r="I286" s="17">
        <f t="shared" si="48"/>
        <v>12</v>
      </c>
      <c r="J286" s="13">
        <f t="shared" si="49"/>
        <v>1100</v>
      </c>
      <c r="K286"/>
      <c r="L286" t="b">
        <f t="shared" si="42"/>
        <v>0</v>
      </c>
      <c r="M286" t="b">
        <f t="shared" si="43"/>
        <v>0</v>
      </c>
      <c r="N286" t="b">
        <f t="shared" si="44"/>
        <v>1</v>
      </c>
      <c r="O286" t="b">
        <f t="shared" si="45"/>
        <v>1</v>
      </c>
      <c r="P286" t="b">
        <f t="shared" si="46"/>
        <v>1</v>
      </c>
      <c r="Q286" s="21">
        <f t="shared" si="47"/>
        <v>213</v>
      </c>
    </row>
    <row r="287" spans="1:17" ht="15.75" x14ac:dyDescent="0.25">
      <c r="A287" s="17" t="s">
        <v>40</v>
      </c>
      <c r="B287" s="17" t="s">
        <v>336</v>
      </c>
      <c r="C287" s="17" t="s">
        <v>22</v>
      </c>
      <c r="D287" s="12">
        <v>43329</v>
      </c>
      <c r="E287" s="12">
        <v>43404</v>
      </c>
      <c r="F287" s="13">
        <v>15296.17</v>
      </c>
      <c r="G287" s="12">
        <v>43313</v>
      </c>
      <c r="H287" s="12">
        <v>43677</v>
      </c>
      <c r="I287" s="17">
        <f t="shared" si="48"/>
        <v>12</v>
      </c>
      <c r="J287" s="13">
        <f t="shared" si="49"/>
        <v>1274.6808333333333</v>
      </c>
      <c r="K287"/>
      <c r="L287" t="b">
        <f t="shared" ref="L287:L350" si="50">AND(F287=F286,G287=G286,E287=E286,D287=D286)</f>
        <v>0</v>
      </c>
      <c r="M287" t="b">
        <f t="shared" ref="M287:M350" si="51">IF(F287&gt;G287,TRUE, FALSE)</f>
        <v>0</v>
      </c>
      <c r="N287" t="b">
        <f t="shared" ref="N287:N350" si="52">EXACT(A287,A286)</f>
        <v>0</v>
      </c>
      <c r="O287" t="b">
        <f t="shared" ref="O287:O350" si="53">EXACT(B287,B286)</f>
        <v>0</v>
      </c>
      <c r="P287" t="b">
        <f t="shared" ref="P287:P350" si="54">AND(N287,O287)</f>
        <v>0</v>
      </c>
      <c r="Q287" s="21" t="str">
        <f t="shared" ref="Q287:Q350" si="55">IF(AND(NOT(L287),P287), G287-H286,"N/a")</f>
        <v>N/a</v>
      </c>
    </row>
    <row r="288" spans="1:17" ht="15.75" hidden="1" x14ac:dyDescent="0.25">
      <c r="A288" s="17" t="s">
        <v>174</v>
      </c>
      <c r="B288" s="17" t="s">
        <v>333</v>
      </c>
      <c r="C288" s="17" t="s">
        <v>22</v>
      </c>
      <c r="D288" s="12">
        <v>43073</v>
      </c>
      <c r="E288" s="12">
        <v>43100</v>
      </c>
      <c r="F288" s="13">
        <v>6837.35</v>
      </c>
      <c r="G288" s="12">
        <v>42948</v>
      </c>
      <c r="H288" s="12">
        <v>43039</v>
      </c>
      <c r="I288" s="17">
        <f t="shared" si="48"/>
        <v>3</v>
      </c>
      <c r="J288" s="13">
        <f t="shared" si="49"/>
        <v>2279.1166666666668</v>
      </c>
      <c r="K288"/>
      <c r="L288" t="b">
        <f t="shared" si="50"/>
        <v>0</v>
      </c>
      <c r="M288" t="b">
        <f t="shared" si="51"/>
        <v>0</v>
      </c>
      <c r="N288" t="b">
        <f t="shared" si="52"/>
        <v>0</v>
      </c>
      <c r="O288" t="b">
        <f t="shared" si="53"/>
        <v>0</v>
      </c>
      <c r="P288" t="b">
        <f t="shared" si="54"/>
        <v>0</v>
      </c>
      <c r="Q288" s="21" t="str">
        <f t="shared" si="55"/>
        <v>N/a</v>
      </c>
    </row>
    <row r="289" spans="1:17" ht="15.75" hidden="1" x14ac:dyDescent="0.25">
      <c r="A289" s="17" t="s">
        <v>175</v>
      </c>
      <c r="B289" s="17" t="s">
        <v>334</v>
      </c>
      <c r="C289" s="17" t="s">
        <v>22</v>
      </c>
      <c r="D289" s="12">
        <v>43098</v>
      </c>
      <c r="E289" s="12">
        <v>43465</v>
      </c>
      <c r="F289" s="13">
        <v>10811.98</v>
      </c>
      <c r="G289" s="12">
        <v>43070</v>
      </c>
      <c r="H289" s="12">
        <v>43434</v>
      </c>
      <c r="I289" s="17">
        <f t="shared" si="48"/>
        <v>12</v>
      </c>
      <c r="J289" s="13">
        <f t="shared" si="49"/>
        <v>900.99833333333333</v>
      </c>
      <c r="K289"/>
      <c r="L289" t="b">
        <f t="shared" si="50"/>
        <v>0</v>
      </c>
      <c r="M289" t="b">
        <f t="shared" si="51"/>
        <v>0</v>
      </c>
      <c r="N289" t="b">
        <f t="shared" si="52"/>
        <v>0</v>
      </c>
      <c r="O289" t="b">
        <f t="shared" si="53"/>
        <v>0</v>
      </c>
      <c r="P289" t="b">
        <f t="shared" si="54"/>
        <v>0</v>
      </c>
      <c r="Q289" s="21" t="str">
        <f t="shared" si="55"/>
        <v>N/a</v>
      </c>
    </row>
    <row r="290" spans="1:17" ht="15.75" x14ac:dyDescent="0.25">
      <c r="A290" s="17" t="s">
        <v>175</v>
      </c>
      <c r="B290" s="17" t="s">
        <v>334</v>
      </c>
      <c r="C290" s="17" t="s">
        <v>22</v>
      </c>
      <c r="D290" s="12">
        <v>43438</v>
      </c>
      <c r="E290" s="12">
        <v>43447</v>
      </c>
      <c r="F290" s="13">
        <v>6757.49</v>
      </c>
      <c r="G290" s="12">
        <v>43435</v>
      </c>
      <c r="H290" s="12">
        <v>43799</v>
      </c>
      <c r="I290" s="17">
        <f t="shared" si="48"/>
        <v>12</v>
      </c>
      <c r="J290" s="13">
        <f t="shared" si="49"/>
        <v>563.12416666666661</v>
      </c>
      <c r="K290"/>
      <c r="L290" t="b">
        <f t="shared" si="50"/>
        <v>0</v>
      </c>
      <c r="M290" t="b">
        <f t="shared" si="51"/>
        <v>0</v>
      </c>
      <c r="N290" t="b">
        <f t="shared" si="52"/>
        <v>1</v>
      </c>
      <c r="O290" t="b">
        <f t="shared" si="53"/>
        <v>1</v>
      </c>
      <c r="P290" t="b">
        <f t="shared" si="54"/>
        <v>1</v>
      </c>
      <c r="Q290" s="21">
        <f t="shared" si="55"/>
        <v>1</v>
      </c>
    </row>
    <row r="291" spans="1:17" ht="15.75" hidden="1" x14ac:dyDescent="0.25">
      <c r="A291" s="17" t="s">
        <v>176</v>
      </c>
      <c r="B291" s="17" t="s">
        <v>334</v>
      </c>
      <c r="C291" s="17" t="s">
        <v>22</v>
      </c>
      <c r="D291" s="12">
        <v>43083</v>
      </c>
      <c r="E291" s="12">
        <v>43465</v>
      </c>
      <c r="F291" s="13">
        <v>27600</v>
      </c>
      <c r="G291" s="12">
        <v>43101</v>
      </c>
      <c r="H291" s="12">
        <v>43465</v>
      </c>
      <c r="I291" s="17">
        <f t="shared" si="48"/>
        <v>12</v>
      </c>
      <c r="J291" s="13">
        <f t="shared" si="49"/>
        <v>2300</v>
      </c>
      <c r="K291"/>
      <c r="L291" t="b">
        <f t="shared" si="50"/>
        <v>0</v>
      </c>
      <c r="M291" t="b">
        <f t="shared" si="51"/>
        <v>0</v>
      </c>
      <c r="N291" t="b">
        <f t="shared" si="52"/>
        <v>0</v>
      </c>
      <c r="O291" t="b">
        <f t="shared" si="53"/>
        <v>1</v>
      </c>
      <c r="P291" t="b">
        <f t="shared" si="54"/>
        <v>0</v>
      </c>
      <c r="Q291" s="21" t="str">
        <f t="shared" si="55"/>
        <v>N/a</v>
      </c>
    </row>
    <row r="292" spans="1:17" ht="15.75" x14ac:dyDescent="0.25">
      <c r="A292" s="17" t="s">
        <v>176</v>
      </c>
      <c r="B292" s="17" t="s">
        <v>334</v>
      </c>
      <c r="C292" s="17" t="s">
        <v>22</v>
      </c>
      <c r="D292" s="12">
        <v>43448</v>
      </c>
      <c r="E292" s="12">
        <v>43489</v>
      </c>
      <c r="F292" s="13">
        <v>27600</v>
      </c>
      <c r="G292" s="12">
        <v>43466</v>
      </c>
      <c r="H292" s="12">
        <v>43830</v>
      </c>
      <c r="I292" s="17">
        <f t="shared" si="48"/>
        <v>12</v>
      </c>
      <c r="J292" s="13">
        <f t="shared" si="49"/>
        <v>2300</v>
      </c>
      <c r="K292"/>
      <c r="L292" t="b">
        <f t="shared" si="50"/>
        <v>0</v>
      </c>
      <c r="M292" t="b">
        <f t="shared" si="51"/>
        <v>0</v>
      </c>
      <c r="N292" t="b">
        <f t="shared" si="52"/>
        <v>1</v>
      </c>
      <c r="O292" t="b">
        <f t="shared" si="53"/>
        <v>1</v>
      </c>
      <c r="P292" t="b">
        <f t="shared" si="54"/>
        <v>1</v>
      </c>
      <c r="Q292" s="21">
        <f t="shared" si="55"/>
        <v>1</v>
      </c>
    </row>
    <row r="293" spans="1:17" ht="15.75" x14ac:dyDescent="0.25">
      <c r="A293" s="17" t="s">
        <v>176</v>
      </c>
      <c r="B293" s="17" t="s">
        <v>334</v>
      </c>
      <c r="C293" s="17" t="s">
        <v>22</v>
      </c>
      <c r="D293" s="12">
        <v>43831</v>
      </c>
      <c r="E293" s="12">
        <v>43851</v>
      </c>
      <c r="F293" s="13">
        <v>27600</v>
      </c>
      <c r="G293" s="12">
        <v>43831</v>
      </c>
      <c r="H293" s="12">
        <v>44196</v>
      </c>
      <c r="I293" s="17">
        <f t="shared" si="48"/>
        <v>12</v>
      </c>
      <c r="J293" s="13">
        <f t="shared" si="49"/>
        <v>2300</v>
      </c>
      <c r="K293"/>
      <c r="L293" t="b">
        <f t="shared" si="50"/>
        <v>0</v>
      </c>
      <c r="M293" t="b">
        <f t="shared" si="51"/>
        <v>0</v>
      </c>
      <c r="N293" t="b">
        <f t="shared" si="52"/>
        <v>1</v>
      </c>
      <c r="O293" t="b">
        <f t="shared" si="53"/>
        <v>1</v>
      </c>
      <c r="P293" t="b">
        <f t="shared" si="54"/>
        <v>1</v>
      </c>
      <c r="Q293" s="21">
        <f t="shared" si="55"/>
        <v>1</v>
      </c>
    </row>
    <row r="294" spans="1:17" ht="15.75" x14ac:dyDescent="0.25">
      <c r="A294" s="17" t="s">
        <v>177</v>
      </c>
      <c r="B294" s="17" t="s">
        <v>335</v>
      </c>
      <c r="C294" s="17" t="s">
        <v>22</v>
      </c>
      <c r="D294" s="12">
        <v>43194</v>
      </c>
      <c r="E294" s="12">
        <v>43241</v>
      </c>
      <c r="F294" s="13">
        <v>16500</v>
      </c>
      <c r="G294" s="12">
        <v>43191</v>
      </c>
      <c r="H294" s="12">
        <v>43555</v>
      </c>
      <c r="I294" s="17">
        <f t="shared" si="48"/>
        <v>12</v>
      </c>
      <c r="J294" s="13">
        <f t="shared" si="49"/>
        <v>1375</v>
      </c>
      <c r="K294"/>
      <c r="L294" t="b">
        <f t="shared" si="50"/>
        <v>0</v>
      </c>
      <c r="M294" t="b">
        <f t="shared" si="51"/>
        <v>0</v>
      </c>
      <c r="N294" t="b">
        <f t="shared" si="52"/>
        <v>0</v>
      </c>
      <c r="O294" t="b">
        <f t="shared" si="53"/>
        <v>0</v>
      </c>
      <c r="P294" t="b">
        <f t="shared" si="54"/>
        <v>0</v>
      </c>
      <c r="Q294" s="21" t="str">
        <f t="shared" si="55"/>
        <v>N/a</v>
      </c>
    </row>
    <row r="295" spans="1:17" ht="15.75" x14ac:dyDescent="0.25">
      <c r="A295" s="17" t="s">
        <v>177</v>
      </c>
      <c r="B295" s="17" t="s">
        <v>332</v>
      </c>
      <c r="C295" s="17" t="s">
        <v>22</v>
      </c>
      <c r="D295" s="12">
        <v>43311</v>
      </c>
      <c r="E295" s="12">
        <v>43360</v>
      </c>
      <c r="F295" s="13">
        <v>9000</v>
      </c>
      <c r="G295" s="12">
        <v>43282</v>
      </c>
      <c r="H295" s="12">
        <v>43555</v>
      </c>
      <c r="I295" s="17">
        <f t="shared" si="48"/>
        <v>9</v>
      </c>
      <c r="J295" s="13">
        <f t="shared" si="49"/>
        <v>1000</v>
      </c>
      <c r="K295"/>
      <c r="L295" t="b">
        <f t="shared" si="50"/>
        <v>0</v>
      </c>
      <c r="M295" t="b">
        <f t="shared" si="51"/>
        <v>0</v>
      </c>
      <c r="N295" t="b">
        <f t="shared" si="52"/>
        <v>1</v>
      </c>
      <c r="O295" t="b">
        <f t="shared" si="53"/>
        <v>0</v>
      </c>
      <c r="P295" t="b">
        <f t="shared" si="54"/>
        <v>0</v>
      </c>
      <c r="Q295" s="21" t="str">
        <f t="shared" si="55"/>
        <v>N/a</v>
      </c>
    </row>
    <row r="296" spans="1:17" ht="15.75" x14ac:dyDescent="0.25">
      <c r="A296" s="17" t="s">
        <v>177</v>
      </c>
      <c r="B296" s="17" t="s">
        <v>335</v>
      </c>
      <c r="C296" s="17" t="s">
        <v>22</v>
      </c>
      <c r="D296" s="12">
        <v>43647</v>
      </c>
      <c r="E296" s="12">
        <v>43707</v>
      </c>
      <c r="F296" s="13">
        <v>22500</v>
      </c>
      <c r="G296" s="12">
        <v>43556</v>
      </c>
      <c r="H296" s="12">
        <v>43921</v>
      </c>
      <c r="I296" s="17">
        <f t="shared" si="48"/>
        <v>12</v>
      </c>
      <c r="J296" s="13">
        <f t="shared" si="49"/>
        <v>1875</v>
      </c>
      <c r="K296"/>
      <c r="L296" t="b">
        <f t="shared" si="50"/>
        <v>0</v>
      </c>
      <c r="M296" t="b">
        <f t="shared" si="51"/>
        <v>0</v>
      </c>
      <c r="N296" t="b">
        <f t="shared" si="52"/>
        <v>1</v>
      </c>
      <c r="O296" t="b">
        <f t="shared" si="53"/>
        <v>0</v>
      </c>
      <c r="P296" t="b">
        <f t="shared" si="54"/>
        <v>0</v>
      </c>
      <c r="Q296" s="21" t="str">
        <f t="shared" si="55"/>
        <v>N/a</v>
      </c>
    </row>
    <row r="297" spans="1:17" ht="15.75" x14ac:dyDescent="0.25">
      <c r="A297" s="17" t="s">
        <v>177</v>
      </c>
      <c r="B297" s="17" t="s">
        <v>332</v>
      </c>
      <c r="C297" s="17" t="s">
        <v>22</v>
      </c>
      <c r="D297" s="12">
        <v>43838</v>
      </c>
      <c r="E297" s="12">
        <v>43879</v>
      </c>
      <c r="F297" s="13">
        <v>1500</v>
      </c>
      <c r="G297" s="12">
        <v>43831</v>
      </c>
      <c r="H297" s="12">
        <v>43921</v>
      </c>
      <c r="I297" s="17">
        <f t="shared" si="48"/>
        <v>3</v>
      </c>
      <c r="J297" s="13">
        <f t="shared" si="49"/>
        <v>500</v>
      </c>
      <c r="K297"/>
      <c r="L297" t="b">
        <f t="shared" si="50"/>
        <v>0</v>
      </c>
      <c r="M297" t="b">
        <f t="shared" si="51"/>
        <v>0</v>
      </c>
      <c r="N297" t="b">
        <f t="shared" si="52"/>
        <v>1</v>
      </c>
      <c r="O297" t="b">
        <f t="shared" si="53"/>
        <v>0</v>
      </c>
      <c r="P297" t="b">
        <f t="shared" si="54"/>
        <v>0</v>
      </c>
      <c r="Q297" s="21" t="str">
        <f t="shared" si="55"/>
        <v>N/a</v>
      </c>
    </row>
    <row r="298" spans="1:17" ht="15.75" x14ac:dyDescent="0.25">
      <c r="A298" s="17" t="s">
        <v>177</v>
      </c>
      <c r="B298" s="17" t="s">
        <v>335</v>
      </c>
      <c r="C298" s="17" t="s">
        <v>22</v>
      </c>
      <c r="D298" s="12">
        <v>43941</v>
      </c>
      <c r="E298" s="12">
        <v>43987</v>
      </c>
      <c r="F298" s="13">
        <v>10237.5</v>
      </c>
      <c r="G298" s="12">
        <v>43922</v>
      </c>
      <c r="H298" s="12">
        <v>44012</v>
      </c>
      <c r="I298" s="17">
        <f t="shared" si="48"/>
        <v>3</v>
      </c>
      <c r="J298" s="13">
        <f t="shared" si="49"/>
        <v>3412.5</v>
      </c>
      <c r="K298"/>
      <c r="L298" t="b">
        <f t="shared" si="50"/>
        <v>0</v>
      </c>
      <c r="M298" t="b">
        <f t="shared" si="51"/>
        <v>0</v>
      </c>
      <c r="N298" t="b">
        <f t="shared" si="52"/>
        <v>1</v>
      </c>
      <c r="O298" t="b">
        <f t="shared" si="53"/>
        <v>0</v>
      </c>
      <c r="P298" t="b">
        <f t="shared" si="54"/>
        <v>0</v>
      </c>
      <c r="Q298" s="21" t="str">
        <f t="shared" si="55"/>
        <v>N/a</v>
      </c>
    </row>
    <row r="299" spans="1:17" ht="15.75" x14ac:dyDescent="0.25">
      <c r="A299" s="17" t="s">
        <v>177</v>
      </c>
      <c r="B299" s="17" t="s">
        <v>332</v>
      </c>
      <c r="C299" s="17" t="s">
        <v>22</v>
      </c>
      <c r="D299" s="12">
        <v>44013</v>
      </c>
      <c r="E299" s="12">
        <v>44085</v>
      </c>
      <c r="F299" s="13">
        <v>10237.5</v>
      </c>
      <c r="G299" s="12">
        <v>44013</v>
      </c>
      <c r="H299" s="12">
        <v>44104</v>
      </c>
      <c r="I299" s="17">
        <f t="shared" si="48"/>
        <v>3</v>
      </c>
      <c r="J299" s="13">
        <f t="shared" si="49"/>
        <v>3412.5</v>
      </c>
      <c r="K299"/>
      <c r="L299" t="b">
        <f t="shared" si="50"/>
        <v>0</v>
      </c>
      <c r="M299" t="b">
        <f t="shared" si="51"/>
        <v>0</v>
      </c>
      <c r="N299" t="b">
        <f t="shared" si="52"/>
        <v>1</v>
      </c>
      <c r="O299" t="b">
        <f t="shared" si="53"/>
        <v>0</v>
      </c>
      <c r="P299" t="b">
        <f t="shared" si="54"/>
        <v>0</v>
      </c>
      <c r="Q299" s="21" t="str">
        <f t="shared" si="55"/>
        <v>N/a</v>
      </c>
    </row>
    <row r="300" spans="1:17" ht="15.75" x14ac:dyDescent="0.25">
      <c r="A300" s="17" t="s">
        <v>177</v>
      </c>
      <c r="B300" s="17" t="s">
        <v>335</v>
      </c>
      <c r="C300" s="17" t="s">
        <v>22</v>
      </c>
      <c r="D300" s="12">
        <v>44105</v>
      </c>
      <c r="E300" s="12">
        <v>44176</v>
      </c>
      <c r="F300" s="13">
        <v>10237.5</v>
      </c>
      <c r="G300" s="12">
        <v>44105</v>
      </c>
      <c r="H300" s="12">
        <v>44196</v>
      </c>
      <c r="I300" s="17">
        <f t="shared" si="48"/>
        <v>3</v>
      </c>
      <c r="J300" s="13">
        <f t="shared" si="49"/>
        <v>3412.5</v>
      </c>
      <c r="K300"/>
      <c r="L300" t="b">
        <f t="shared" si="50"/>
        <v>0</v>
      </c>
      <c r="M300" t="b">
        <f t="shared" si="51"/>
        <v>0</v>
      </c>
      <c r="N300" t="b">
        <f t="shared" si="52"/>
        <v>1</v>
      </c>
      <c r="O300" t="b">
        <f t="shared" si="53"/>
        <v>0</v>
      </c>
      <c r="P300" t="b">
        <f t="shared" si="54"/>
        <v>0</v>
      </c>
      <c r="Q300" s="21" t="str">
        <f t="shared" si="55"/>
        <v>N/a</v>
      </c>
    </row>
    <row r="301" spans="1:17" ht="15.75" x14ac:dyDescent="0.25">
      <c r="A301" s="17" t="s">
        <v>177</v>
      </c>
      <c r="B301" s="17" t="s">
        <v>332</v>
      </c>
      <c r="C301" s="17" t="s">
        <v>22</v>
      </c>
      <c r="D301" s="12">
        <v>44197</v>
      </c>
      <c r="E301" s="12">
        <v>44243</v>
      </c>
      <c r="F301" s="13">
        <v>10237.5</v>
      </c>
      <c r="G301" s="12">
        <v>44197</v>
      </c>
      <c r="H301" s="12">
        <v>44286</v>
      </c>
      <c r="I301" s="17">
        <f t="shared" si="48"/>
        <v>3</v>
      </c>
      <c r="J301" s="13">
        <f t="shared" si="49"/>
        <v>3412.5</v>
      </c>
      <c r="K301"/>
      <c r="L301" t="b">
        <f t="shared" si="50"/>
        <v>0</v>
      </c>
      <c r="M301" t="b">
        <f t="shared" si="51"/>
        <v>0</v>
      </c>
      <c r="N301" t="b">
        <f t="shared" si="52"/>
        <v>1</v>
      </c>
      <c r="O301" t="b">
        <f t="shared" si="53"/>
        <v>0</v>
      </c>
      <c r="P301" t="b">
        <f t="shared" si="54"/>
        <v>0</v>
      </c>
      <c r="Q301" s="21" t="str">
        <f t="shared" si="55"/>
        <v>N/a</v>
      </c>
    </row>
    <row r="302" spans="1:17" ht="15.75" hidden="1" x14ac:dyDescent="0.25">
      <c r="A302" s="17" t="s">
        <v>178</v>
      </c>
      <c r="B302" s="17" t="s">
        <v>333</v>
      </c>
      <c r="C302" s="17" t="s">
        <v>22</v>
      </c>
      <c r="D302" s="12">
        <v>42736</v>
      </c>
      <c r="E302" s="12">
        <v>43100</v>
      </c>
      <c r="F302" s="13">
        <v>10500</v>
      </c>
      <c r="G302" s="12">
        <v>42736</v>
      </c>
      <c r="H302" s="12">
        <v>42825</v>
      </c>
      <c r="I302" s="17">
        <f t="shared" si="48"/>
        <v>3</v>
      </c>
      <c r="J302" s="13">
        <f t="shared" si="49"/>
        <v>3500</v>
      </c>
      <c r="K302"/>
      <c r="L302" t="b">
        <f t="shared" si="50"/>
        <v>0</v>
      </c>
      <c r="M302" t="b">
        <f t="shared" si="51"/>
        <v>0</v>
      </c>
      <c r="N302" t="b">
        <f t="shared" si="52"/>
        <v>0</v>
      </c>
      <c r="O302" t="b">
        <f t="shared" si="53"/>
        <v>0</v>
      </c>
      <c r="P302" t="b">
        <f t="shared" si="54"/>
        <v>0</v>
      </c>
      <c r="Q302" s="21" t="str">
        <f t="shared" si="55"/>
        <v>N/a</v>
      </c>
    </row>
    <row r="303" spans="1:17" ht="15.75" hidden="1" x14ac:dyDescent="0.25">
      <c r="A303" s="17" t="s">
        <v>178</v>
      </c>
      <c r="B303" s="17" t="s">
        <v>333</v>
      </c>
      <c r="C303" s="17" t="s">
        <v>22</v>
      </c>
      <c r="D303" s="12">
        <v>42826</v>
      </c>
      <c r="E303" s="12">
        <v>43100</v>
      </c>
      <c r="F303" s="13">
        <v>10500</v>
      </c>
      <c r="G303" s="12">
        <v>42826</v>
      </c>
      <c r="H303" s="12">
        <v>42916</v>
      </c>
      <c r="I303" s="17">
        <f t="shared" si="48"/>
        <v>3</v>
      </c>
      <c r="J303" s="13">
        <f t="shared" si="49"/>
        <v>3500</v>
      </c>
      <c r="K303"/>
      <c r="L303" t="b">
        <f t="shared" si="50"/>
        <v>0</v>
      </c>
      <c r="M303" t="b">
        <f t="shared" si="51"/>
        <v>0</v>
      </c>
      <c r="N303" t="b">
        <f t="shared" si="52"/>
        <v>1</v>
      </c>
      <c r="O303" t="b">
        <f t="shared" si="53"/>
        <v>1</v>
      </c>
      <c r="P303" t="b">
        <f t="shared" si="54"/>
        <v>1</v>
      </c>
      <c r="Q303" s="21">
        <f t="shared" si="55"/>
        <v>1</v>
      </c>
    </row>
    <row r="304" spans="1:17" ht="15.75" hidden="1" x14ac:dyDescent="0.25">
      <c r="A304" s="17" t="s">
        <v>178</v>
      </c>
      <c r="B304" s="17" t="s">
        <v>333</v>
      </c>
      <c r="C304" s="17" t="s">
        <v>22</v>
      </c>
      <c r="D304" s="12">
        <v>42917</v>
      </c>
      <c r="E304" s="12">
        <v>43100</v>
      </c>
      <c r="F304" s="13">
        <v>10500</v>
      </c>
      <c r="G304" s="12">
        <v>42917</v>
      </c>
      <c r="H304" s="12">
        <v>43008</v>
      </c>
      <c r="I304" s="17">
        <f t="shared" si="48"/>
        <v>3</v>
      </c>
      <c r="J304" s="13">
        <f t="shared" si="49"/>
        <v>3500</v>
      </c>
      <c r="K304"/>
      <c r="L304" t="b">
        <f t="shared" si="50"/>
        <v>0</v>
      </c>
      <c r="M304" t="b">
        <f t="shared" si="51"/>
        <v>0</v>
      </c>
      <c r="N304" t="b">
        <f t="shared" si="52"/>
        <v>1</v>
      </c>
      <c r="O304" t="b">
        <f t="shared" si="53"/>
        <v>1</v>
      </c>
      <c r="P304" t="b">
        <f t="shared" si="54"/>
        <v>1</v>
      </c>
      <c r="Q304" s="21">
        <f t="shared" si="55"/>
        <v>1</v>
      </c>
    </row>
    <row r="305" spans="1:17" ht="15.75" hidden="1" x14ac:dyDescent="0.25">
      <c r="A305" s="17" t="s">
        <v>178</v>
      </c>
      <c r="B305" s="17" t="s">
        <v>333</v>
      </c>
      <c r="C305" s="17" t="s">
        <v>22</v>
      </c>
      <c r="D305" s="12">
        <v>43009</v>
      </c>
      <c r="E305" s="12">
        <v>43100</v>
      </c>
      <c r="F305" s="13">
        <v>10500</v>
      </c>
      <c r="G305" s="12">
        <v>43009</v>
      </c>
      <c r="H305" s="12">
        <v>43100</v>
      </c>
      <c r="I305" s="17">
        <f t="shared" si="48"/>
        <v>3</v>
      </c>
      <c r="J305" s="13">
        <f t="shared" si="49"/>
        <v>3500</v>
      </c>
      <c r="K305"/>
      <c r="L305" t="b">
        <f t="shared" si="50"/>
        <v>0</v>
      </c>
      <c r="M305" t="b">
        <f t="shared" si="51"/>
        <v>0</v>
      </c>
      <c r="N305" t="b">
        <f t="shared" si="52"/>
        <v>1</v>
      </c>
      <c r="O305" t="b">
        <f t="shared" si="53"/>
        <v>1</v>
      </c>
      <c r="P305" t="b">
        <f t="shared" si="54"/>
        <v>1</v>
      </c>
      <c r="Q305" s="21">
        <f t="shared" si="55"/>
        <v>1</v>
      </c>
    </row>
    <row r="306" spans="1:17" ht="15.75" hidden="1" x14ac:dyDescent="0.25">
      <c r="A306" s="17" t="s">
        <v>178</v>
      </c>
      <c r="B306" s="17" t="s">
        <v>333</v>
      </c>
      <c r="C306" s="17" t="s">
        <v>22</v>
      </c>
      <c r="D306" s="12">
        <v>43109</v>
      </c>
      <c r="E306" s="12">
        <v>43152</v>
      </c>
      <c r="F306" s="13">
        <v>42000</v>
      </c>
      <c r="G306" s="12">
        <v>43040</v>
      </c>
      <c r="H306" s="12">
        <v>43404</v>
      </c>
      <c r="I306" s="17">
        <f t="shared" si="48"/>
        <v>12</v>
      </c>
      <c r="J306" s="13">
        <f t="shared" si="49"/>
        <v>3500</v>
      </c>
      <c r="K306"/>
      <c r="L306" t="b">
        <f t="shared" si="50"/>
        <v>0</v>
      </c>
      <c r="M306" t="b">
        <f t="shared" si="51"/>
        <v>0</v>
      </c>
      <c r="N306" t="b">
        <f t="shared" si="52"/>
        <v>1</v>
      </c>
      <c r="O306" t="b">
        <f t="shared" si="53"/>
        <v>1</v>
      </c>
      <c r="P306" t="b">
        <f t="shared" si="54"/>
        <v>1</v>
      </c>
      <c r="Q306" s="21">
        <f t="shared" si="55"/>
        <v>-60</v>
      </c>
    </row>
    <row r="307" spans="1:17" ht="15.75" hidden="1" x14ac:dyDescent="0.25">
      <c r="A307" s="17" t="s">
        <v>178</v>
      </c>
      <c r="B307" s="17" t="s">
        <v>333</v>
      </c>
      <c r="C307" s="17" t="s">
        <v>22</v>
      </c>
      <c r="D307" s="12">
        <v>43110</v>
      </c>
      <c r="E307" s="12">
        <v>43193</v>
      </c>
      <c r="F307" s="13">
        <v>6000</v>
      </c>
      <c r="G307" s="12">
        <v>43070</v>
      </c>
      <c r="H307" s="12">
        <v>43131</v>
      </c>
      <c r="I307" s="17">
        <f t="shared" si="48"/>
        <v>2</v>
      </c>
      <c r="J307" s="13">
        <f t="shared" si="49"/>
        <v>3000</v>
      </c>
      <c r="K307"/>
      <c r="L307" t="b">
        <f t="shared" si="50"/>
        <v>0</v>
      </c>
      <c r="M307" t="b">
        <f t="shared" si="51"/>
        <v>0</v>
      </c>
      <c r="N307" t="b">
        <f t="shared" si="52"/>
        <v>1</v>
      </c>
      <c r="O307" t="b">
        <f t="shared" si="53"/>
        <v>1</v>
      </c>
      <c r="P307" t="b">
        <f t="shared" si="54"/>
        <v>1</v>
      </c>
      <c r="Q307" s="21">
        <f t="shared" si="55"/>
        <v>-334</v>
      </c>
    </row>
    <row r="308" spans="1:17" ht="15.75" hidden="1" x14ac:dyDescent="0.25">
      <c r="A308" s="17" t="s">
        <v>178</v>
      </c>
      <c r="B308" s="17" t="s">
        <v>333</v>
      </c>
      <c r="C308" s="17" t="s">
        <v>22</v>
      </c>
      <c r="D308" s="12">
        <v>43136</v>
      </c>
      <c r="E308" s="12">
        <v>43180</v>
      </c>
      <c r="F308" s="13">
        <v>5000</v>
      </c>
      <c r="G308" s="12">
        <v>43070</v>
      </c>
      <c r="H308" s="12">
        <v>43131</v>
      </c>
      <c r="I308" s="17">
        <f t="shared" si="48"/>
        <v>2</v>
      </c>
      <c r="J308" s="13">
        <f t="shared" si="49"/>
        <v>2500</v>
      </c>
      <c r="K308"/>
      <c r="L308" t="b">
        <f t="shared" si="50"/>
        <v>0</v>
      </c>
      <c r="M308" t="b">
        <f t="shared" si="51"/>
        <v>0</v>
      </c>
      <c r="N308" t="b">
        <f t="shared" si="52"/>
        <v>1</v>
      </c>
      <c r="O308" t="b">
        <f t="shared" si="53"/>
        <v>1</v>
      </c>
      <c r="P308" t="b">
        <f t="shared" si="54"/>
        <v>1</v>
      </c>
      <c r="Q308" s="21">
        <f t="shared" si="55"/>
        <v>-61</v>
      </c>
    </row>
    <row r="309" spans="1:17" ht="15.75" hidden="1" x14ac:dyDescent="0.25">
      <c r="A309" s="17" t="s">
        <v>178</v>
      </c>
      <c r="B309" s="17" t="s">
        <v>333</v>
      </c>
      <c r="C309" s="17" t="s">
        <v>22</v>
      </c>
      <c r="D309" s="12">
        <v>43136</v>
      </c>
      <c r="E309" s="12">
        <v>43180</v>
      </c>
      <c r="F309" s="13">
        <v>7000</v>
      </c>
      <c r="G309" s="12">
        <v>43132</v>
      </c>
      <c r="H309" s="12">
        <v>43190</v>
      </c>
      <c r="I309" s="17">
        <f t="shared" si="48"/>
        <v>2</v>
      </c>
      <c r="J309" s="13">
        <f t="shared" si="49"/>
        <v>3500</v>
      </c>
      <c r="K309"/>
      <c r="L309" t="b">
        <f t="shared" si="50"/>
        <v>0</v>
      </c>
      <c r="M309" t="b">
        <f t="shared" si="51"/>
        <v>0</v>
      </c>
      <c r="N309" t="b">
        <f t="shared" si="52"/>
        <v>1</v>
      </c>
      <c r="O309" t="b">
        <f t="shared" si="53"/>
        <v>1</v>
      </c>
      <c r="P309" t="b">
        <f t="shared" si="54"/>
        <v>1</v>
      </c>
      <c r="Q309" s="21">
        <f t="shared" si="55"/>
        <v>1</v>
      </c>
    </row>
    <row r="310" spans="1:17" ht="15.75" hidden="1" x14ac:dyDescent="0.25">
      <c r="A310" s="17" t="s">
        <v>178</v>
      </c>
      <c r="B310" s="17" t="s">
        <v>333</v>
      </c>
      <c r="C310" s="17" t="s">
        <v>22</v>
      </c>
      <c r="D310" s="12">
        <v>43166</v>
      </c>
      <c r="E310" s="12">
        <v>43207</v>
      </c>
      <c r="F310" s="13">
        <v>10000</v>
      </c>
      <c r="G310" s="12">
        <v>43132</v>
      </c>
      <c r="H310" s="12">
        <v>43190</v>
      </c>
      <c r="I310" s="17">
        <f t="shared" si="48"/>
        <v>2</v>
      </c>
      <c r="J310" s="13">
        <f t="shared" si="49"/>
        <v>5000</v>
      </c>
      <c r="K310"/>
      <c r="L310" t="b">
        <f t="shared" si="50"/>
        <v>0</v>
      </c>
      <c r="M310" t="b">
        <f t="shared" si="51"/>
        <v>0</v>
      </c>
      <c r="N310" t="b">
        <f t="shared" si="52"/>
        <v>1</v>
      </c>
      <c r="O310" t="b">
        <f t="shared" si="53"/>
        <v>1</v>
      </c>
      <c r="P310" t="b">
        <f t="shared" si="54"/>
        <v>1</v>
      </c>
      <c r="Q310" s="21">
        <f t="shared" si="55"/>
        <v>-58</v>
      </c>
    </row>
    <row r="311" spans="1:17" ht="15.75" hidden="1" x14ac:dyDescent="0.25">
      <c r="A311" s="17" t="s">
        <v>178</v>
      </c>
      <c r="B311" s="17" t="s">
        <v>333</v>
      </c>
      <c r="C311" s="17" t="s">
        <v>22</v>
      </c>
      <c r="D311" s="12">
        <v>43190</v>
      </c>
      <c r="E311" s="12">
        <v>43234</v>
      </c>
      <c r="F311" s="13">
        <v>7000</v>
      </c>
      <c r="G311" s="12">
        <v>43132</v>
      </c>
      <c r="H311" s="12">
        <v>43190</v>
      </c>
      <c r="I311" s="17">
        <f t="shared" si="48"/>
        <v>2</v>
      </c>
      <c r="J311" s="13">
        <f t="shared" si="49"/>
        <v>3500</v>
      </c>
      <c r="K311"/>
      <c r="L311" t="b">
        <f t="shared" si="50"/>
        <v>0</v>
      </c>
      <c r="M311" t="b">
        <f t="shared" si="51"/>
        <v>0</v>
      </c>
      <c r="N311" t="b">
        <f t="shared" si="52"/>
        <v>1</v>
      </c>
      <c r="O311" t="b">
        <f t="shared" si="53"/>
        <v>1</v>
      </c>
      <c r="P311" t="b">
        <f t="shared" si="54"/>
        <v>1</v>
      </c>
      <c r="Q311" s="21">
        <f t="shared" si="55"/>
        <v>-58</v>
      </c>
    </row>
    <row r="312" spans="1:17" ht="15.75" hidden="1" x14ac:dyDescent="0.25">
      <c r="A312" s="17" t="s">
        <v>178</v>
      </c>
      <c r="B312" s="17" t="s">
        <v>333</v>
      </c>
      <c r="C312" s="17" t="s">
        <v>22</v>
      </c>
      <c r="D312" s="12">
        <v>43178</v>
      </c>
      <c r="E312" s="12">
        <v>43216</v>
      </c>
      <c r="F312" s="13">
        <v>8000</v>
      </c>
      <c r="G312" s="12">
        <v>43160</v>
      </c>
      <c r="H312" s="12">
        <v>43220</v>
      </c>
      <c r="I312" s="17">
        <f t="shared" si="48"/>
        <v>2</v>
      </c>
      <c r="J312" s="13">
        <f t="shared" si="49"/>
        <v>4000</v>
      </c>
      <c r="K312"/>
      <c r="L312" t="b">
        <f t="shared" si="50"/>
        <v>0</v>
      </c>
      <c r="M312" t="b">
        <f t="shared" si="51"/>
        <v>0</v>
      </c>
      <c r="N312" t="b">
        <f t="shared" si="52"/>
        <v>1</v>
      </c>
      <c r="O312" t="b">
        <f t="shared" si="53"/>
        <v>1</v>
      </c>
      <c r="P312" t="b">
        <f t="shared" si="54"/>
        <v>1</v>
      </c>
      <c r="Q312" s="21">
        <f t="shared" si="55"/>
        <v>-30</v>
      </c>
    </row>
    <row r="313" spans="1:17" ht="15.75" hidden="1" x14ac:dyDescent="0.25">
      <c r="A313" s="17" t="s">
        <v>178</v>
      </c>
      <c r="B313" s="17" t="s">
        <v>333</v>
      </c>
      <c r="C313" s="17" t="s">
        <v>22</v>
      </c>
      <c r="D313" s="12">
        <v>43194</v>
      </c>
      <c r="E313" s="12">
        <v>43236</v>
      </c>
      <c r="F313" s="13">
        <v>8000</v>
      </c>
      <c r="G313" s="12">
        <v>43160</v>
      </c>
      <c r="H313" s="12">
        <v>43220</v>
      </c>
      <c r="I313" s="17">
        <f t="shared" si="48"/>
        <v>2</v>
      </c>
      <c r="J313" s="13">
        <f t="shared" si="49"/>
        <v>4000</v>
      </c>
      <c r="K313"/>
      <c r="L313" t="b">
        <f t="shared" si="50"/>
        <v>0</v>
      </c>
      <c r="M313" t="b">
        <f t="shared" si="51"/>
        <v>0</v>
      </c>
      <c r="N313" t="b">
        <f t="shared" si="52"/>
        <v>1</v>
      </c>
      <c r="O313" t="b">
        <f t="shared" si="53"/>
        <v>1</v>
      </c>
      <c r="P313" t="b">
        <f t="shared" si="54"/>
        <v>1</v>
      </c>
      <c r="Q313" s="21">
        <f t="shared" si="55"/>
        <v>-60</v>
      </c>
    </row>
    <row r="314" spans="1:17" ht="15.75" hidden="1" x14ac:dyDescent="0.25">
      <c r="A314" s="17" t="s">
        <v>178</v>
      </c>
      <c r="B314" s="17" t="s">
        <v>333</v>
      </c>
      <c r="C314" s="17" t="s">
        <v>22</v>
      </c>
      <c r="D314" s="12">
        <v>43200</v>
      </c>
      <c r="E314" s="12">
        <v>43258</v>
      </c>
      <c r="F314" s="13">
        <v>5000</v>
      </c>
      <c r="G314" s="12">
        <v>43160</v>
      </c>
      <c r="H314" s="12">
        <v>43220</v>
      </c>
      <c r="I314" s="17">
        <f t="shared" si="48"/>
        <v>2</v>
      </c>
      <c r="J314" s="13">
        <f t="shared" si="49"/>
        <v>2500</v>
      </c>
      <c r="K314"/>
      <c r="L314" t="b">
        <f t="shared" si="50"/>
        <v>0</v>
      </c>
      <c r="M314" t="b">
        <f t="shared" si="51"/>
        <v>0</v>
      </c>
      <c r="N314" t="b">
        <f t="shared" si="52"/>
        <v>1</v>
      </c>
      <c r="O314" t="b">
        <f t="shared" si="53"/>
        <v>1</v>
      </c>
      <c r="P314" t="b">
        <f t="shared" si="54"/>
        <v>1</v>
      </c>
      <c r="Q314" s="21">
        <f t="shared" si="55"/>
        <v>-60</v>
      </c>
    </row>
    <row r="315" spans="1:17" ht="15.75" hidden="1" x14ac:dyDescent="0.25">
      <c r="A315" s="17" t="s">
        <v>178</v>
      </c>
      <c r="B315" s="17" t="s">
        <v>333</v>
      </c>
      <c r="C315" s="17" t="s">
        <v>22</v>
      </c>
      <c r="D315" s="12">
        <v>43220</v>
      </c>
      <c r="E315" s="12">
        <v>43258</v>
      </c>
      <c r="F315" s="13">
        <v>5000</v>
      </c>
      <c r="G315" s="12">
        <v>43160</v>
      </c>
      <c r="H315" s="12">
        <v>43220</v>
      </c>
      <c r="I315" s="17">
        <f t="shared" si="48"/>
        <v>2</v>
      </c>
      <c r="J315" s="13">
        <f t="shared" si="49"/>
        <v>2500</v>
      </c>
      <c r="K315"/>
      <c r="L315" t="b">
        <f t="shared" si="50"/>
        <v>0</v>
      </c>
      <c r="M315" t="b">
        <f t="shared" si="51"/>
        <v>0</v>
      </c>
      <c r="N315" t="b">
        <f t="shared" si="52"/>
        <v>1</v>
      </c>
      <c r="O315" t="b">
        <f t="shared" si="53"/>
        <v>1</v>
      </c>
      <c r="P315" t="b">
        <f t="shared" si="54"/>
        <v>1</v>
      </c>
      <c r="Q315" s="21">
        <f t="shared" si="55"/>
        <v>-60</v>
      </c>
    </row>
    <row r="316" spans="1:17" ht="15.75" hidden="1" x14ac:dyDescent="0.25">
      <c r="A316" s="17" t="s">
        <v>178</v>
      </c>
      <c r="B316" s="17" t="s">
        <v>333</v>
      </c>
      <c r="C316" s="17" t="s">
        <v>22</v>
      </c>
      <c r="D316" s="12">
        <v>43200</v>
      </c>
      <c r="E316" s="12">
        <v>43215</v>
      </c>
      <c r="F316" s="13">
        <v>15000</v>
      </c>
      <c r="G316" s="12">
        <v>43191</v>
      </c>
      <c r="H316" s="12">
        <v>43251</v>
      </c>
      <c r="I316" s="17">
        <f t="shared" si="48"/>
        <v>2</v>
      </c>
      <c r="J316" s="13">
        <f t="shared" si="49"/>
        <v>7500</v>
      </c>
      <c r="K316"/>
      <c r="L316" t="b">
        <f t="shared" si="50"/>
        <v>0</v>
      </c>
      <c r="M316" t="b">
        <f t="shared" si="51"/>
        <v>0</v>
      </c>
      <c r="N316" t="b">
        <f t="shared" si="52"/>
        <v>1</v>
      </c>
      <c r="O316" t="b">
        <f t="shared" si="53"/>
        <v>1</v>
      </c>
      <c r="P316" t="b">
        <f t="shared" si="54"/>
        <v>1</v>
      </c>
      <c r="Q316" s="21">
        <f t="shared" si="55"/>
        <v>-29</v>
      </c>
    </row>
    <row r="317" spans="1:17" ht="15.75" hidden="1" x14ac:dyDescent="0.25">
      <c r="A317" s="17" t="s">
        <v>178</v>
      </c>
      <c r="B317" s="17" t="s">
        <v>333</v>
      </c>
      <c r="C317" s="17" t="s">
        <v>22</v>
      </c>
      <c r="D317" s="12">
        <v>43251</v>
      </c>
      <c r="E317" s="12">
        <v>43320</v>
      </c>
      <c r="F317" s="13">
        <v>8000</v>
      </c>
      <c r="G317" s="12">
        <v>43191</v>
      </c>
      <c r="H317" s="12">
        <v>43251</v>
      </c>
      <c r="I317" s="17">
        <f t="shared" si="48"/>
        <v>2</v>
      </c>
      <c r="J317" s="13">
        <f t="shared" si="49"/>
        <v>4000</v>
      </c>
      <c r="K317"/>
      <c r="L317" t="b">
        <f t="shared" si="50"/>
        <v>0</v>
      </c>
      <c r="M317" t="b">
        <f t="shared" si="51"/>
        <v>0</v>
      </c>
      <c r="N317" t="b">
        <f t="shared" si="52"/>
        <v>1</v>
      </c>
      <c r="O317" t="b">
        <f t="shared" si="53"/>
        <v>1</v>
      </c>
      <c r="P317" t="b">
        <f t="shared" si="54"/>
        <v>1</v>
      </c>
      <c r="Q317" s="21">
        <f t="shared" si="55"/>
        <v>-60</v>
      </c>
    </row>
    <row r="318" spans="1:17" ht="15.75" hidden="1" x14ac:dyDescent="0.25">
      <c r="A318" s="17" t="s">
        <v>178</v>
      </c>
      <c r="B318" s="17" t="s">
        <v>333</v>
      </c>
      <c r="C318" s="17" t="s">
        <v>22</v>
      </c>
      <c r="D318" s="12">
        <v>43300</v>
      </c>
      <c r="E318" s="12">
        <v>43383</v>
      </c>
      <c r="F318" s="13">
        <v>6250</v>
      </c>
      <c r="G318" s="12">
        <v>43252</v>
      </c>
      <c r="H318" s="12">
        <v>43434</v>
      </c>
      <c r="I318" s="17">
        <f t="shared" si="48"/>
        <v>6</v>
      </c>
      <c r="J318" s="13">
        <f t="shared" si="49"/>
        <v>1041.6666666666667</v>
      </c>
      <c r="K318"/>
      <c r="L318" t="b">
        <f t="shared" si="50"/>
        <v>0</v>
      </c>
      <c r="M318" t="b">
        <f t="shared" si="51"/>
        <v>0</v>
      </c>
      <c r="N318" t="b">
        <f t="shared" si="52"/>
        <v>1</v>
      </c>
      <c r="O318" t="b">
        <f t="shared" si="53"/>
        <v>1</v>
      </c>
      <c r="P318" t="b">
        <f t="shared" si="54"/>
        <v>1</v>
      </c>
      <c r="Q318" s="21">
        <f t="shared" si="55"/>
        <v>1</v>
      </c>
    </row>
    <row r="319" spans="1:17" ht="15.75" hidden="1" x14ac:dyDescent="0.25">
      <c r="A319" s="17" t="s">
        <v>178</v>
      </c>
      <c r="B319" s="17" t="s">
        <v>333</v>
      </c>
      <c r="C319" s="17" t="s">
        <v>22</v>
      </c>
      <c r="D319" s="12">
        <v>43315</v>
      </c>
      <c r="E319" s="12">
        <v>43367</v>
      </c>
      <c r="F319" s="13">
        <v>6250</v>
      </c>
      <c r="G319" s="12">
        <v>43252</v>
      </c>
      <c r="H319" s="12">
        <v>43404</v>
      </c>
      <c r="I319" s="17">
        <f t="shared" si="48"/>
        <v>5</v>
      </c>
      <c r="J319" s="13">
        <f t="shared" si="49"/>
        <v>1250</v>
      </c>
      <c r="K319"/>
      <c r="L319" t="b">
        <f t="shared" si="50"/>
        <v>0</v>
      </c>
      <c r="M319" t="b">
        <f t="shared" si="51"/>
        <v>0</v>
      </c>
      <c r="N319" t="b">
        <f t="shared" si="52"/>
        <v>1</v>
      </c>
      <c r="O319" t="b">
        <f t="shared" si="53"/>
        <v>1</v>
      </c>
      <c r="P319" t="b">
        <f t="shared" si="54"/>
        <v>1</v>
      </c>
      <c r="Q319" s="21">
        <f t="shared" si="55"/>
        <v>-182</v>
      </c>
    </row>
    <row r="320" spans="1:17" ht="15.75" hidden="1" x14ac:dyDescent="0.25">
      <c r="A320" s="17" t="s">
        <v>178</v>
      </c>
      <c r="B320" s="17" t="s">
        <v>333</v>
      </c>
      <c r="C320" s="17" t="s">
        <v>22</v>
      </c>
      <c r="D320" s="12">
        <v>43404</v>
      </c>
      <c r="E320" s="12">
        <v>43458</v>
      </c>
      <c r="F320" s="13">
        <v>6250</v>
      </c>
      <c r="G320" s="12">
        <v>43252</v>
      </c>
      <c r="H320" s="12">
        <v>43404</v>
      </c>
      <c r="I320" s="17">
        <f t="shared" si="48"/>
        <v>5</v>
      </c>
      <c r="J320" s="13">
        <f t="shared" si="49"/>
        <v>1250</v>
      </c>
      <c r="K320"/>
      <c r="L320" t="b">
        <f t="shared" si="50"/>
        <v>0</v>
      </c>
      <c r="M320" t="b">
        <f t="shared" si="51"/>
        <v>0</v>
      </c>
      <c r="N320" t="b">
        <f t="shared" si="52"/>
        <v>1</v>
      </c>
      <c r="O320" t="b">
        <f t="shared" si="53"/>
        <v>1</v>
      </c>
      <c r="P320" t="b">
        <f t="shared" si="54"/>
        <v>1</v>
      </c>
      <c r="Q320" s="21">
        <f t="shared" si="55"/>
        <v>-152</v>
      </c>
    </row>
    <row r="321" spans="1:17" ht="15.75" hidden="1" x14ac:dyDescent="0.25">
      <c r="A321" s="17" t="s">
        <v>178</v>
      </c>
      <c r="B321" s="17" t="s">
        <v>333</v>
      </c>
      <c r="C321" s="17" t="s">
        <v>22</v>
      </c>
      <c r="D321" s="12">
        <v>43465</v>
      </c>
      <c r="E321" s="12">
        <v>43509</v>
      </c>
      <c r="F321" s="13">
        <v>6250</v>
      </c>
      <c r="G321" s="12">
        <v>43252</v>
      </c>
      <c r="H321" s="12">
        <v>43434</v>
      </c>
      <c r="I321" s="17">
        <f t="shared" si="48"/>
        <v>6</v>
      </c>
      <c r="J321" s="13">
        <f t="shared" si="49"/>
        <v>1041.6666666666667</v>
      </c>
      <c r="K321"/>
      <c r="L321" t="b">
        <f t="shared" si="50"/>
        <v>0</v>
      </c>
      <c r="M321" t="b">
        <f t="shared" si="51"/>
        <v>0</v>
      </c>
      <c r="N321" t="b">
        <f t="shared" si="52"/>
        <v>1</v>
      </c>
      <c r="O321" t="b">
        <f t="shared" si="53"/>
        <v>1</v>
      </c>
      <c r="P321" t="b">
        <f t="shared" si="54"/>
        <v>1</v>
      </c>
      <c r="Q321" s="21">
        <f t="shared" si="55"/>
        <v>-152</v>
      </c>
    </row>
    <row r="322" spans="1:17" ht="15.75" hidden="1" x14ac:dyDescent="0.25">
      <c r="A322" s="17" t="s">
        <v>178</v>
      </c>
      <c r="B322" s="17" t="s">
        <v>333</v>
      </c>
      <c r="C322" s="17" t="s">
        <v>22</v>
      </c>
      <c r="D322" s="12">
        <v>43307</v>
      </c>
      <c r="E322" s="12">
        <v>43328</v>
      </c>
      <c r="F322" s="13">
        <v>6250</v>
      </c>
      <c r="G322" s="12">
        <v>43282</v>
      </c>
      <c r="H322" s="12">
        <v>43343</v>
      </c>
      <c r="I322" s="17">
        <f t="shared" si="48"/>
        <v>2</v>
      </c>
      <c r="J322" s="13">
        <f t="shared" si="49"/>
        <v>3125</v>
      </c>
      <c r="K322"/>
      <c r="L322" t="b">
        <f t="shared" si="50"/>
        <v>0</v>
      </c>
      <c r="M322" t="b">
        <f t="shared" si="51"/>
        <v>0</v>
      </c>
      <c r="N322" t="b">
        <f t="shared" si="52"/>
        <v>1</v>
      </c>
      <c r="O322" t="b">
        <f t="shared" si="53"/>
        <v>1</v>
      </c>
      <c r="P322" t="b">
        <f t="shared" si="54"/>
        <v>1</v>
      </c>
      <c r="Q322" s="21">
        <f t="shared" si="55"/>
        <v>-152</v>
      </c>
    </row>
    <row r="323" spans="1:17" ht="15.75" hidden="1" x14ac:dyDescent="0.25">
      <c r="A323" s="17" t="s">
        <v>178</v>
      </c>
      <c r="B323" s="17" t="s">
        <v>333</v>
      </c>
      <c r="C323" s="17" t="s">
        <v>22</v>
      </c>
      <c r="D323" s="12">
        <v>43329</v>
      </c>
      <c r="E323" s="12">
        <v>43383</v>
      </c>
      <c r="F323" s="13">
        <v>6250</v>
      </c>
      <c r="G323" s="12">
        <v>43282</v>
      </c>
      <c r="H323" s="12">
        <v>43343</v>
      </c>
      <c r="I323" s="17">
        <f t="shared" si="48"/>
        <v>2</v>
      </c>
      <c r="J323" s="13">
        <f t="shared" si="49"/>
        <v>3125</v>
      </c>
      <c r="K323"/>
      <c r="L323" t="b">
        <f t="shared" si="50"/>
        <v>0</v>
      </c>
      <c r="M323" t="b">
        <f t="shared" si="51"/>
        <v>0</v>
      </c>
      <c r="N323" t="b">
        <f t="shared" si="52"/>
        <v>1</v>
      </c>
      <c r="O323" t="b">
        <f t="shared" si="53"/>
        <v>1</v>
      </c>
      <c r="P323" t="b">
        <f t="shared" si="54"/>
        <v>1</v>
      </c>
      <c r="Q323" s="21">
        <f t="shared" si="55"/>
        <v>-61</v>
      </c>
    </row>
    <row r="324" spans="1:17" ht="15.75" hidden="1" x14ac:dyDescent="0.25">
      <c r="A324" s="17" t="s">
        <v>178</v>
      </c>
      <c r="B324" s="17" t="s">
        <v>333</v>
      </c>
      <c r="C324" s="17" t="s">
        <v>22</v>
      </c>
      <c r="D324" s="12">
        <v>43334</v>
      </c>
      <c r="E324" s="12">
        <v>43367</v>
      </c>
      <c r="F324" s="13">
        <v>6500</v>
      </c>
      <c r="G324" s="12">
        <v>43313</v>
      </c>
      <c r="H324" s="12">
        <v>43373</v>
      </c>
      <c r="I324" s="17">
        <f t="shared" si="48"/>
        <v>2</v>
      </c>
      <c r="J324" s="13">
        <f t="shared" si="49"/>
        <v>3250</v>
      </c>
      <c r="K324"/>
      <c r="L324" t="b">
        <f t="shared" si="50"/>
        <v>0</v>
      </c>
      <c r="M324" t="b">
        <f t="shared" si="51"/>
        <v>0</v>
      </c>
      <c r="N324" t="b">
        <f t="shared" si="52"/>
        <v>1</v>
      </c>
      <c r="O324" t="b">
        <f t="shared" si="53"/>
        <v>1</v>
      </c>
      <c r="P324" t="b">
        <f t="shared" si="54"/>
        <v>1</v>
      </c>
      <c r="Q324" s="21">
        <f t="shared" si="55"/>
        <v>-30</v>
      </c>
    </row>
    <row r="325" spans="1:17" ht="15.75" hidden="1" x14ac:dyDescent="0.25">
      <c r="A325" s="17" t="s">
        <v>178</v>
      </c>
      <c r="B325" s="17" t="s">
        <v>333</v>
      </c>
      <c r="C325" s="17" t="s">
        <v>22</v>
      </c>
      <c r="D325" s="12">
        <v>43382</v>
      </c>
      <c r="E325" s="12">
        <v>43412</v>
      </c>
      <c r="F325" s="13">
        <v>6000</v>
      </c>
      <c r="G325" s="12">
        <v>43313</v>
      </c>
      <c r="H325" s="12">
        <v>43373</v>
      </c>
      <c r="I325" s="17">
        <f t="shared" si="48"/>
        <v>2</v>
      </c>
      <c r="J325" s="13">
        <f t="shared" si="49"/>
        <v>3000</v>
      </c>
      <c r="K325"/>
      <c r="L325" t="b">
        <f t="shared" si="50"/>
        <v>0</v>
      </c>
      <c r="M325" t="b">
        <f t="shared" si="51"/>
        <v>0</v>
      </c>
      <c r="N325" t="b">
        <f t="shared" si="52"/>
        <v>1</v>
      </c>
      <c r="O325" t="b">
        <f t="shared" si="53"/>
        <v>1</v>
      </c>
      <c r="P325" t="b">
        <f t="shared" si="54"/>
        <v>1</v>
      </c>
      <c r="Q325" s="21">
        <f t="shared" si="55"/>
        <v>-60</v>
      </c>
    </row>
    <row r="326" spans="1:17" ht="15.75" hidden="1" x14ac:dyDescent="0.25">
      <c r="A326" s="17" t="s">
        <v>178</v>
      </c>
      <c r="B326" s="17" t="s">
        <v>333</v>
      </c>
      <c r="C326" s="17" t="s">
        <v>22</v>
      </c>
      <c r="D326" s="12">
        <v>43411</v>
      </c>
      <c r="E326" s="12">
        <v>43453</v>
      </c>
      <c r="F326" s="13">
        <v>9000</v>
      </c>
      <c r="G326" s="12">
        <v>43374</v>
      </c>
      <c r="H326" s="12">
        <v>43404</v>
      </c>
      <c r="I326" s="17">
        <f t="shared" si="48"/>
        <v>1</v>
      </c>
      <c r="J326" s="13">
        <f t="shared" si="49"/>
        <v>9000</v>
      </c>
      <c r="K326"/>
      <c r="L326" t="b">
        <f t="shared" si="50"/>
        <v>0</v>
      </c>
      <c r="M326" t="b">
        <f t="shared" si="51"/>
        <v>0</v>
      </c>
      <c r="N326" t="b">
        <f t="shared" si="52"/>
        <v>1</v>
      </c>
      <c r="O326" t="b">
        <f t="shared" si="53"/>
        <v>1</v>
      </c>
      <c r="P326" t="b">
        <f t="shared" si="54"/>
        <v>1</v>
      </c>
      <c r="Q326" s="21">
        <f t="shared" si="55"/>
        <v>1</v>
      </c>
    </row>
    <row r="327" spans="1:17" ht="15.75" x14ac:dyDescent="0.25">
      <c r="A327" s="17" t="s">
        <v>178</v>
      </c>
      <c r="B327" s="17" t="s">
        <v>333</v>
      </c>
      <c r="C327" s="17" t="s">
        <v>22</v>
      </c>
      <c r="D327" s="12">
        <v>43389</v>
      </c>
      <c r="E327" s="12">
        <v>43397</v>
      </c>
      <c r="F327" s="13">
        <v>42000</v>
      </c>
      <c r="G327" s="12">
        <v>43405</v>
      </c>
      <c r="H327" s="12">
        <v>43769</v>
      </c>
      <c r="I327" s="17">
        <f t="shared" si="48"/>
        <v>12</v>
      </c>
      <c r="J327" s="13">
        <f t="shared" si="49"/>
        <v>3500</v>
      </c>
      <c r="K327"/>
      <c r="L327" t="b">
        <f t="shared" si="50"/>
        <v>0</v>
      </c>
      <c r="M327" t="b">
        <f t="shared" si="51"/>
        <v>0</v>
      </c>
      <c r="N327" t="b">
        <f t="shared" si="52"/>
        <v>1</v>
      </c>
      <c r="O327" t="b">
        <f t="shared" si="53"/>
        <v>1</v>
      </c>
      <c r="P327" t="b">
        <f t="shared" si="54"/>
        <v>1</v>
      </c>
      <c r="Q327" s="21">
        <f t="shared" si="55"/>
        <v>1</v>
      </c>
    </row>
    <row r="328" spans="1:17" ht="15.75" hidden="1" x14ac:dyDescent="0.25">
      <c r="A328" s="17" t="s">
        <v>178</v>
      </c>
      <c r="B328" s="17" t="s">
        <v>333</v>
      </c>
      <c r="C328" s="17" t="s">
        <v>22</v>
      </c>
      <c r="D328" s="12">
        <v>43431</v>
      </c>
      <c r="E328" s="12">
        <v>43458</v>
      </c>
      <c r="F328" s="13">
        <v>6000</v>
      </c>
      <c r="G328" s="12">
        <v>43405</v>
      </c>
      <c r="H328" s="12">
        <v>43465</v>
      </c>
      <c r="I328" s="17">
        <f t="shared" si="48"/>
        <v>2</v>
      </c>
      <c r="J328" s="13">
        <f t="shared" si="49"/>
        <v>3000</v>
      </c>
      <c r="K328"/>
      <c r="L328" t="b">
        <f t="shared" si="50"/>
        <v>0</v>
      </c>
      <c r="M328" t="b">
        <f t="shared" si="51"/>
        <v>0</v>
      </c>
      <c r="N328" t="b">
        <f t="shared" si="52"/>
        <v>1</v>
      </c>
      <c r="O328" t="b">
        <f t="shared" si="53"/>
        <v>1</v>
      </c>
      <c r="P328" t="b">
        <f t="shared" si="54"/>
        <v>1</v>
      </c>
      <c r="Q328" s="21">
        <f t="shared" si="55"/>
        <v>-364</v>
      </c>
    </row>
    <row r="329" spans="1:17" ht="15.75" hidden="1" x14ac:dyDescent="0.25">
      <c r="A329" s="17" t="s">
        <v>178</v>
      </c>
      <c r="B329" s="17" t="s">
        <v>333</v>
      </c>
      <c r="C329" s="17" t="s">
        <v>22</v>
      </c>
      <c r="D329" s="12">
        <v>43449</v>
      </c>
      <c r="E329" s="12">
        <v>43488</v>
      </c>
      <c r="F329" s="13">
        <v>6000</v>
      </c>
      <c r="G329" s="12">
        <v>43405</v>
      </c>
      <c r="H329" s="12">
        <v>43465</v>
      </c>
      <c r="I329" s="17">
        <f t="shared" si="48"/>
        <v>2</v>
      </c>
      <c r="J329" s="13">
        <f t="shared" si="49"/>
        <v>3000</v>
      </c>
      <c r="K329"/>
      <c r="L329" t="b">
        <f t="shared" si="50"/>
        <v>0</v>
      </c>
      <c r="M329" t="b">
        <f t="shared" si="51"/>
        <v>0</v>
      </c>
      <c r="N329" t="b">
        <f t="shared" si="52"/>
        <v>1</v>
      </c>
      <c r="O329" t="b">
        <f t="shared" si="53"/>
        <v>1</v>
      </c>
      <c r="P329" t="b">
        <f t="shared" si="54"/>
        <v>1</v>
      </c>
      <c r="Q329" s="21">
        <f t="shared" si="55"/>
        <v>-60</v>
      </c>
    </row>
    <row r="330" spans="1:17" ht="15.75" x14ac:dyDescent="0.25">
      <c r="A330" s="17" t="s">
        <v>178</v>
      </c>
      <c r="B330" s="17" t="s">
        <v>334</v>
      </c>
      <c r="C330" s="17" t="s">
        <v>22</v>
      </c>
      <c r="D330" s="12">
        <v>43465</v>
      </c>
      <c r="E330" s="12">
        <v>43488</v>
      </c>
      <c r="F330" s="13">
        <v>6000</v>
      </c>
      <c r="G330" s="12">
        <v>43405</v>
      </c>
      <c r="H330" s="12">
        <v>43769</v>
      </c>
      <c r="I330" s="17">
        <f t="shared" si="48"/>
        <v>12</v>
      </c>
      <c r="J330" s="13">
        <f t="shared" si="49"/>
        <v>500</v>
      </c>
      <c r="K330"/>
      <c r="L330" t="b">
        <f t="shared" si="50"/>
        <v>0</v>
      </c>
      <c r="M330" t="b">
        <f t="shared" si="51"/>
        <v>0</v>
      </c>
      <c r="N330" t="b">
        <f t="shared" si="52"/>
        <v>1</v>
      </c>
      <c r="O330" t="b">
        <f t="shared" si="53"/>
        <v>0</v>
      </c>
      <c r="P330" t="b">
        <f t="shared" si="54"/>
        <v>0</v>
      </c>
      <c r="Q330" s="21" t="str">
        <f t="shared" si="55"/>
        <v>N/a</v>
      </c>
    </row>
    <row r="331" spans="1:17" ht="15.75" x14ac:dyDescent="0.25">
      <c r="A331" s="17" t="s">
        <v>178</v>
      </c>
      <c r="B331" s="17" t="s">
        <v>333</v>
      </c>
      <c r="C331" s="17" t="s">
        <v>22</v>
      </c>
      <c r="D331" s="12">
        <v>43586</v>
      </c>
      <c r="E331" s="12">
        <v>43613</v>
      </c>
      <c r="F331" s="13">
        <v>9040</v>
      </c>
      <c r="G331" s="12">
        <v>43770</v>
      </c>
      <c r="H331" s="12">
        <v>44135</v>
      </c>
      <c r="I331" s="17">
        <f t="shared" si="48"/>
        <v>12</v>
      </c>
      <c r="J331" s="13">
        <f t="shared" si="49"/>
        <v>753.33333333333337</v>
      </c>
      <c r="K331"/>
      <c r="L331" t="b">
        <f t="shared" si="50"/>
        <v>0</v>
      </c>
      <c r="M331" t="b">
        <f t="shared" si="51"/>
        <v>0</v>
      </c>
      <c r="N331" t="b">
        <f t="shared" si="52"/>
        <v>1</v>
      </c>
      <c r="O331" t="b">
        <f t="shared" si="53"/>
        <v>0</v>
      </c>
      <c r="P331" t="b">
        <f t="shared" si="54"/>
        <v>0</v>
      </c>
      <c r="Q331" s="21" t="str">
        <f t="shared" si="55"/>
        <v>N/a</v>
      </c>
    </row>
    <row r="332" spans="1:17" ht="15.75" x14ac:dyDescent="0.25">
      <c r="A332" s="17" t="s">
        <v>178</v>
      </c>
      <c r="B332" s="17" t="s">
        <v>334</v>
      </c>
      <c r="C332" s="17" t="s">
        <v>22</v>
      </c>
      <c r="D332" s="12">
        <v>43780</v>
      </c>
      <c r="E332" s="12">
        <v>43810</v>
      </c>
      <c r="F332" s="13">
        <v>46200</v>
      </c>
      <c r="G332" s="12">
        <v>43770</v>
      </c>
      <c r="H332" s="12">
        <v>44135</v>
      </c>
      <c r="I332" s="17">
        <f t="shared" si="48"/>
        <v>12</v>
      </c>
      <c r="J332" s="13">
        <f t="shared" si="49"/>
        <v>3850</v>
      </c>
      <c r="K332"/>
      <c r="L332" t="b">
        <f t="shared" si="50"/>
        <v>0</v>
      </c>
      <c r="M332" t="b">
        <f t="shared" si="51"/>
        <v>1</v>
      </c>
      <c r="N332" t="b">
        <f t="shared" si="52"/>
        <v>1</v>
      </c>
      <c r="O332" t="b">
        <f t="shared" si="53"/>
        <v>0</v>
      </c>
      <c r="P332" t="b">
        <f t="shared" si="54"/>
        <v>0</v>
      </c>
      <c r="Q332" s="21" t="str">
        <f t="shared" si="55"/>
        <v>N/a</v>
      </c>
    </row>
    <row r="333" spans="1:17" ht="15.75" x14ac:dyDescent="0.25">
      <c r="A333" s="17" t="s">
        <v>178</v>
      </c>
      <c r="B333" s="17" t="s">
        <v>333</v>
      </c>
      <c r="C333" s="17" t="s">
        <v>22</v>
      </c>
      <c r="D333" s="12">
        <v>44168</v>
      </c>
      <c r="E333" s="12">
        <v>44263</v>
      </c>
      <c r="F333" s="13">
        <v>46200</v>
      </c>
      <c r="G333" s="12">
        <v>44136</v>
      </c>
      <c r="H333" s="12">
        <v>44500</v>
      </c>
      <c r="I333" s="17">
        <f t="shared" si="48"/>
        <v>12</v>
      </c>
      <c r="J333" s="13">
        <f t="shared" si="49"/>
        <v>3850</v>
      </c>
      <c r="K333"/>
      <c r="L333" t="b">
        <f t="shared" si="50"/>
        <v>0</v>
      </c>
      <c r="M333" t="b">
        <f t="shared" si="51"/>
        <v>1</v>
      </c>
      <c r="N333" t="b">
        <f t="shared" si="52"/>
        <v>1</v>
      </c>
      <c r="O333" t="b">
        <f t="shared" si="53"/>
        <v>0</v>
      </c>
      <c r="P333" t="b">
        <f t="shared" si="54"/>
        <v>0</v>
      </c>
      <c r="Q333" s="21" t="str">
        <f t="shared" si="55"/>
        <v>N/a</v>
      </c>
    </row>
    <row r="334" spans="1:17" ht="15.75" x14ac:dyDescent="0.25">
      <c r="A334" s="17" t="s">
        <v>179</v>
      </c>
      <c r="B334" s="17" t="s">
        <v>335</v>
      </c>
      <c r="C334" s="17" t="s">
        <v>22</v>
      </c>
      <c r="D334" s="12">
        <v>43739</v>
      </c>
      <c r="E334" s="12">
        <v>43754</v>
      </c>
      <c r="F334" s="13">
        <v>3345.83</v>
      </c>
      <c r="G334" s="12">
        <v>43709</v>
      </c>
      <c r="H334" s="12">
        <v>44074</v>
      </c>
      <c r="I334" s="17">
        <f t="shared" si="48"/>
        <v>12</v>
      </c>
      <c r="J334" s="13">
        <f t="shared" si="49"/>
        <v>278.81916666666666</v>
      </c>
      <c r="K334"/>
      <c r="L334" t="b">
        <f t="shared" si="50"/>
        <v>0</v>
      </c>
      <c r="M334" t="b">
        <f t="shared" si="51"/>
        <v>0</v>
      </c>
      <c r="N334" t="b">
        <f t="shared" si="52"/>
        <v>0</v>
      </c>
      <c r="O334" t="b">
        <f t="shared" si="53"/>
        <v>0</v>
      </c>
      <c r="P334" t="b">
        <f t="shared" si="54"/>
        <v>0</v>
      </c>
      <c r="Q334" s="21" t="str">
        <f t="shared" si="55"/>
        <v>N/a</v>
      </c>
    </row>
    <row r="335" spans="1:17" ht="15.75" hidden="1" x14ac:dyDescent="0.25">
      <c r="A335" s="17" t="s">
        <v>180</v>
      </c>
      <c r="B335" s="17" t="s">
        <v>336</v>
      </c>
      <c r="C335" s="17" t="s">
        <v>22</v>
      </c>
      <c r="D335" s="12">
        <v>42864</v>
      </c>
      <c r="E335" s="12">
        <v>43100</v>
      </c>
      <c r="F335" s="13">
        <v>500</v>
      </c>
      <c r="G335" s="12">
        <v>42856</v>
      </c>
      <c r="H335" s="12">
        <v>42886</v>
      </c>
      <c r="I335" s="17">
        <f t="shared" si="48"/>
        <v>1</v>
      </c>
      <c r="J335" s="13">
        <f t="shared" si="49"/>
        <v>500</v>
      </c>
      <c r="K335"/>
      <c r="L335" t="b">
        <f t="shared" si="50"/>
        <v>0</v>
      </c>
      <c r="M335" t="b">
        <f t="shared" si="51"/>
        <v>0</v>
      </c>
      <c r="N335" t="b">
        <f t="shared" si="52"/>
        <v>0</v>
      </c>
      <c r="O335" t="b">
        <f t="shared" si="53"/>
        <v>0</v>
      </c>
      <c r="P335" t="b">
        <f t="shared" si="54"/>
        <v>0</v>
      </c>
      <c r="Q335" s="21" t="str">
        <f t="shared" si="55"/>
        <v>N/a</v>
      </c>
    </row>
    <row r="336" spans="1:17" ht="15.75" hidden="1" x14ac:dyDescent="0.25">
      <c r="A336" s="17" t="s">
        <v>180</v>
      </c>
      <c r="B336" s="17" t="s">
        <v>336</v>
      </c>
      <c r="C336" s="17" t="s">
        <v>22</v>
      </c>
      <c r="D336" s="12">
        <v>42895</v>
      </c>
      <c r="E336" s="12">
        <v>43100</v>
      </c>
      <c r="F336" s="13">
        <v>500</v>
      </c>
      <c r="G336" s="12">
        <v>42887</v>
      </c>
      <c r="H336" s="12">
        <v>42916</v>
      </c>
      <c r="I336" s="17">
        <f t="shared" si="48"/>
        <v>1</v>
      </c>
      <c r="J336" s="13">
        <f t="shared" si="49"/>
        <v>500</v>
      </c>
      <c r="K336"/>
      <c r="L336" t="b">
        <f t="shared" si="50"/>
        <v>0</v>
      </c>
      <c r="M336" t="b">
        <f t="shared" si="51"/>
        <v>0</v>
      </c>
      <c r="N336" t="b">
        <f t="shared" si="52"/>
        <v>1</v>
      </c>
      <c r="O336" t="b">
        <f t="shared" si="53"/>
        <v>1</v>
      </c>
      <c r="P336" t="b">
        <f t="shared" si="54"/>
        <v>1</v>
      </c>
      <c r="Q336" s="21">
        <f t="shared" si="55"/>
        <v>1</v>
      </c>
    </row>
    <row r="337" spans="1:17" ht="15.75" hidden="1" x14ac:dyDescent="0.25">
      <c r="A337" s="17" t="s">
        <v>180</v>
      </c>
      <c r="B337" s="17" t="s">
        <v>336</v>
      </c>
      <c r="C337" s="17" t="s">
        <v>22</v>
      </c>
      <c r="D337" s="12">
        <v>42925</v>
      </c>
      <c r="E337" s="12">
        <v>43100</v>
      </c>
      <c r="F337" s="13">
        <v>500</v>
      </c>
      <c r="G337" s="12">
        <v>42917</v>
      </c>
      <c r="H337" s="12">
        <v>42947</v>
      </c>
      <c r="I337" s="17">
        <f t="shared" si="48"/>
        <v>1</v>
      </c>
      <c r="J337" s="13">
        <f t="shared" si="49"/>
        <v>500</v>
      </c>
      <c r="K337"/>
      <c r="L337" t="b">
        <f t="shared" si="50"/>
        <v>0</v>
      </c>
      <c r="M337" t="b">
        <f t="shared" si="51"/>
        <v>0</v>
      </c>
      <c r="N337" t="b">
        <f t="shared" si="52"/>
        <v>1</v>
      </c>
      <c r="O337" t="b">
        <f t="shared" si="53"/>
        <v>1</v>
      </c>
      <c r="P337" t="b">
        <f t="shared" si="54"/>
        <v>1</v>
      </c>
      <c r="Q337" s="21">
        <f t="shared" si="55"/>
        <v>1</v>
      </c>
    </row>
    <row r="338" spans="1:17" ht="15.75" hidden="1" x14ac:dyDescent="0.25">
      <c r="A338" s="17" t="s">
        <v>181</v>
      </c>
      <c r="B338" s="17" t="s">
        <v>335</v>
      </c>
      <c r="C338" s="17" t="s">
        <v>22</v>
      </c>
      <c r="D338" s="12">
        <v>42767</v>
      </c>
      <c r="E338" s="12">
        <v>43100</v>
      </c>
      <c r="F338" s="13">
        <v>48400</v>
      </c>
      <c r="G338" s="12">
        <v>42705</v>
      </c>
      <c r="H338" s="12">
        <v>43069</v>
      </c>
      <c r="I338" s="17">
        <f t="shared" si="48"/>
        <v>12</v>
      </c>
      <c r="J338" s="13">
        <f t="shared" si="49"/>
        <v>4033.3333333333335</v>
      </c>
      <c r="K338"/>
      <c r="L338" t="b">
        <f t="shared" si="50"/>
        <v>0</v>
      </c>
      <c r="M338" t="b">
        <f t="shared" si="51"/>
        <v>1</v>
      </c>
      <c r="N338" t="b">
        <f t="shared" si="52"/>
        <v>0</v>
      </c>
      <c r="O338" t="b">
        <f t="shared" si="53"/>
        <v>0</v>
      </c>
      <c r="P338" t="b">
        <f t="shared" si="54"/>
        <v>0</v>
      </c>
      <c r="Q338" s="21" t="str">
        <f t="shared" si="55"/>
        <v>N/a</v>
      </c>
    </row>
    <row r="339" spans="1:17" ht="15.75" hidden="1" x14ac:dyDescent="0.25">
      <c r="A339" s="17" t="s">
        <v>181</v>
      </c>
      <c r="B339" s="17" t="s">
        <v>335</v>
      </c>
      <c r="C339" s="17" t="s">
        <v>22</v>
      </c>
      <c r="D339" s="12">
        <v>43100</v>
      </c>
      <c r="E339" s="12">
        <v>43465</v>
      </c>
      <c r="F339" s="13">
        <v>48400</v>
      </c>
      <c r="G339" s="12">
        <v>43070</v>
      </c>
      <c r="H339" s="12">
        <v>43434</v>
      </c>
      <c r="I339" s="17">
        <f t="shared" si="48"/>
        <v>12</v>
      </c>
      <c r="J339" s="13">
        <f t="shared" si="49"/>
        <v>4033.3333333333335</v>
      </c>
      <c r="K339"/>
      <c r="L339" t="b">
        <f t="shared" si="50"/>
        <v>0</v>
      </c>
      <c r="M339" t="b">
        <f t="shared" si="51"/>
        <v>1</v>
      </c>
      <c r="N339" t="b">
        <f t="shared" si="52"/>
        <v>1</v>
      </c>
      <c r="O339" t="b">
        <f t="shared" si="53"/>
        <v>1</v>
      </c>
      <c r="P339" t="b">
        <f t="shared" si="54"/>
        <v>1</v>
      </c>
      <c r="Q339" s="21">
        <f t="shared" si="55"/>
        <v>1</v>
      </c>
    </row>
    <row r="340" spans="1:17" ht="15.75" x14ac:dyDescent="0.25">
      <c r="A340" s="17" t="s">
        <v>181</v>
      </c>
      <c r="B340" s="17" t="s">
        <v>335</v>
      </c>
      <c r="C340" s="17" t="s">
        <v>22</v>
      </c>
      <c r="D340" s="12">
        <v>43389</v>
      </c>
      <c r="E340" s="12">
        <v>43496</v>
      </c>
      <c r="F340" s="13">
        <v>48900</v>
      </c>
      <c r="G340" s="12">
        <v>43435</v>
      </c>
      <c r="H340" s="12">
        <v>43496</v>
      </c>
      <c r="I340" s="17">
        <f t="shared" ref="I340:I403" si="56">IF((YEAR(H340)-YEAR(G340))=1, ((MONTH(H340)-MONTH(G340))+1)+12, (IF((YEAR(H340)-YEAR(G340))=2, ((MONTH(H340)-MONTH(G340))+1)+24, (IF((YEAR(H340)-YEAR(G340))=3, ((MONTH(H340)-MONTH(G340))+1)+36, (MONTH(H340)-MONTH(G340))+1)))))</f>
        <v>2</v>
      </c>
      <c r="J340" s="13">
        <f t="shared" si="49"/>
        <v>24450</v>
      </c>
      <c r="K340"/>
      <c r="L340" t="b">
        <f t="shared" si="50"/>
        <v>0</v>
      </c>
      <c r="M340" t="b">
        <f t="shared" si="51"/>
        <v>1</v>
      </c>
      <c r="N340" t="b">
        <f t="shared" si="52"/>
        <v>1</v>
      </c>
      <c r="O340" t="b">
        <f t="shared" si="53"/>
        <v>1</v>
      </c>
      <c r="P340" t="b">
        <f t="shared" si="54"/>
        <v>1</v>
      </c>
      <c r="Q340" s="21">
        <f t="shared" si="55"/>
        <v>1</v>
      </c>
    </row>
    <row r="341" spans="1:17" ht="15.75" hidden="1" x14ac:dyDescent="0.25">
      <c r="A341" s="17" t="s">
        <v>182</v>
      </c>
      <c r="B341" s="17" t="s">
        <v>334</v>
      </c>
      <c r="C341" s="17" t="s">
        <v>22</v>
      </c>
      <c r="D341" s="12">
        <v>42539</v>
      </c>
      <c r="E341" s="12">
        <v>42735</v>
      </c>
      <c r="F341" s="13">
        <v>35000</v>
      </c>
      <c r="G341" s="12">
        <v>42614</v>
      </c>
      <c r="H341" s="12">
        <v>42978</v>
      </c>
      <c r="I341" s="17">
        <f t="shared" si="56"/>
        <v>12</v>
      </c>
      <c r="J341" s="13">
        <f t="shared" si="49"/>
        <v>2916.6666666666665</v>
      </c>
      <c r="K341"/>
      <c r="L341" t="b">
        <f t="shared" si="50"/>
        <v>0</v>
      </c>
      <c r="M341" t="b">
        <f t="shared" si="51"/>
        <v>0</v>
      </c>
      <c r="N341" t="b">
        <f t="shared" si="52"/>
        <v>0</v>
      </c>
      <c r="O341" t="b">
        <f t="shared" si="53"/>
        <v>0</v>
      </c>
      <c r="P341" t="b">
        <f t="shared" si="54"/>
        <v>0</v>
      </c>
      <c r="Q341" s="21" t="str">
        <f t="shared" si="55"/>
        <v>N/a</v>
      </c>
    </row>
    <row r="342" spans="1:17" ht="15.75" hidden="1" x14ac:dyDescent="0.25">
      <c r="A342" s="17" t="s">
        <v>182</v>
      </c>
      <c r="B342" s="17" t="s">
        <v>334</v>
      </c>
      <c r="C342" s="17" t="s">
        <v>22</v>
      </c>
      <c r="D342" s="12">
        <v>43079</v>
      </c>
      <c r="E342" s="12">
        <v>43465</v>
      </c>
      <c r="F342" s="13">
        <v>13600</v>
      </c>
      <c r="G342" s="12">
        <v>43040</v>
      </c>
      <c r="H342" s="12">
        <v>43100</v>
      </c>
      <c r="I342" s="17">
        <f t="shared" si="56"/>
        <v>2</v>
      </c>
      <c r="J342" s="13">
        <f t="shared" si="49"/>
        <v>6800</v>
      </c>
      <c r="K342"/>
      <c r="L342" t="b">
        <f t="shared" si="50"/>
        <v>0</v>
      </c>
      <c r="M342" t="b">
        <f t="shared" si="51"/>
        <v>0</v>
      </c>
      <c r="N342" t="b">
        <f t="shared" si="52"/>
        <v>1</v>
      </c>
      <c r="O342" t="b">
        <f t="shared" si="53"/>
        <v>1</v>
      </c>
      <c r="P342" t="b">
        <f t="shared" si="54"/>
        <v>1</v>
      </c>
      <c r="Q342" s="21">
        <f t="shared" si="55"/>
        <v>62</v>
      </c>
    </row>
    <row r="343" spans="1:17" ht="15.75" x14ac:dyDescent="0.25">
      <c r="A343" s="17" t="s">
        <v>182</v>
      </c>
      <c r="B343" s="17" t="s">
        <v>334</v>
      </c>
      <c r="C343" s="17" t="s">
        <v>22</v>
      </c>
      <c r="D343" s="12">
        <v>43739</v>
      </c>
      <c r="E343" s="12">
        <v>43796</v>
      </c>
      <c r="F343" s="13">
        <v>56000</v>
      </c>
      <c r="G343" s="12">
        <v>43739</v>
      </c>
      <c r="H343" s="12">
        <v>44104</v>
      </c>
      <c r="I343" s="17">
        <f t="shared" si="56"/>
        <v>12</v>
      </c>
      <c r="J343" s="13">
        <f t="shared" si="49"/>
        <v>4666.666666666667</v>
      </c>
      <c r="K343"/>
      <c r="L343" t="b">
        <f t="shared" si="50"/>
        <v>0</v>
      </c>
      <c r="M343" t="b">
        <f t="shared" si="51"/>
        <v>1</v>
      </c>
      <c r="N343" t="b">
        <f t="shared" si="52"/>
        <v>1</v>
      </c>
      <c r="O343" t="b">
        <f t="shared" si="53"/>
        <v>1</v>
      </c>
      <c r="P343" t="b">
        <f t="shared" si="54"/>
        <v>1</v>
      </c>
      <c r="Q343" s="21">
        <f t="shared" si="55"/>
        <v>639</v>
      </c>
    </row>
    <row r="344" spans="1:17" ht="15.75" x14ac:dyDescent="0.25">
      <c r="A344" s="17" t="s">
        <v>182</v>
      </c>
      <c r="B344" s="17" t="s">
        <v>334</v>
      </c>
      <c r="C344" s="17" t="s">
        <v>22</v>
      </c>
      <c r="D344" s="12">
        <v>44130</v>
      </c>
      <c r="E344" s="12">
        <v>44207</v>
      </c>
      <c r="F344" s="13">
        <v>56000</v>
      </c>
      <c r="G344" s="12">
        <v>44105</v>
      </c>
      <c r="H344" s="12">
        <v>44469</v>
      </c>
      <c r="I344" s="17">
        <f t="shared" si="56"/>
        <v>12</v>
      </c>
      <c r="J344" s="13">
        <f t="shared" si="49"/>
        <v>4666.666666666667</v>
      </c>
      <c r="K344"/>
      <c r="L344" t="b">
        <f t="shared" si="50"/>
        <v>0</v>
      </c>
      <c r="M344" t="b">
        <f t="shared" si="51"/>
        <v>1</v>
      </c>
      <c r="N344" t="b">
        <f t="shared" si="52"/>
        <v>1</v>
      </c>
      <c r="O344" t="b">
        <f t="shared" si="53"/>
        <v>1</v>
      </c>
      <c r="P344" t="b">
        <f t="shared" si="54"/>
        <v>1</v>
      </c>
      <c r="Q344" s="21">
        <f t="shared" si="55"/>
        <v>1</v>
      </c>
    </row>
    <row r="345" spans="1:17" ht="15.75" hidden="1" x14ac:dyDescent="0.25">
      <c r="A345" s="17" t="s">
        <v>183</v>
      </c>
      <c r="B345" s="17" t="s">
        <v>336</v>
      </c>
      <c r="C345" s="17" t="s">
        <v>22</v>
      </c>
      <c r="D345" s="12">
        <v>43081</v>
      </c>
      <c r="E345" s="12">
        <v>43465</v>
      </c>
      <c r="F345" s="13">
        <v>7500</v>
      </c>
      <c r="G345" s="12">
        <v>43040</v>
      </c>
      <c r="H345" s="12">
        <v>43100</v>
      </c>
      <c r="I345" s="17">
        <f t="shared" si="56"/>
        <v>2</v>
      </c>
      <c r="J345" s="13">
        <f t="shared" si="49"/>
        <v>3750</v>
      </c>
      <c r="K345"/>
      <c r="L345" t="b">
        <f t="shared" si="50"/>
        <v>0</v>
      </c>
      <c r="M345" t="b">
        <f t="shared" si="51"/>
        <v>0</v>
      </c>
      <c r="N345" t="b">
        <f t="shared" si="52"/>
        <v>0</v>
      </c>
      <c r="O345" t="b">
        <f t="shared" si="53"/>
        <v>0</v>
      </c>
      <c r="P345" t="b">
        <f t="shared" si="54"/>
        <v>0</v>
      </c>
      <c r="Q345" s="21" t="str">
        <f t="shared" si="55"/>
        <v>N/a</v>
      </c>
    </row>
    <row r="346" spans="1:17" ht="15.75" hidden="1" x14ac:dyDescent="0.25">
      <c r="A346" s="17" t="s">
        <v>183</v>
      </c>
      <c r="B346" s="17" t="s">
        <v>336</v>
      </c>
      <c r="C346" s="17" t="s">
        <v>22</v>
      </c>
      <c r="D346" s="12">
        <v>43203</v>
      </c>
      <c r="E346" s="12">
        <v>43286</v>
      </c>
      <c r="F346" s="13">
        <v>10000</v>
      </c>
      <c r="G346" s="12">
        <v>43191</v>
      </c>
      <c r="H346" s="12">
        <v>43220</v>
      </c>
      <c r="I346" s="17">
        <f t="shared" si="56"/>
        <v>1</v>
      </c>
      <c r="J346" s="13">
        <f t="shared" si="49"/>
        <v>10000</v>
      </c>
      <c r="K346"/>
      <c r="L346" t="b">
        <f t="shared" si="50"/>
        <v>0</v>
      </c>
      <c r="M346" t="b">
        <f t="shared" si="51"/>
        <v>0</v>
      </c>
      <c r="N346" t="b">
        <f t="shared" si="52"/>
        <v>1</v>
      </c>
      <c r="O346" t="b">
        <f t="shared" si="53"/>
        <v>1</v>
      </c>
      <c r="P346" t="b">
        <f t="shared" si="54"/>
        <v>1</v>
      </c>
      <c r="Q346" s="21">
        <f t="shared" si="55"/>
        <v>91</v>
      </c>
    </row>
    <row r="347" spans="1:17" ht="15.75" hidden="1" x14ac:dyDescent="0.25">
      <c r="A347" s="17" t="s">
        <v>41</v>
      </c>
      <c r="B347" s="17" t="s">
        <v>334</v>
      </c>
      <c r="C347" s="17" t="s">
        <v>22</v>
      </c>
      <c r="D347" s="12">
        <v>43089</v>
      </c>
      <c r="E347" s="12">
        <v>43465</v>
      </c>
      <c r="F347" s="13">
        <v>7359.71</v>
      </c>
      <c r="G347" s="12">
        <v>42948</v>
      </c>
      <c r="H347" s="12">
        <v>43039</v>
      </c>
      <c r="I347" s="17">
        <f t="shared" si="56"/>
        <v>3</v>
      </c>
      <c r="J347" s="13">
        <f t="shared" si="49"/>
        <v>2453.2366666666667</v>
      </c>
      <c r="K347"/>
      <c r="L347" t="b">
        <f t="shared" si="50"/>
        <v>0</v>
      </c>
      <c r="M347" t="b">
        <f t="shared" si="51"/>
        <v>0</v>
      </c>
      <c r="N347" t="b">
        <f t="shared" si="52"/>
        <v>0</v>
      </c>
      <c r="O347" t="b">
        <f t="shared" si="53"/>
        <v>0</v>
      </c>
      <c r="P347" t="b">
        <f t="shared" si="54"/>
        <v>0</v>
      </c>
      <c r="Q347" s="21" t="str">
        <f t="shared" si="55"/>
        <v>N/a</v>
      </c>
    </row>
    <row r="348" spans="1:17" ht="15.75" hidden="1" x14ac:dyDescent="0.25">
      <c r="A348" s="17" t="s">
        <v>41</v>
      </c>
      <c r="B348" s="17" t="s">
        <v>334</v>
      </c>
      <c r="C348" s="17" t="s">
        <v>22</v>
      </c>
      <c r="D348" s="12">
        <v>43335</v>
      </c>
      <c r="E348" s="12">
        <v>43546</v>
      </c>
      <c r="F348" s="13">
        <v>17172.650000000001</v>
      </c>
      <c r="G348" s="12">
        <v>43101</v>
      </c>
      <c r="H348" s="12">
        <v>43281</v>
      </c>
      <c r="I348" s="17">
        <f t="shared" si="56"/>
        <v>6</v>
      </c>
      <c r="J348" s="13">
        <f t="shared" si="49"/>
        <v>2862.1083333333336</v>
      </c>
      <c r="K348"/>
      <c r="L348" t="b">
        <f t="shared" si="50"/>
        <v>0</v>
      </c>
      <c r="M348" t="b">
        <f t="shared" si="51"/>
        <v>0</v>
      </c>
      <c r="N348" t="b">
        <f t="shared" si="52"/>
        <v>1</v>
      </c>
      <c r="O348" t="b">
        <f t="shared" si="53"/>
        <v>1</v>
      </c>
      <c r="P348" t="b">
        <f t="shared" si="54"/>
        <v>1</v>
      </c>
      <c r="Q348" s="21">
        <f t="shared" si="55"/>
        <v>62</v>
      </c>
    </row>
    <row r="349" spans="1:17" ht="15.75" x14ac:dyDescent="0.25">
      <c r="A349" s="17" t="s">
        <v>41</v>
      </c>
      <c r="B349" s="17" t="s">
        <v>334</v>
      </c>
      <c r="C349" s="17" t="s">
        <v>22</v>
      </c>
      <c r="D349" s="12">
        <v>43986</v>
      </c>
      <c r="E349" s="12">
        <v>43994</v>
      </c>
      <c r="F349" s="13">
        <v>1563.19</v>
      </c>
      <c r="G349" s="12">
        <v>43952</v>
      </c>
      <c r="H349" s="12">
        <v>44043</v>
      </c>
      <c r="I349" s="17">
        <f t="shared" si="56"/>
        <v>3</v>
      </c>
      <c r="J349" s="13">
        <f t="shared" ref="J349:J412" si="57">F349/I349</f>
        <v>521.06333333333339</v>
      </c>
      <c r="K349"/>
      <c r="L349" t="b">
        <f t="shared" si="50"/>
        <v>0</v>
      </c>
      <c r="M349" t="b">
        <f t="shared" si="51"/>
        <v>0</v>
      </c>
      <c r="N349" t="b">
        <f t="shared" si="52"/>
        <v>1</v>
      </c>
      <c r="O349" t="b">
        <f t="shared" si="53"/>
        <v>1</v>
      </c>
      <c r="P349" t="b">
        <f t="shared" si="54"/>
        <v>1</v>
      </c>
      <c r="Q349" s="21">
        <f t="shared" si="55"/>
        <v>671</v>
      </c>
    </row>
    <row r="350" spans="1:17" ht="15.75" hidden="1" x14ac:dyDescent="0.25">
      <c r="A350" s="17" t="s">
        <v>184</v>
      </c>
      <c r="B350" s="17" t="s">
        <v>335</v>
      </c>
      <c r="C350" s="17" t="s">
        <v>22</v>
      </c>
      <c r="D350" s="12">
        <v>42753</v>
      </c>
      <c r="E350" s="12">
        <v>43100</v>
      </c>
      <c r="F350" s="13">
        <v>3000</v>
      </c>
      <c r="G350" s="12">
        <v>42736</v>
      </c>
      <c r="H350" s="12">
        <v>42766</v>
      </c>
      <c r="I350" s="17">
        <f t="shared" si="56"/>
        <v>1</v>
      </c>
      <c r="J350" s="13">
        <f t="shared" si="57"/>
        <v>3000</v>
      </c>
      <c r="K350"/>
      <c r="L350" t="b">
        <f t="shared" si="50"/>
        <v>0</v>
      </c>
      <c r="M350" t="b">
        <f t="shared" si="51"/>
        <v>0</v>
      </c>
      <c r="N350" t="b">
        <f t="shared" si="52"/>
        <v>0</v>
      </c>
      <c r="O350" t="b">
        <f t="shared" si="53"/>
        <v>0</v>
      </c>
      <c r="P350" t="b">
        <f t="shared" si="54"/>
        <v>0</v>
      </c>
      <c r="Q350" s="21" t="str">
        <f t="shared" si="55"/>
        <v>N/a</v>
      </c>
    </row>
    <row r="351" spans="1:17" ht="15.75" hidden="1" x14ac:dyDescent="0.25">
      <c r="A351" s="17" t="s">
        <v>184</v>
      </c>
      <c r="B351" s="17" t="s">
        <v>335</v>
      </c>
      <c r="C351" s="17" t="s">
        <v>22</v>
      </c>
      <c r="D351" s="12">
        <v>42784</v>
      </c>
      <c r="E351" s="12">
        <v>43100</v>
      </c>
      <c r="F351" s="13">
        <v>3000</v>
      </c>
      <c r="G351" s="12">
        <v>42767</v>
      </c>
      <c r="H351" s="12">
        <v>42794</v>
      </c>
      <c r="I351" s="17">
        <f t="shared" si="56"/>
        <v>1</v>
      </c>
      <c r="J351" s="13">
        <f t="shared" si="57"/>
        <v>3000</v>
      </c>
      <c r="K351"/>
      <c r="L351" t="b">
        <f t="shared" ref="L351:L414" si="58">AND(F351=F350,G351=G350,E351=E350,D351=D350)</f>
        <v>0</v>
      </c>
      <c r="M351" t="b">
        <f t="shared" ref="M351:M414" si="59">IF(F351&gt;G351,TRUE, FALSE)</f>
        <v>0</v>
      </c>
      <c r="N351" t="b">
        <f t="shared" ref="N351:N414" si="60">EXACT(A351,A350)</f>
        <v>1</v>
      </c>
      <c r="O351" t="b">
        <f t="shared" ref="O351:O414" si="61">EXACT(B351,B350)</f>
        <v>1</v>
      </c>
      <c r="P351" t="b">
        <f t="shared" ref="P351:P414" si="62">AND(N351,O351)</f>
        <v>1</v>
      </c>
      <c r="Q351" s="21">
        <f t="shared" ref="Q351:Q414" si="63">IF(AND(NOT(L351),P351), G351-H350,"N/a")</f>
        <v>1</v>
      </c>
    </row>
    <row r="352" spans="1:17" ht="15.75" hidden="1" x14ac:dyDescent="0.25">
      <c r="A352" s="17" t="s">
        <v>184</v>
      </c>
      <c r="B352" s="17" t="s">
        <v>335</v>
      </c>
      <c r="C352" s="17" t="s">
        <v>22</v>
      </c>
      <c r="D352" s="12">
        <v>42812</v>
      </c>
      <c r="E352" s="12">
        <v>43830</v>
      </c>
      <c r="F352" s="13">
        <v>3000</v>
      </c>
      <c r="G352" s="12">
        <v>42795</v>
      </c>
      <c r="H352" s="12">
        <v>42825</v>
      </c>
      <c r="I352" s="17">
        <f t="shared" si="56"/>
        <v>1</v>
      </c>
      <c r="J352" s="13">
        <f t="shared" si="57"/>
        <v>3000</v>
      </c>
      <c r="K352"/>
      <c r="L352" t="b">
        <f t="shared" si="58"/>
        <v>0</v>
      </c>
      <c r="M352" t="b">
        <f t="shared" si="59"/>
        <v>0</v>
      </c>
      <c r="N352" t="b">
        <f t="shared" si="60"/>
        <v>1</v>
      </c>
      <c r="O352" t="b">
        <f t="shared" si="61"/>
        <v>1</v>
      </c>
      <c r="P352" t="b">
        <f t="shared" si="62"/>
        <v>1</v>
      </c>
      <c r="Q352" s="21">
        <f t="shared" si="63"/>
        <v>1</v>
      </c>
    </row>
    <row r="353" spans="1:17" ht="15.75" hidden="1" x14ac:dyDescent="0.25">
      <c r="A353" s="17" t="s">
        <v>184</v>
      </c>
      <c r="B353" s="17" t="s">
        <v>335</v>
      </c>
      <c r="C353" s="17" t="s">
        <v>22</v>
      </c>
      <c r="D353" s="12">
        <v>42843</v>
      </c>
      <c r="E353" s="12">
        <v>43830</v>
      </c>
      <c r="F353" s="13">
        <v>3000</v>
      </c>
      <c r="G353" s="12">
        <v>42826</v>
      </c>
      <c r="H353" s="12">
        <v>42855</v>
      </c>
      <c r="I353" s="17">
        <f t="shared" si="56"/>
        <v>1</v>
      </c>
      <c r="J353" s="13">
        <f t="shared" si="57"/>
        <v>3000</v>
      </c>
      <c r="K353"/>
      <c r="L353" t="b">
        <f t="shared" si="58"/>
        <v>0</v>
      </c>
      <c r="M353" t="b">
        <f t="shared" si="59"/>
        <v>0</v>
      </c>
      <c r="N353" t="b">
        <f t="shared" si="60"/>
        <v>1</v>
      </c>
      <c r="O353" t="b">
        <f t="shared" si="61"/>
        <v>1</v>
      </c>
      <c r="P353" t="b">
        <f t="shared" si="62"/>
        <v>1</v>
      </c>
      <c r="Q353" s="21">
        <f t="shared" si="63"/>
        <v>1</v>
      </c>
    </row>
    <row r="354" spans="1:17" ht="15.75" hidden="1" x14ac:dyDescent="0.25">
      <c r="A354" s="17" t="s">
        <v>184</v>
      </c>
      <c r="B354" s="17" t="s">
        <v>335</v>
      </c>
      <c r="C354" s="17" t="s">
        <v>22</v>
      </c>
      <c r="D354" s="12">
        <v>42873</v>
      </c>
      <c r="E354" s="12">
        <v>43830</v>
      </c>
      <c r="F354" s="13">
        <v>3000</v>
      </c>
      <c r="G354" s="12">
        <v>42856</v>
      </c>
      <c r="H354" s="12">
        <v>42886</v>
      </c>
      <c r="I354" s="17">
        <f t="shared" si="56"/>
        <v>1</v>
      </c>
      <c r="J354" s="13">
        <f t="shared" si="57"/>
        <v>3000</v>
      </c>
      <c r="K354"/>
      <c r="L354" t="b">
        <f t="shared" si="58"/>
        <v>0</v>
      </c>
      <c r="M354" t="b">
        <f t="shared" si="59"/>
        <v>0</v>
      </c>
      <c r="N354" t="b">
        <f t="shared" si="60"/>
        <v>1</v>
      </c>
      <c r="O354" t="b">
        <f t="shared" si="61"/>
        <v>1</v>
      </c>
      <c r="P354" t="b">
        <f t="shared" si="62"/>
        <v>1</v>
      </c>
      <c r="Q354" s="21">
        <f t="shared" si="63"/>
        <v>1</v>
      </c>
    </row>
    <row r="355" spans="1:17" ht="15.75" hidden="1" x14ac:dyDescent="0.25">
      <c r="A355" s="17" t="s">
        <v>184</v>
      </c>
      <c r="B355" s="17" t="s">
        <v>335</v>
      </c>
      <c r="C355" s="17" t="s">
        <v>22</v>
      </c>
      <c r="D355" s="12">
        <v>42904</v>
      </c>
      <c r="E355" s="12">
        <v>43830</v>
      </c>
      <c r="F355" s="13">
        <v>3000</v>
      </c>
      <c r="G355" s="12">
        <v>42887</v>
      </c>
      <c r="H355" s="12">
        <v>42916</v>
      </c>
      <c r="I355" s="17">
        <f t="shared" si="56"/>
        <v>1</v>
      </c>
      <c r="J355" s="13">
        <f t="shared" si="57"/>
        <v>3000</v>
      </c>
      <c r="K355"/>
      <c r="L355" t="b">
        <f t="shared" si="58"/>
        <v>0</v>
      </c>
      <c r="M355" t="b">
        <f t="shared" si="59"/>
        <v>0</v>
      </c>
      <c r="N355" t="b">
        <f t="shared" si="60"/>
        <v>1</v>
      </c>
      <c r="O355" t="b">
        <f t="shared" si="61"/>
        <v>1</v>
      </c>
      <c r="P355" t="b">
        <f t="shared" si="62"/>
        <v>1</v>
      </c>
      <c r="Q355" s="21">
        <f t="shared" si="63"/>
        <v>1</v>
      </c>
    </row>
    <row r="356" spans="1:17" ht="15.75" hidden="1" x14ac:dyDescent="0.25">
      <c r="A356" s="17" t="s">
        <v>184</v>
      </c>
      <c r="B356" s="17" t="s">
        <v>335</v>
      </c>
      <c r="C356" s="17" t="s">
        <v>22</v>
      </c>
      <c r="D356" s="12">
        <v>43119</v>
      </c>
      <c r="E356" s="12">
        <v>43830</v>
      </c>
      <c r="F356" s="13">
        <v>18000</v>
      </c>
      <c r="G356" s="12">
        <v>42917</v>
      </c>
      <c r="H356" s="12">
        <v>43100</v>
      </c>
      <c r="I356" s="17">
        <f t="shared" si="56"/>
        <v>6</v>
      </c>
      <c r="J356" s="13">
        <f t="shared" si="57"/>
        <v>3000</v>
      </c>
      <c r="K356"/>
      <c r="L356" t="b">
        <f t="shared" si="58"/>
        <v>0</v>
      </c>
      <c r="M356" t="b">
        <f t="shared" si="59"/>
        <v>0</v>
      </c>
      <c r="N356" t="b">
        <f t="shared" si="60"/>
        <v>1</v>
      </c>
      <c r="O356" t="b">
        <f t="shared" si="61"/>
        <v>1</v>
      </c>
      <c r="P356" t="b">
        <f t="shared" si="62"/>
        <v>1</v>
      </c>
      <c r="Q356" s="21">
        <f t="shared" si="63"/>
        <v>1</v>
      </c>
    </row>
    <row r="357" spans="1:17" ht="15.75" hidden="1" x14ac:dyDescent="0.25">
      <c r="A357" s="17" t="s">
        <v>184</v>
      </c>
      <c r="B357" s="17" t="s">
        <v>335</v>
      </c>
      <c r="C357" s="17" t="s">
        <v>22</v>
      </c>
      <c r="D357" s="12">
        <v>43146</v>
      </c>
      <c r="E357" s="12">
        <v>43830</v>
      </c>
      <c r="F357" s="13">
        <v>3000</v>
      </c>
      <c r="G357" s="12">
        <v>43101</v>
      </c>
      <c r="H357" s="12">
        <v>43131</v>
      </c>
      <c r="I357" s="17">
        <f t="shared" si="56"/>
        <v>1</v>
      </c>
      <c r="J357" s="13">
        <f t="shared" si="57"/>
        <v>3000</v>
      </c>
      <c r="K357"/>
      <c r="L357" t="b">
        <f t="shared" si="58"/>
        <v>0</v>
      </c>
      <c r="M357" t="b">
        <f t="shared" si="59"/>
        <v>0</v>
      </c>
      <c r="N357" t="b">
        <f t="shared" si="60"/>
        <v>1</v>
      </c>
      <c r="O357" t="b">
        <f t="shared" si="61"/>
        <v>1</v>
      </c>
      <c r="P357" t="b">
        <f t="shared" si="62"/>
        <v>1</v>
      </c>
      <c r="Q357" s="21">
        <f t="shared" si="63"/>
        <v>1</v>
      </c>
    </row>
    <row r="358" spans="1:17" ht="15.75" hidden="1" x14ac:dyDescent="0.25">
      <c r="A358" s="17" t="s">
        <v>184</v>
      </c>
      <c r="B358" s="17" t="s">
        <v>335</v>
      </c>
      <c r="C358" s="17" t="s">
        <v>22</v>
      </c>
      <c r="D358" s="12">
        <v>43159</v>
      </c>
      <c r="E358" s="12">
        <v>43830</v>
      </c>
      <c r="F358" s="13">
        <v>3000</v>
      </c>
      <c r="G358" s="12">
        <v>43132</v>
      </c>
      <c r="H358" s="12">
        <v>43159</v>
      </c>
      <c r="I358" s="17">
        <f t="shared" si="56"/>
        <v>1</v>
      </c>
      <c r="J358" s="13">
        <f t="shared" si="57"/>
        <v>3000</v>
      </c>
      <c r="K358"/>
      <c r="L358" t="b">
        <f t="shared" si="58"/>
        <v>0</v>
      </c>
      <c r="M358" t="b">
        <f t="shared" si="59"/>
        <v>0</v>
      </c>
      <c r="N358" t="b">
        <f t="shared" si="60"/>
        <v>1</v>
      </c>
      <c r="O358" t="b">
        <f t="shared" si="61"/>
        <v>1</v>
      </c>
      <c r="P358" t="b">
        <f t="shared" si="62"/>
        <v>1</v>
      </c>
      <c r="Q358" s="21">
        <f t="shared" si="63"/>
        <v>1</v>
      </c>
    </row>
    <row r="359" spans="1:17" ht="15.75" hidden="1" x14ac:dyDescent="0.25">
      <c r="A359" s="17" t="s">
        <v>184</v>
      </c>
      <c r="B359" s="17" t="s">
        <v>335</v>
      </c>
      <c r="C359" s="17" t="s">
        <v>22</v>
      </c>
      <c r="D359" s="12">
        <v>43190</v>
      </c>
      <c r="E359" s="12">
        <v>43830</v>
      </c>
      <c r="F359" s="13">
        <v>3000</v>
      </c>
      <c r="G359" s="12">
        <v>43160</v>
      </c>
      <c r="H359" s="12">
        <v>43190</v>
      </c>
      <c r="I359" s="17">
        <f t="shared" si="56"/>
        <v>1</v>
      </c>
      <c r="J359" s="13">
        <f t="shared" si="57"/>
        <v>3000</v>
      </c>
      <c r="K359"/>
      <c r="L359" t="b">
        <f t="shared" si="58"/>
        <v>0</v>
      </c>
      <c r="M359" t="b">
        <f t="shared" si="59"/>
        <v>0</v>
      </c>
      <c r="N359" t="b">
        <f t="shared" si="60"/>
        <v>1</v>
      </c>
      <c r="O359" t="b">
        <f t="shared" si="61"/>
        <v>1</v>
      </c>
      <c r="P359" t="b">
        <f t="shared" si="62"/>
        <v>1</v>
      </c>
      <c r="Q359" s="21">
        <f t="shared" si="63"/>
        <v>1</v>
      </c>
    </row>
    <row r="360" spans="1:17" ht="15.75" hidden="1" x14ac:dyDescent="0.25">
      <c r="A360" s="17" t="s">
        <v>184</v>
      </c>
      <c r="B360" s="17" t="s">
        <v>335</v>
      </c>
      <c r="C360" s="17" t="s">
        <v>22</v>
      </c>
      <c r="D360" s="12">
        <v>43220</v>
      </c>
      <c r="E360" s="12">
        <v>43830</v>
      </c>
      <c r="F360" s="13">
        <v>3000</v>
      </c>
      <c r="G360" s="12">
        <v>43191</v>
      </c>
      <c r="H360" s="12">
        <v>43220</v>
      </c>
      <c r="I360" s="17">
        <f t="shared" si="56"/>
        <v>1</v>
      </c>
      <c r="J360" s="13">
        <f t="shared" si="57"/>
        <v>3000</v>
      </c>
      <c r="K360"/>
      <c r="L360" t="b">
        <f t="shared" si="58"/>
        <v>0</v>
      </c>
      <c r="M360" t="b">
        <f t="shared" si="59"/>
        <v>0</v>
      </c>
      <c r="N360" t="b">
        <f t="shared" si="60"/>
        <v>1</v>
      </c>
      <c r="O360" t="b">
        <f t="shared" si="61"/>
        <v>1</v>
      </c>
      <c r="P360" t="b">
        <f t="shared" si="62"/>
        <v>1</v>
      </c>
      <c r="Q360" s="21">
        <f t="shared" si="63"/>
        <v>1</v>
      </c>
    </row>
    <row r="361" spans="1:17" ht="15.75" hidden="1" x14ac:dyDescent="0.25">
      <c r="A361" s="17" t="s">
        <v>184</v>
      </c>
      <c r="B361" s="17" t="s">
        <v>335</v>
      </c>
      <c r="C361" s="17" t="s">
        <v>22</v>
      </c>
      <c r="D361" s="12">
        <v>43251</v>
      </c>
      <c r="E361" s="12">
        <v>43830</v>
      </c>
      <c r="F361" s="13">
        <v>3000</v>
      </c>
      <c r="G361" s="12">
        <v>43221</v>
      </c>
      <c r="H361" s="12">
        <v>43251</v>
      </c>
      <c r="I361" s="17">
        <f t="shared" si="56"/>
        <v>1</v>
      </c>
      <c r="J361" s="13">
        <f t="shared" si="57"/>
        <v>3000</v>
      </c>
      <c r="K361"/>
      <c r="L361" t="b">
        <f t="shared" si="58"/>
        <v>0</v>
      </c>
      <c r="M361" t="b">
        <f t="shared" si="59"/>
        <v>0</v>
      </c>
      <c r="N361" t="b">
        <f t="shared" si="60"/>
        <v>1</v>
      </c>
      <c r="O361" t="b">
        <f t="shared" si="61"/>
        <v>1</v>
      </c>
      <c r="P361" t="b">
        <f t="shared" si="62"/>
        <v>1</v>
      </c>
      <c r="Q361" s="21">
        <f t="shared" si="63"/>
        <v>1</v>
      </c>
    </row>
    <row r="362" spans="1:17" ht="15.75" hidden="1" x14ac:dyDescent="0.25">
      <c r="A362" s="17" t="s">
        <v>184</v>
      </c>
      <c r="B362" s="17" t="s">
        <v>335</v>
      </c>
      <c r="C362" s="17" t="s">
        <v>22</v>
      </c>
      <c r="D362" s="12">
        <v>43281</v>
      </c>
      <c r="E362" s="12">
        <v>43830</v>
      </c>
      <c r="F362" s="13">
        <v>3000</v>
      </c>
      <c r="G362" s="12">
        <v>43252</v>
      </c>
      <c r="H362" s="12">
        <v>43281</v>
      </c>
      <c r="I362" s="17">
        <f t="shared" si="56"/>
        <v>1</v>
      </c>
      <c r="J362" s="13">
        <f t="shared" si="57"/>
        <v>3000</v>
      </c>
      <c r="K362"/>
      <c r="L362" t="b">
        <f t="shared" si="58"/>
        <v>0</v>
      </c>
      <c r="M362" t="b">
        <f t="shared" si="59"/>
        <v>0</v>
      </c>
      <c r="N362" t="b">
        <f t="shared" si="60"/>
        <v>1</v>
      </c>
      <c r="O362" t="b">
        <f t="shared" si="61"/>
        <v>1</v>
      </c>
      <c r="P362" t="b">
        <f t="shared" si="62"/>
        <v>1</v>
      </c>
      <c r="Q362" s="21">
        <f t="shared" si="63"/>
        <v>1</v>
      </c>
    </row>
    <row r="363" spans="1:17" ht="15.75" hidden="1" x14ac:dyDescent="0.25">
      <c r="A363" s="17" t="s">
        <v>185</v>
      </c>
      <c r="B363" s="17" t="s">
        <v>334</v>
      </c>
      <c r="C363" s="17" t="s">
        <v>22</v>
      </c>
      <c r="D363" s="12">
        <v>42653</v>
      </c>
      <c r="E363" s="12">
        <v>42735</v>
      </c>
      <c r="F363" s="13">
        <v>25000</v>
      </c>
      <c r="G363" s="12">
        <v>42736</v>
      </c>
      <c r="H363" s="12">
        <v>43100</v>
      </c>
      <c r="I363" s="17">
        <f t="shared" si="56"/>
        <v>12</v>
      </c>
      <c r="J363" s="13">
        <f t="shared" si="57"/>
        <v>2083.3333333333335</v>
      </c>
      <c r="K363"/>
      <c r="L363" t="b">
        <f t="shared" si="58"/>
        <v>0</v>
      </c>
      <c r="M363" t="b">
        <f t="shared" si="59"/>
        <v>0</v>
      </c>
      <c r="N363" t="b">
        <f t="shared" si="60"/>
        <v>0</v>
      </c>
      <c r="O363" t="b">
        <f t="shared" si="61"/>
        <v>0</v>
      </c>
      <c r="P363" t="b">
        <f t="shared" si="62"/>
        <v>0</v>
      </c>
      <c r="Q363" s="21" t="str">
        <f t="shared" si="63"/>
        <v>N/a</v>
      </c>
    </row>
    <row r="364" spans="1:17" ht="15.75" hidden="1" x14ac:dyDescent="0.25">
      <c r="A364" s="17" t="s">
        <v>185</v>
      </c>
      <c r="B364" s="17" t="s">
        <v>334</v>
      </c>
      <c r="C364" s="17" t="s">
        <v>22</v>
      </c>
      <c r="D364" s="12">
        <v>42750</v>
      </c>
      <c r="E364" s="12">
        <v>43100</v>
      </c>
      <c r="F364" s="13">
        <v>1500</v>
      </c>
      <c r="G364" s="12">
        <v>42736</v>
      </c>
      <c r="H364" s="12">
        <v>42766</v>
      </c>
      <c r="I364" s="17">
        <f t="shared" si="56"/>
        <v>1</v>
      </c>
      <c r="J364" s="13">
        <f t="shared" si="57"/>
        <v>1500</v>
      </c>
      <c r="K364"/>
      <c r="L364" t="b">
        <f t="shared" si="58"/>
        <v>0</v>
      </c>
      <c r="M364" t="b">
        <f t="shared" si="59"/>
        <v>0</v>
      </c>
      <c r="N364" t="b">
        <f t="shared" si="60"/>
        <v>1</v>
      </c>
      <c r="O364" t="b">
        <f t="shared" si="61"/>
        <v>1</v>
      </c>
      <c r="P364" t="b">
        <f t="shared" si="62"/>
        <v>1</v>
      </c>
      <c r="Q364" s="21">
        <f t="shared" si="63"/>
        <v>-364</v>
      </c>
    </row>
    <row r="365" spans="1:17" ht="15.75" hidden="1" x14ac:dyDescent="0.25">
      <c r="A365" s="17" t="s">
        <v>185</v>
      </c>
      <c r="B365" s="17" t="s">
        <v>334</v>
      </c>
      <c r="C365" s="17" t="s">
        <v>22</v>
      </c>
      <c r="D365" s="12">
        <v>42781</v>
      </c>
      <c r="E365" s="12">
        <v>43100</v>
      </c>
      <c r="F365" s="13">
        <v>1500</v>
      </c>
      <c r="G365" s="12">
        <v>42767</v>
      </c>
      <c r="H365" s="12">
        <v>42794</v>
      </c>
      <c r="I365" s="17">
        <f t="shared" si="56"/>
        <v>1</v>
      </c>
      <c r="J365" s="13">
        <f t="shared" si="57"/>
        <v>1500</v>
      </c>
      <c r="K365"/>
      <c r="L365" t="b">
        <f t="shared" si="58"/>
        <v>0</v>
      </c>
      <c r="M365" t="b">
        <f t="shared" si="59"/>
        <v>0</v>
      </c>
      <c r="N365" t="b">
        <f t="shared" si="60"/>
        <v>1</v>
      </c>
      <c r="O365" t="b">
        <f t="shared" si="61"/>
        <v>1</v>
      </c>
      <c r="P365" t="b">
        <f t="shared" si="62"/>
        <v>1</v>
      </c>
      <c r="Q365" s="21">
        <f t="shared" si="63"/>
        <v>1</v>
      </c>
    </row>
    <row r="366" spans="1:17" ht="15.75" hidden="1" x14ac:dyDescent="0.25">
      <c r="A366" s="17" t="s">
        <v>185</v>
      </c>
      <c r="B366" s="17" t="s">
        <v>334</v>
      </c>
      <c r="C366" s="17" t="s">
        <v>22</v>
      </c>
      <c r="D366" s="12">
        <v>42809</v>
      </c>
      <c r="E366" s="12">
        <v>43100</v>
      </c>
      <c r="F366" s="13">
        <v>1500</v>
      </c>
      <c r="G366" s="12">
        <v>42795</v>
      </c>
      <c r="H366" s="12">
        <v>42825</v>
      </c>
      <c r="I366" s="17">
        <f t="shared" si="56"/>
        <v>1</v>
      </c>
      <c r="J366" s="13">
        <f t="shared" si="57"/>
        <v>1500</v>
      </c>
      <c r="K366"/>
      <c r="L366" t="b">
        <f t="shared" si="58"/>
        <v>0</v>
      </c>
      <c r="M366" t="b">
        <f t="shared" si="59"/>
        <v>0</v>
      </c>
      <c r="N366" t="b">
        <f t="shared" si="60"/>
        <v>1</v>
      </c>
      <c r="O366" t="b">
        <f t="shared" si="61"/>
        <v>1</v>
      </c>
      <c r="P366" t="b">
        <f t="shared" si="62"/>
        <v>1</v>
      </c>
      <c r="Q366" s="21">
        <f t="shared" si="63"/>
        <v>1</v>
      </c>
    </row>
    <row r="367" spans="1:17" ht="15.75" hidden="1" x14ac:dyDescent="0.25">
      <c r="A367" s="17" t="s">
        <v>185</v>
      </c>
      <c r="B367" s="17" t="s">
        <v>334</v>
      </c>
      <c r="C367" s="17" t="s">
        <v>22</v>
      </c>
      <c r="D367" s="12">
        <v>42840</v>
      </c>
      <c r="E367" s="12">
        <v>43100</v>
      </c>
      <c r="F367" s="13">
        <v>1500</v>
      </c>
      <c r="G367" s="12">
        <v>42826</v>
      </c>
      <c r="H367" s="12">
        <v>42855</v>
      </c>
      <c r="I367" s="17">
        <f t="shared" si="56"/>
        <v>1</v>
      </c>
      <c r="J367" s="13">
        <f t="shared" si="57"/>
        <v>1500</v>
      </c>
      <c r="K367"/>
      <c r="L367" t="b">
        <f t="shared" si="58"/>
        <v>0</v>
      </c>
      <c r="M367" t="b">
        <f t="shared" si="59"/>
        <v>0</v>
      </c>
      <c r="N367" t="b">
        <f t="shared" si="60"/>
        <v>1</v>
      </c>
      <c r="O367" t="b">
        <f t="shared" si="61"/>
        <v>1</v>
      </c>
      <c r="P367" t="b">
        <f t="shared" si="62"/>
        <v>1</v>
      </c>
      <c r="Q367" s="21">
        <f t="shared" si="63"/>
        <v>1</v>
      </c>
    </row>
    <row r="368" spans="1:17" ht="15.75" hidden="1" x14ac:dyDescent="0.25">
      <c r="A368" s="17" t="s">
        <v>185</v>
      </c>
      <c r="B368" s="17" t="s">
        <v>334</v>
      </c>
      <c r="C368" s="17" t="s">
        <v>22</v>
      </c>
      <c r="D368" s="12">
        <v>42870</v>
      </c>
      <c r="E368" s="12">
        <v>43100</v>
      </c>
      <c r="F368" s="13">
        <v>1500</v>
      </c>
      <c r="G368" s="12">
        <v>42856</v>
      </c>
      <c r="H368" s="12">
        <v>42886</v>
      </c>
      <c r="I368" s="17">
        <f t="shared" si="56"/>
        <v>1</v>
      </c>
      <c r="J368" s="13">
        <f t="shared" si="57"/>
        <v>1500</v>
      </c>
      <c r="K368"/>
      <c r="L368" t="b">
        <f t="shared" si="58"/>
        <v>0</v>
      </c>
      <c r="M368" t="b">
        <f t="shared" si="59"/>
        <v>0</v>
      </c>
      <c r="N368" t="b">
        <f t="shared" si="60"/>
        <v>1</v>
      </c>
      <c r="O368" t="b">
        <f t="shared" si="61"/>
        <v>1</v>
      </c>
      <c r="P368" t="b">
        <f t="shared" si="62"/>
        <v>1</v>
      </c>
      <c r="Q368" s="21">
        <f t="shared" si="63"/>
        <v>1</v>
      </c>
    </row>
    <row r="369" spans="1:17" ht="15.75" hidden="1" x14ac:dyDescent="0.25">
      <c r="A369" s="17" t="s">
        <v>185</v>
      </c>
      <c r="B369" s="17" t="s">
        <v>334</v>
      </c>
      <c r="C369" s="17" t="s">
        <v>22</v>
      </c>
      <c r="D369" s="12">
        <v>42901</v>
      </c>
      <c r="E369" s="12">
        <v>43100</v>
      </c>
      <c r="F369" s="13">
        <v>1500</v>
      </c>
      <c r="G369" s="12">
        <v>42887</v>
      </c>
      <c r="H369" s="12">
        <v>42916</v>
      </c>
      <c r="I369" s="17">
        <f t="shared" si="56"/>
        <v>1</v>
      </c>
      <c r="J369" s="13">
        <f t="shared" si="57"/>
        <v>1500</v>
      </c>
      <c r="K369"/>
      <c r="L369" t="b">
        <f t="shared" si="58"/>
        <v>0</v>
      </c>
      <c r="M369" t="b">
        <f t="shared" si="59"/>
        <v>0</v>
      </c>
      <c r="N369" t="b">
        <f t="shared" si="60"/>
        <v>1</v>
      </c>
      <c r="O369" t="b">
        <f t="shared" si="61"/>
        <v>1</v>
      </c>
      <c r="P369" t="b">
        <f t="shared" si="62"/>
        <v>1</v>
      </c>
      <c r="Q369" s="21">
        <f t="shared" si="63"/>
        <v>1</v>
      </c>
    </row>
    <row r="370" spans="1:17" ht="15.75" hidden="1" x14ac:dyDescent="0.25">
      <c r="A370" s="17" t="s">
        <v>185</v>
      </c>
      <c r="B370" s="17" t="s">
        <v>334</v>
      </c>
      <c r="C370" s="17" t="s">
        <v>22</v>
      </c>
      <c r="D370" s="12">
        <v>42931</v>
      </c>
      <c r="E370" s="12">
        <v>43100</v>
      </c>
      <c r="F370" s="13">
        <v>1500</v>
      </c>
      <c r="G370" s="12">
        <v>42917</v>
      </c>
      <c r="H370" s="12">
        <v>42947</v>
      </c>
      <c r="I370" s="17">
        <f t="shared" si="56"/>
        <v>1</v>
      </c>
      <c r="J370" s="13">
        <f t="shared" si="57"/>
        <v>1500</v>
      </c>
      <c r="K370"/>
      <c r="L370" t="b">
        <f t="shared" si="58"/>
        <v>0</v>
      </c>
      <c r="M370" t="b">
        <f t="shared" si="59"/>
        <v>0</v>
      </c>
      <c r="N370" t="b">
        <f t="shared" si="60"/>
        <v>1</v>
      </c>
      <c r="O370" t="b">
        <f t="shared" si="61"/>
        <v>1</v>
      </c>
      <c r="P370" t="b">
        <f t="shared" si="62"/>
        <v>1</v>
      </c>
      <c r="Q370" s="21">
        <f t="shared" si="63"/>
        <v>1</v>
      </c>
    </row>
    <row r="371" spans="1:17" ht="15.75" hidden="1" x14ac:dyDescent="0.25">
      <c r="A371" s="17" t="s">
        <v>185</v>
      </c>
      <c r="B371" s="17" t="s">
        <v>334</v>
      </c>
      <c r="C371" s="17" t="s">
        <v>22</v>
      </c>
      <c r="D371" s="12">
        <v>42962</v>
      </c>
      <c r="E371" s="12">
        <v>43100</v>
      </c>
      <c r="F371" s="13">
        <v>1500</v>
      </c>
      <c r="G371" s="12">
        <v>42948</v>
      </c>
      <c r="H371" s="12">
        <v>42978</v>
      </c>
      <c r="I371" s="17">
        <f t="shared" si="56"/>
        <v>1</v>
      </c>
      <c r="J371" s="13">
        <f t="shared" si="57"/>
        <v>1500</v>
      </c>
      <c r="K371"/>
      <c r="L371" t="b">
        <f t="shared" si="58"/>
        <v>0</v>
      </c>
      <c r="M371" t="b">
        <f t="shared" si="59"/>
        <v>0</v>
      </c>
      <c r="N371" t="b">
        <f t="shared" si="60"/>
        <v>1</v>
      </c>
      <c r="O371" t="b">
        <f t="shared" si="61"/>
        <v>1</v>
      </c>
      <c r="P371" t="b">
        <f t="shared" si="62"/>
        <v>1</v>
      </c>
      <c r="Q371" s="21">
        <f t="shared" si="63"/>
        <v>1</v>
      </c>
    </row>
    <row r="372" spans="1:17" ht="15.75" hidden="1" x14ac:dyDescent="0.25">
      <c r="A372" s="17" t="s">
        <v>185</v>
      </c>
      <c r="B372" s="17" t="s">
        <v>334</v>
      </c>
      <c r="C372" s="17" t="s">
        <v>22</v>
      </c>
      <c r="D372" s="12">
        <v>42993</v>
      </c>
      <c r="E372" s="12">
        <v>43100</v>
      </c>
      <c r="F372" s="13">
        <v>1500</v>
      </c>
      <c r="G372" s="12">
        <v>42979</v>
      </c>
      <c r="H372" s="12">
        <v>43008</v>
      </c>
      <c r="I372" s="17">
        <f t="shared" si="56"/>
        <v>1</v>
      </c>
      <c r="J372" s="13">
        <f t="shared" si="57"/>
        <v>1500</v>
      </c>
      <c r="K372"/>
      <c r="L372" t="b">
        <f t="shared" si="58"/>
        <v>0</v>
      </c>
      <c r="M372" t="b">
        <f t="shared" si="59"/>
        <v>0</v>
      </c>
      <c r="N372" t="b">
        <f t="shared" si="60"/>
        <v>1</v>
      </c>
      <c r="O372" t="b">
        <f t="shared" si="61"/>
        <v>1</v>
      </c>
      <c r="P372" t="b">
        <f t="shared" si="62"/>
        <v>1</v>
      </c>
      <c r="Q372" s="21">
        <f t="shared" si="63"/>
        <v>1</v>
      </c>
    </row>
    <row r="373" spans="1:17" ht="15.75" hidden="1" x14ac:dyDescent="0.25">
      <c r="A373" s="17" t="s">
        <v>185</v>
      </c>
      <c r="B373" s="17" t="s">
        <v>334</v>
      </c>
      <c r="C373" s="17" t="s">
        <v>22</v>
      </c>
      <c r="D373" s="12">
        <v>43023</v>
      </c>
      <c r="E373" s="12">
        <v>43465</v>
      </c>
      <c r="F373" s="13">
        <v>1500</v>
      </c>
      <c r="G373" s="12">
        <v>43009</v>
      </c>
      <c r="H373" s="12">
        <v>43039</v>
      </c>
      <c r="I373" s="17">
        <f t="shared" si="56"/>
        <v>1</v>
      </c>
      <c r="J373" s="13">
        <f t="shared" si="57"/>
        <v>1500</v>
      </c>
      <c r="K373"/>
      <c r="L373" t="b">
        <f t="shared" si="58"/>
        <v>0</v>
      </c>
      <c r="M373" t="b">
        <f t="shared" si="59"/>
        <v>0</v>
      </c>
      <c r="N373" t="b">
        <f t="shared" si="60"/>
        <v>1</v>
      </c>
      <c r="O373" t="b">
        <f t="shared" si="61"/>
        <v>1</v>
      </c>
      <c r="P373" t="b">
        <f t="shared" si="62"/>
        <v>1</v>
      </c>
      <c r="Q373" s="21">
        <f t="shared" si="63"/>
        <v>1</v>
      </c>
    </row>
    <row r="374" spans="1:17" ht="15.75" hidden="1" x14ac:dyDescent="0.25">
      <c r="A374" s="17" t="s">
        <v>185</v>
      </c>
      <c r="B374" s="17" t="s">
        <v>334</v>
      </c>
      <c r="C374" s="17" t="s">
        <v>22</v>
      </c>
      <c r="D374" s="12">
        <v>43054</v>
      </c>
      <c r="E374" s="12">
        <v>43465</v>
      </c>
      <c r="F374" s="13">
        <v>1500</v>
      </c>
      <c r="G374" s="12">
        <v>43040</v>
      </c>
      <c r="H374" s="12">
        <v>43069</v>
      </c>
      <c r="I374" s="17">
        <f t="shared" si="56"/>
        <v>1</v>
      </c>
      <c r="J374" s="13">
        <f t="shared" si="57"/>
        <v>1500</v>
      </c>
      <c r="K374"/>
      <c r="L374" t="b">
        <f t="shared" si="58"/>
        <v>0</v>
      </c>
      <c r="M374" t="b">
        <f t="shared" si="59"/>
        <v>0</v>
      </c>
      <c r="N374" t="b">
        <f t="shared" si="60"/>
        <v>1</v>
      </c>
      <c r="O374" t="b">
        <f t="shared" si="61"/>
        <v>1</v>
      </c>
      <c r="P374" t="b">
        <f t="shared" si="62"/>
        <v>1</v>
      </c>
      <c r="Q374" s="21">
        <f t="shared" si="63"/>
        <v>1</v>
      </c>
    </row>
    <row r="375" spans="1:17" ht="15.75" hidden="1" x14ac:dyDescent="0.25">
      <c r="A375" s="17" t="s">
        <v>185</v>
      </c>
      <c r="B375" s="17" t="s">
        <v>334</v>
      </c>
      <c r="C375" s="17" t="s">
        <v>22</v>
      </c>
      <c r="D375" s="12">
        <v>43074</v>
      </c>
      <c r="E375" s="12">
        <v>43465</v>
      </c>
      <c r="F375" s="13">
        <v>5000</v>
      </c>
      <c r="G375" s="12">
        <v>43070</v>
      </c>
      <c r="H375" s="12">
        <v>43100</v>
      </c>
      <c r="I375" s="17">
        <f t="shared" si="56"/>
        <v>1</v>
      </c>
      <c r="J375" s="13">
        <f t="shared" si="57"/>
        <v>5000</v>
      </c>
      <c r="K375"/>
      <c r="L375" t="b">
        <f t="shared" si="58"/>
        <v>0</v>
      </c>
      <c r="M375" t="b">
        <f t="shared" si="59"/>
        <v>0</v>
      </c>
      <c r="N375" t="b">
        <f t="shared" si="60"/>
        <v>1</v>
      </c>
      <c r="O375" t="b">
        <f t="shared" si="61"/>
        <v>1</v>
      </c>
      <c r="P375" t="b">
        <f t="shared" si="62"/>
        <v>1</v>
      </c>
      <c r="Q375" s="21">
        <f t="shared" si="63"/>
        <v>1</v>
      </c>
    </row>
    <row r="376" spans="1:17" ht="15.75" hidden="1" x14ac:dyDescent="0.25">
      <c r="A376" s="17" t="s">
        <v>185</v>
      </c>
      <c r="B376" s="17" t="s">
        <v>334</v>
      </c>
      <c r="C376" s="17" t="s">
        <v>22</v>
      </c>
      <c r="D376" s="12">
        <v>43084</v>
      </c>
      <c r="E376" s="12">
        <v>43465</v>
      </c>
      <c r="F376" s="13">
        <v>1500</v>
      </c>
      <c r="G376" s="12">
        <v>43070</v>
      </c>
      <c r="H376" s="12">
        <v>43100</v>
      </c>
      <c r="I376" s="17">
        <f t="shared" si="56"/>
        <v>1</v>
      </c>
      <c r="J376" s="13">
        <f t="shared" si="57"/>
        <v>1500</v>
      </c>
      <c r="K376"/>
      <c r="L376" t="b">
        <f t="shared" si="58"/>
        <v>0</v>
      </c>
      <c r="M376" t="b">
        <f t="shared" si="59"/>
        <v>0</v>
      </c>
      <c r="N376" t="b">
        <f t="shared" si="60"/>
        <v>1</v>
      </c>
      <c r="O376" t="b">
        <f t="shared" si="61"/>
        <v>1</v>
      </c>
      <c r="P376" t="b">
        <f t="shared" si="62"/>
        <v>1</v>
      </c>
      <c r="Q376" s="21">
        <f t="shared" si="63"/>
        <v>-30</v>
      </c>
    </row>
    <row r="377" spans="1:17" ht="15.75" hidden="1" x14ac:dyDescent="0.25">
      <c r="A377" s="17" t="s">
        <v>185</v>
      </c>
      <c r="B377" s="17" t="s">
        <v>334</v>
      </c>
      <c r="C377" s="17" t="s">
        <v>22</v>
      </c>
      <c r="D377" s="12">
        <v>43115</v>
      </c>
      <c r="E377" s="12">
        <v>43189</v>
      </c>
      <c r="F377" s="13">
        <v>1500</v>
      </c>
      <c r="G377" s="12">
        <v>43101</v>
      </c>
      <c r="H377" s="12">
        <v>43131</v>
      </c>
      <c r="I377" s="17">
        <f t="shared" si="56"/>
        <v>1</v>
      </c>
      <c r="J377" s="13">
        <f t="shared" si="57"/>
        <v>1500</v>
      </c>
      <c r="K377"/>
      <c r="L377" t="b">
        <f t="shared" si="58"/>
        <v>0</v>
      </c>
      <c r="M377" t="b">
        <f t="shared" si="59"/>
        <v>0</v>
      </c>
      <c r="N377" t="b">
        <f t="shared" si="60"/>
        <v>1</v>
      </c>
      <c r="O377" t="b">
        <f t="shared" si="61"/>
        <v>1</v>
      </c>
      <c r="P377" t="b">
        <f t="shared" si="62"/>
        <v>1</v>
      </c>
      <c r="Q377" s="21">
        <f t="shared" si="63"/>
        <v>1</v>
      </c>
    </row>
    <row r="378" spans="1:17" ht="15.75" hidden="1" x14ac:dyDescent="0.25">
      <c r="A378" s="17" t="s">
        <v>185</v>
      </c>
      <c r="B378" s="17" t="s">
        <v>334</v>
      </c>
      <c r="C378" s="17" t="s">
        <v>22</v>
      </c>
      <c r="D378" s="12">
        <v>43146</v>
      </c>
      <c r="E378" s="12">
        <v>43227</v>
      </c>
      <c r="F378" s="13">
        <v>1500</v>
      </c>
      <c r="G378" s="12">
        <v>43132</v>
      </c>
      <c r="H378" s="12">
        <v>43159</v>
      </c>
      <c r="I378" s="17">
        <f t="shared" si="56"/>
        <v>1</v>
      </c>
      <c r="J378" s="13">
        <f t="shared" si="57"/>
        <v>1500</v>
      </c>
      <c r="K378"/>
      <c r="L378" t="b">
        <f t="shared" si="58"/>
        <v>0</v>
      </c>
      <c r="M378" t="b">
        <f t="shared" si="59"/>
        <v>0</v>
      </c>
      <c r="N378" t="b">
        <f t="shared" si="60"/>
        <v>1</v>
      </c>
      <c r="O378" t="b">
        <f t="shared" si="61"/>
        <v>1</v>
      </c>
      <c r="P378" t="b">
        <f t="shared" si="62"/>
        <v>1</v>
      </c>
      <c r="Q378" s="21">
        <f t="shared" si="63"/>
        <v>1</v>
      </c>
    </row>
    <row r="379" spans="1:17" ht="15.75" hidden="1" x14ac:dyDescent="0.25">
      <c r="A379" s="17" t="s">
        <v>185</v>
      </c>
      <c r="B379" s="17" t="s">
        <v>334</v>
      </c>
      <c r="C379" s="17" t="s">
        <v>22</v>
      </c>
      <c r="D379" s="12">
        <v>43174</v>
      </c>
      <c r="E379" s="12">
        <v>43255</v>
      </c>
      <c r="F379" s="13">
        <v>1500</v>
      </c>
      <c r="G379" s="12">
        <v>43160</v>
      </c>
      <c r="H379" s="12">
        <v>43190</v>
      </c>
      <c r="I379" s="17">
        <f t="shared" si="56"/>
        <v>1</v>
      </c>
      <c r="J379" s="13">
        <f t="shared" si="57"/>
        <v>1500</v>
      </c>
      <c r="K379"/>
      <c r="L379" t="b">
        <f t="shared" si="58"/>
        <v>0</v>
      </c>
      <c r="M379" t="b">
        <f t="shared" si="59"/>
        <v>0</v>
      </c>
      <c r="N379" t="b">
        <f t="shared" si="60"/>
        <v>1</v>
      </c>
      <c r="O379" t="b">
        <f t="shared" si="61"/>
        <v>1</v>
      </c>
      <c r="P379" t="b">
        <f t="shared" si="62"/>
        <v>1</v>
      </c>
      <c r="Q379" s="21">
        <f t="shared" si="63"/>
        <v>1</v>
      </c>
    </row>
    <row r="380" spans="1:17" ht="15.75" hidden="1" x14ac:dyDescent="0.25">
      <c r="A380" s="17" t="s">
        <v>185</v>
      </c>
      <c r="B380" s="17" t="s">
        <v>334</v>
      </c>
      <c r="C380" s="17" t="s">
        <v>22</v>
      </c>
      <c r="D380" s="12">
        <v>43205</v>
      </c>
      <c r="E380" s="12">
        <v>43286</v>
      </c>
      <c r="F380" s="13">
        <v>1500</v>
      </c>
      <c r="G380" s="12">
        <v>43191</v>
      </c>
      <c r="H380" s="12">
        <v>43220</v>
      </c>
      <c r="I380" s="17">
        <f t="shared" si="56"/>
        <v>1</v>
      </c>
      <c r="J380" s="13">
        <f t="shared" si="57"/>
        <v>1500</v>
      </c>
      <c r="K380"/>
      <c r="L380" t="b">
        <f t="shared" si="58"/>
        <v>0</v>
      </c>
      <c r="M380" t="b">
        <f t="shared" si="59"/>
        <v>0</v>
      </c>
      <c r="N380" t="b">
        <f t="shared" si="60"/>
        <v>1</v>
      </c>
      <c r="O380" t="b">
        <f t="shared" si="61"/>
        <v>1</v>
      </c>
      <c r="P380" t="b">
        <f t="shared" si="62"/>
        <v>1</v>
      </c>
      <c r="Q380" s="21">
        <f t="shared" si="63"/>
        <v>1</v>
      </c>
    </row>
    <row r="381" spans="1:17" ht="15.75" hidden="1" x14ac:dyDescent="0.25">
      <c r="A381" s="17" t="s">
        <v>185</v>
      </c>
      <c r="B381" s="17" t="s">
        <v>334</v>
      </c>
      <c r="C381" s="17" t="s">
        <v>22</v>
      </c>
      <c r="D381" s="12">
        <v>43235</v>
      </c>
      <c r="E381" s="12">
        <v>43314</v>
      </c>
      <c r="F381" s="13">
        <v>1500</v>
      </c>
      <c r="G381" s="12">
        <v>43221</v>
      </c>
      <c r="H381" s="12">
        <v>43251</v>
      </c>
      <c r="I381" s="17">
        <f t="shared" si="56"/>
        <v>1</v>
      </c>
      <c r="J381" s="13">
        <f t="shared" si="57"/>
        <v>1500</v>
      </c>
      <c r="K381"/>
      <c r="L381" t="b">
        <f t="shared" si="58"/>
        <v>0</v>
      </c>
      <c r="M381" t="b">
        <f t="shared" si="59"/>
        <v>0</v>
      </c>
      <c r="N381" t="b">
        <f t="shared" si="60"/>
        <v>1</v>
      </c>
      <c r="O381" t="b">
        <f t="shared" si="61"/>
        <v>1</v>
      </c>
      <c r="P381" t="b">
        <f t="shared" si="62"/>
        <v>1</v>
      </c>
      <c r="Q381" s="21">
        <f t="shared" si="63"/>
        <v>1</v>
      </c>
    </row>
    <row r="382" spans="1:17" ht="15.75" hidden="1" x14ac:dyDescent="0.25">
      <c r="A382" s="17" t="s">
        <v>185</v>
      </c>
      <c r="B382" s="17" t="s">
        <v>334</v>
      </c>
      <c r="C382" s="17" t="s">
        <v>22</v>
      </c>
      <c r="D382" s="12">
        <v>43266</v>
      </c>
      <c r="E382" s="12">
        <v>43347</v>
      </c>
      <c r="F382" s="13">
        <v>1500</v>
      </c>
      <c r="G382" s="12">
        <v>43252</v>
      </c>
      <c r="H382" s="12">
        <v>43281</v>
      </c>
      <c r="I382" s="17">
        <f t="shared" si="56"/>
        <v>1</v>
      </c>
      <c r="J382" s="13">
        <f t="shared" si="57"/>
        <v>1500</v>
      </c>
      <c r="K382"/>
      <c r="L382" t="b">
        <f t="shared" si="58"/>
        <v>0</v>
      </c>
      <c r="M382" t="b">
        <f t="shared" si="59"/>
        <v>0</v>
      </c>
      <c r="N382" t="b">
        <f t="shared" si="60"/>
        <v>1</v>
      </c>
      <c r="O382" t="b">
        <f t="shared" si="61"/>
        <v>1</v>
      </c>
      <c r="P382" t="b">
        <f t="shared" si="62"/>
        <v>1</v>
      </c>
      <c r="Q382" s="21">
        <f t="shared" si="63"/>
        <v>1</v>
      </c>
    </row>
    <row r="383" spans="1:17" ht="15.75" hidden="1" x14ac:dyDescent="0.25">
      <c r="A383" s="17" t="s">
        <v>185</v>
      </c>
      <c r="B383" s="17" t="s">
        <v>334</v>
      </c>
      <c r="C383" s="17" t="s">
        <v>22</v>
      </c>
      <c r="D383" s="12">
        <v>43296</v>
      </c>
      <c r="E383" s="12">
        <v>43371</v>
      </c>
      <c r="F383" s="13">
        <v>1500</v>
      </c>
      <c r="G383" s="12">
        <v>43282</v>
      </c>
      <c r="H383" s="12">
        <v>43312</v>
      </c>
      <c r="I383" s="17">
        <f t="shared" si="56"/>
        <v>1</v>
      </c>
      <c r="J383" s="13">
        <f t="shared" si="57"/>
        <v>1500</v>
      </c>
      <c r="K383"/>
      <c r="L383" t="b">
        <f t="shared" si="58"/>
        <v>0</v>
      </c>
      <c r="M383" t="b">
        <f t="shared" si="59"/>
        <v>0</v>
      </c>
      <c r="N383" t="b">
        <f t="shared" si="60"/>
        <v>1</v>
      </c>
      <c r="O383" t="b">
        <f t="shared" si="61"/>
        <v>1</v>
      </c>
      <c r="P383" t="b">
        <f t="shared" si="62"/>
        <v>1</v>
      </c>
      <c r="Q383" s="21">
        <f t="shared" si="63"/>
        <v>1</v>
      </c>
    </row>
    <row r="384" spans="1:17" ht="15.75" hidden="1" x14ac:dyDescent="0.25">
      <c r="A384" s="17" t="s">
        <v>185</v>
      </c>
      <c r="B384" s="17" t="s">
        <v>334</v>
      </c>
      <c r="C384" s="17" t="s">
        <v>22</v>
      </c>
      <c r="D384" s="12">
        <v>43374</v>
      </c>
      <c r="E384" s="12">
        <v>43409</v>
      </c>
      <c r="F384" s="13">
        <v>1500</v>
      </c>
      <c r="G384" s="12">
        <v>43374</v>
      </c>
      <c r="H384" s="12">
        <v>43404</v>
      </c>
      <c r="I384" s="17">
        <f t="shared" si="56"/>
        <v>1</v>
      </c>
      <c r="J384" s="13">
        <f t="shared" si="57"/>
        <v>1500</v>
      </c>
      <c r="K384"/>
      <c r="L384" t="b">
        <f t="shared" si="58"/>
        <v>0</v>
      </c>
      <c r="M384" t="b">
        <f t="shared" si="59"/>
        <v>0</v>
      </c>
      <c r="N384" t="b">
        <f t="shared" si="60"/>
        <v>1</v>
      </c>
      <c r="O384" t="b">
        <f t="shared" si="61"/>
        <v>1</v>
      </c>
      <c r="P384" t="b">
        <f t="shared" si="62"/>
        <v>1</v>
      </c>
      <c r="Q384" s="21">
        <f t="shared" si="63"/>
        <v>62</v>
      </c>
    </row>
    <row r="385" spans="1:17" ht="15.75" x14ac:dyDescent="0.25">
      <c r="A385" s="17" t="s">
        <v>186</v>
      </c>
      <c r="B385" s="17" t="s">
        <v>334</v>
      </c>
      <c r="C385" s="17" t="s">
        <v>22</v>
      </c>
      <c r="D385" s="12">
        <v>43384</v>
      </c>
      <c r="E385" s="12">
        <v>43465</v>
      </c>
      <c r="F385" s="13">
        <v>36000</v>
      </c>
      <c r="G385" s="12">
        <v>43374</v>
      </c>
      <c r="H385" s="12">
        <v>43738</v>
      </c>
      <c r="I385" s="17">
        <f t="shared" si="56"/>
        <v>12</v>
      </c>
      <c r="J385" s="13">
        <f t="shared" si="57"/>
        <v>3000</v>
      </c>
      <c r="K385"/>
      <c r="L385" t="b">
        <f t="shared" si="58"/>
        <v>0</v>
      </c>
      <c r="M385" t="b">
        <f t="shared" si="59"/>
        <v>0</v>
      </c>
      <c r="N385" t="b">
        <f t="shared" si="60"/>
        <v>0</v>
      </c>
      <c r="O385" t="b">
        <f t="shared" si="61"/>
        <v>1</v>
      </c>
      <c r="P385" t="b">
        <f t="shared" si="62"/>
        <v>0</v>
      </c>
      <c r="Q385" s="21" t="str">
        <f t="shared" si="63"/>
        <v>N/a</v>
      </c>
    </row>
    <row r="386" spans="1:17" ht="15.75" x14ac:dyDescent="0.25">
      <c r="A386" s="17" t="s">
        <v>186</v>
      </c>
      <c r="B386" s="17" t="s">
        <v>334</v>
      </c>
      <c r="C386" s="17" t="s">
        <v>22</v>
      </c>
      <c r="D386" s="12">
        <v>43682</v>
      </c>
      <c r="E386" s="12">
        <v>43686</v>
      </c>
      <c r="F386" s="13">
        <v>6000</v>
      </c>
      <c r="G386" s="12">
        <v>43739</v>
      </c>
      <c r="H386" s="12">
        <v>44043</v>
      </c>
      <c r="I386" s="17">
        <f t="shared" si="56"/>
        <v>10</v>
      </c>
      <c r="J386" s="13">
        <f t="shared" si="57"/>
        <v>600</v>
      </c>
      <c r="K386"/>
      <c r="L386" t="b">
        <f t="shared" si="58"/>
        <v>0</v>
      </c>
      <c r="M386" t="b">
        <f t="shared" si="59"/>
        <v>0</v>
      </c>
      <c r="N386" t="b">
        <f t="shared" si="60"/>
        <v>1</v>
      </c>
      <c r="O386" t="b">
        <f t="shared" si="61"/>
        <v>1</v>
      </c>
      <c r="P386" t="b">
        <f t="shared" si="62"/>
        <v>1</v>
      </c>
      <c r="Q386" s="21">
        <f t="shared" si="63"/>
        <v>1</v>
      </c>
    </row>
    <row r="387" spans="1:17" ht="15.75" hidden="1" x14ac:dyDescent="0.25">
      <c r="A387" s="17" t="s">
        <v>187</v>
      </c>
      <c r="B387" s="17" t="s">
        <v>333</v>
      </c>
      <c r="C387" s="17" t="s">
        <v>22</v>
      </c>
      <c r="D387" s="12">
        <v>42719</v>
      </c>
      <c r="E387" s="12">
        <v>42735</v>
      </c>
      <c r="F387" s="13">
        <f>10025-F388</f>
        <v>2675</v>
      </c>
      <c r="G387" s="12">
        <v>42705</v>
      </c>
      <c r="H387" s="12">
        <v>42735</v>
      </c>
      <c r="I387" s="17">
        <f t="shared" si="56"/>
        <v>1</v>
      </c>
      <c r="J387" s="13">
        <f t="shared" si="57"/>
        <v>2675</v>
      </c>
      <c r="K387"/>
      <c r="L387" t="b">
        <f t="shared" si="58"/>
        <v>0</v>
      </c>
      <c r="M387" t="b">
        <f t="shared" si="59"/>
        <v>0</v>
      </c>
      <c r="N387" t="b">
        <f t="shared" si="60"/>
        <v>0</v>
      </c>
      <c r="O387" t="b">
        <f t="shared" si="61"/>
        <v>0</v>
      </c>
      <c r="P387" t="b">
        <f t="shared" si="62"/>
        <v>0</v>
      </c>
      <c r="Q387" s="21" t="str">
        <f t="shared" si="63"/>
        <v>N/a</v>
      </c>
    </row>
    <row r="388" spans="1:17" ht="15.75" hidden="1" x14ac:dyDescent="0.25">
      <c r="A388" s="17" t="s">
        <v>187</v>
      </c>
      <c r="B388" s="17" t="s">
        <v>333</v>
      </c>
      <c r="C388" s="17" t="s">
        <v>22</v>
      </c>
      <c r="D388" s="12">
        <v>42719</v>
      </c>
      <c r="E388" s="12">
        <v>42735</v>
      </c>
      <c r="F388" s="13">
        <f>3675*2</f>
        <v>7350</v>
      </c>
      <c r="G388" s="12">
        <v>42736</v>
      </c>
      <c r="H388" s="12">
        <v>42794</v>
      </c>
      <c r="I388" s="17">
        <f t="shared" si="56"/>
        <v>2</v>
      </c>
      <c r="J388" s="13">
        <f t="shared" si="57"/>
        <v>3675</v>
      </c>
      <c r="K388"/>
      <c r="L388" t="b">
        <f t="shared" si="58"/>
        <v>0</v>
      </c>
      <c r="M388" t="b">
        <f t="shared" si="59"/>
        <v>0</v>
      </c>
      <c r="N388" t="b">
        <f t="shared" si="60"/>
        <v>1</v>
      </c>
      <c r="O388" t="b">
        <f t="shared" si="61"/>
        <v>1</v>
      </c>
      <c r="P388" t="b">
        <f t="shared" si="62"/>
        <v>1</v>
      </c>
      <c r="Q388" s="21">
        <f t="shared" si="63"/>
        <v>1</v>
      </c>
    </row>
    <row r="389" spans="1:17" ht="15.75" hidden="1" x14ac:dyDescent="0.25">
      <c r="A389" s="17" t="s">
        <v>187</v>
      </c>
      <c r="B389" s="17" t="s">
        <v>333</v>
      </c>
      <c r="C389" s="17" t="s">
        <v>22</v>
      </c>
      <c r="D389" s="12">
        <v>42809</v>
      </c>
      <c r="E389" s="12">
        <v>43100</v>
      </c>
      <c r="F389" s="13">
        <v>10025</v>
      </c>
      <c r="G389" s="12">
        <v>42736</v>
      </c>
      <c r="H389" s="12">
        <v>42825</v>
      </c>
      <c r="I389" s="17">
        <f t="shared" si="56"/>
        <v>3</v>
      </c>
      <c r="J389" s="13">
        <f t="shared" si="57"/>
        <v>3341.6666666666665</v>
      </c>
      <c r="K389"/>
      <c r="L389" t="b">
        <f t="shared" si="58"/>
        <v>0</v>
      </c>
      <c r="M389" t="b">
        <f t="shared" si="59"/>
        <v>0</v>
      </c>
      <c r="N389" t="b">
        <f t="shared" si="60"/>
        <v>1</v>
      </c>
      <c r="O389" t="b">
        <f t="shared" si="61"/>
        <v>1</v>
      </c>
      <c r="P389" t="b">
        <f t="shared" si="62"/>
        <v>1</v>
      </c>
      <c r="Q389" s="21">
        <f t="shared" si="63"/>
        <v>-58</v>
      </c>
    </row>
    <row r="390" spans="1:17" ht="15.75" hidden="1" x14ac:dyDescent="0.25">
      <c r="A390" s="17" t="s">
        <v>187</v>
      </c>
      <c r="B390" s="17" t="s">
        <v>333</v>
      </c>
      <c r="C390" s="17" t="s">
        <v>22</v>
      </c>
      <c r="D390" s="12">
        <v>42901</v>
      </c>
      <c r="E390" s="12">
        <v>43100</v>
      </c>
      <c r="F390" s="13">
        <v>51305</v>
      </c>
      <c r="G390" s="12">
        <v>42795</v>
      </c>
      <c r="H390" s="12">
        <v>43159</v>
      </c>
      <c r="I390" s="17">
        <f t="shared" si="56"/>
        <v>12</v>
      </c>
      <c r="J390" s="13">
        <f t="shared" si="57"/>
        <v>4275.416666666667</v>
      </c>
      <c r="K390"/>
      <c r="L390" t="b">
        <f t="shared" si="58"/>
        <v>0</v>
      </c>
      <c r="M390" t="b">
        <f t="shared" si="59"/>
        <v>1</v>
      </c>
      <c r="N390" t="b">
        <f t="shared" si="60"/>
        <v>1</v>
      </c>
      <c r="O390" t="b">
        <f t="shared" si="61"/>
        <v>1</v>
      </c>
      <c r="P390" t="b">
        <f t="shared" si="62"/>
        <v>1</v>
      </c>
      <c r="Q390" s="21">
        <f t="shared" si="63"/>
        <v>-30</v>
      </c>
    </row>
    <row r="391" spans="1:17" ht="15.75" x14ac:dyDescent="0.25">
      <c r="A391" s="17" t="s">
        <v>187</v>
      </c>
      <c r="B391" s="17" t="s">
        <v>333</v>
      </c>
      <c r="C391" s="17" t="s">
        <v>22</v>
      </c>
      <c r="D391" s="12">
        <v>43313</v>
      </c>
      <c r="E391" s="19">
        <v>43395</v>
      </c>
      <c r="F391" s="13">
        <v>54000</v>
      </c>
      <c r="G391" s="12">
        <v>43160</v>
      </c>
      <c r="H391" s="12">
        <v>43524</v>
      </c>
      <c r="I391" s="17">
        <f t="shared" si="56"/>
        <v>12</v>
      </c>
      <c r="J391" s="13">
        <f t="shared" si="57"/>
        <v>4500</v>
      </c>
      <c r="K391"/>
      <c r="L391" t="b">
        <f t="shared" si="58"/>
        <v>0</v>
      </c>
      <c r="M391" t="b">
        <f t="shared" si="59"/>
        <v>1</v>
      </c>
      <c r="N391" t="b">
        <f t="shared" si="60"/>
        <v>1</v>
      </c>
      <c r="O391" t="b">
        <f t="shared" si="61"/>
        <v>1</v>
      </c>
      <c r="P391" t="b">
        <f t="shared" si="62"/>
        <v>1</v>
      </c>
      <c r="Q391" s="21">
        <f t="shared" si="63"/>
        <v>1</v>
      </c>
    </row>
    <row r="392" spans="1:17" ht="15.75" hidden="1" x14ac:dyDescent="0.25">
      <c r="A392" s="17" t="s">
        <v>187</v>
      </c>
      <c r="B392" s="17" t="s">
        <v>333</v>
      </c>
      <c r="C392" s="17" t="s">
        <v>22</v>
      </c>
      <c r="D392" s="12">
        <v>43320</v>
      </c>
      <c r="E392" s="12">
        <v>43402</v>
      </c>
      <c r="F392" s="13">
        <v>18000</v>
      </c>
      <c r="G392" s="12">
        <v>43313</v>
      </c>
      <c r="H392" s="12">
        <v>43404</v>
      </c>
      <c r="I392" s="17">
        <f t="shared" si="56"/>
        <v>3</v>
      </c>
      <c r="J392" s="13">
        <f t="shared" si="57"/>
        <v>6000</v>
      </c>
      <c r="K392"/>
      <c r="L392" t="b">
        <f t="shared" si="58"/>
        <v>0</v>
      </c>
      <c r="M392" t="b">
        <f t="shared" si="59"/>
        <v>0</v>
      </c>
      <c r="N392" t="b">
        <f t="shared" si="60"/>
        <v>1</v>
      </c>
      <c r="O392" t="b">
        <f t="shared" si="61"/>
        <v>1</v>
      </c>
      <c r="P392" t="b">
        <f t="shared" si="62"/>
        <v>1</v>
      </c>
      <c r="Q392" s="21">
        <f t="shared" si="63"/>
        <v>-211</v>
      </c>
    </row>
    <row r="393" spans="1:17" ht="15.75" hidden="1" x14ac:dyDescent="0.25">
      <c r="A393" s="17" t="s">
        <v>187</v>
      </c>
      <c r="B393" s="17" t="s">
        <v>333</v>
      </c>
      <c r="C393" s="17" t="s">
        <v>22</v>
      </c>
      <c r="D393" s="12">
        <v>43334</v>
      </c>
      <c r="E393" s="12">
        <v>43446</v>
      </c>
      <c r="F393" s="13">
        <v>5750</v>
      </c>
      <c r="G393" s="12">
        <v>43313</v>
      </c>
      <c r="H393" s="12">
        <v>43343</v>
      </c>
      <c r="I393" s="17">
        <f t="shared" si="56"/>
        <v>1</v>
      </c>
      <c r="J393" s="13">
        <f t="shared" si="57"/>
        <v>5750</v>
      </c>
      <c r="K393"/>
      <c r="L393" t="b">
        <f t="shared" si="58"/>
        <v>0</v>
      </c>
      <c r="M393" t="b">
        <f t="shared" si="59"/>
        <v>0</v>
      </c>
      <c r="N393" t="b">
        <f t="shared" si="60"/>
        <v>1</v>
      </c>
      <c r="O393" t="b">
        <f t="shared" si="61"/>
        <v>1</v>
      </c>
      <c r="P393" t="b">
        <f t="shared" si="62"/>
        <v>1</v>
      </c>
      <c r="Q393" s="21">
        <f t="shared" si="63"/>
        <v>-91</v>
      </c>
    </row>
    <row r="394" spans="1:17" ht="15.75" x14ac:dyDescent="0.25">
      <c r="A394" s="17" t="s">
        <v>187</v>
      </c>
      <c r="B394" s="17" t="s">
        <v>333</v>
      </c>
      <c r="C394" s="17" t="s">
        <v>22</v>
      </c>
      <c r="D394" s="12">
        <v>43540</v>
      </c>
      <c r="E394" s="12">
        <v>43543</v>
      </c>
      <c r="F394" s="13">
        <v>54000</v>
      </c>
      <c r="G394" s="12">
        <v>43525</v>
      </c>
      <c r="H394" s="12">
        <v>43890</v>
      </c>
      <c r="I394" s="17">
        <f t="shared" si="56"/>
        <v>12</v>
      </c>
      <c r="J394" s="13">
        <f t="shared" si="57"/>
        <v>4500</v>
      </c>
      <c r="K394"/>
      <c r="L394" t="b">
        <f t="shared" si="58"/>
        <v>0</v>
      </c>
      <c r="M394" t="b">
        <f t="shared" si="59"/>
        <v>1</v>
      </c>
      <c r="N394" t="b">
        <f t="shared" si="60"/>
        <v>1</v>
      </c>
      <c r="O394" t="b">
        <f t="shared" si="61"/>
        <v>1</v>
      </c>
      <c r="P394" t="b">
        <f t="shared" si="62"/>
        <v>1</v>
      </c>
      <c r="Q394" s="21">
        <f t="shared" si="63"/>
        <v>182</v>
      </c>
    </row>
    <row r="395" spans="1:17" ht="15.75" x14ac:dyDescent="0.25">
      <c r="A395" s="17" t="s">
        <v>187</v>
      </c>
      <c r="B395" s="17" t="s">
        <v>335</v>
      </c>
      <c r="C395" s="17" t="s">
        <v>22</v>
      </c>
      <c r="D395" s="12">
        <v>43540</v>
      </c>
      <c r="E395" s="12">
        <v>43577</v>
      </c>
      <c r="F395" s="13">
        <v>17500</v>
      </c>
      <c r="G395" s="12">
        <v>43525</v>
      </c>
      <c r="H395" s="12">
        <v>43890</v>
      </c>
      <c r="I395" s="17">
        <f t="shared" si="56"/>
        <v>12</v>
      </c>
      <c r="J395" s="13">
        <f t="shared" si="57"/>
        <v>1458.3333333333333</v>
      </c>
      <c r="K395"/>
      <c r="L395" t="b">
        <f t="shared" si="58"/>
        <v>0</v>
      </c>
      <c r="M395" t="b">
        <f t="shared" si="59"/>
        <v>0</v>
      </c>
      <c r="N395" t="b">
        <f t="shared" si="60"/>
        <v>1</v>
      </c>
      <c r="O395" t="b">
        <f t="shared" si="61"/>
        <v>0</v>
      </c>
      <c r="P395" t="b">
        <f t="shared" si="62"/>
        <v>0</v>
      </c>
      <c r="Q395" s="21" t="str">
        <f t="shared" si="63"/>
        <v>N/a</v>
      </c>
    </row>
    <row r="396" spans="1:17" ht="15.75" x14ac:dyDescent="0.25">
      <c r="A396" s="17" t="s">
        <v>187</v>
      </c>
      <c r="B396" s="17" t="s">
        <v>333</v>
      </c>
      <c r="C396" s="17" t="s">
        <v>22</v>
      </c>
      <c r="D396" s="12">
        <v>43891</v>
      </c>
      <c r="E396" s="12">
        <v>43895</v>
      </c>
      <c r="F396" s="13">
        <v>17500</v>
      </c>
      <c r="G396" s="12">
        <v>43891</v>
      </c>
      <c r="H396" s="12">
        <v>44255</v>
      </c>
      <c r="I396" s="17">
        <f t="shared" si="56"/>
        <v>12</v>
      </c>
      <c r="J396" s="13">
        <f t="shared" si="57"/>
        <v>1458.3333333333333</v>
      </c>
      <c r="K396"/>
      <c r="L396" t="b">
        <f t="shared" si="58"/>
        <v>0</v>
      </c>
      <c r="M396" t="b">
        <f t="shared" si="59"/>
        <v>0</v>
      </c>
      <c r="N396" t="b">
        <f t="shared" si="60"/>
        <v>1</v>
      </c>
      <c r="O396" t="b">
        <f t="shared" si="61"/>
        <v>0</v>
      </c>
      <c r="P396" t="b">
        <f t="shared" si="62"/>
        <v>0</v>
      </c>
      <c r="Q396" s="21" t="str">
        <f t="shared" si="63"/>
        <v>N/a</v>
      </c>
    </row>
    <row r="397" spans="1:17" ht="15.75" x14ac:dyDescent="0.25">
      <c r="A397" s="17" t="s">
        <v>187</v>
      </c>
      <c r="B397" s="17" t="s">
        <v>334</v>
      </c>
      <c r="C397" s="17" t="s">
        <v>22</v>
      </c>
      <c r="D397" s="12">
        <v>43891</v>
      </c>
      <c r="E397" s="12">
        <v>43903</v>
      </c>
      <c r="F397" s="13">
        <v>54000</v>
      </c>
      <c r="G397" s="12">
        <v>43891</v>
      </c>
      <c r="H397" s="12">
        <v>44255</v>
      </c>
      <c r="I397" s="17">
        <f t="shared" si="56"/>
        <v>12</v>
      </c>
      <c r="J397" s="13">
        <f t="shared" si="57"/>
        <v>4500</v>
      </c>
      <c r="K397"/>
      <c r="L397" t="b">
        <f t="shared" si="58"/>
        <v>0</v>
      </c>
      <c r="M397" t="b">
        <f t="shared" si="59"/>
        <v>1</v>
      </c>
      <c r="N397" t="b">
        <f t="shared" si="60"/>
        <v>1</v>
      </c>
      <c r="O397" t="b">
        <f t="shared" si="61"/>
        <v>0</v>
      </c>
      <c r="P397" t="b">
        <f t="shared" si="62"/>
        <v>0</v>
      </c>
      <c r="Q397" s="21" t="str">
        <f t="shared" si="63"/>
        <v>N/a</v>
      </c>
    </row>
    <row r="398" spans="1:17" ht="15.75" x14ac:dyDescent="0.25">
      <c r="A398" s="17" t="s">
        <v>187</v>
      </c>
      <c r="B398" s="17" t="s">
        <v>333</v>
      </c>
      <c r="C398" s="17" t="s">
        <v>22</v>
      </c>
      <c r="D398" s="12">
        <v>44130</v>
      </c>
      <c r="E398" s="12">
        <v>44207</v>
      </c>
      <c r="F398" s="13">
        <v>5500</v>
      </c>
      <c r="G398" s="12">
        <v>44126</v>
      </c>
      <c r="H398" s="12">
        <v>44165</v>
      </c>
      <c r="I398" s="17">
        <f t="shared" si="56"/>
        <v>2</v>
      </c>
      <c r="J398" s="13">
        <f t="shared" si="57"/>
        <v>2750</v>
      </c>
      <c r="K398"/>
      <c r="L398" t="b">
        <f t="shared" si="58"/>
        <v>0</v>
      </c>
      <c r="M398" t="b">
        <f t="shared" si="59"/>
        <v>0</v>
      </c>
      <c r="N398" t="b">
        <f t="shared" si="60"/>
        <v>1</v>
      </c>
      <c r="O398" t="b">
        <f t="shared" si="61"/>
        <v>0</v>
      </c>
      <c r="P398" t="b">
        <f t="shared" si="62"/>
        <v>0</v>
      </c>
      <c r="Q398" s="21" t="str">
        <f t="shared" si="63"/>
        <v>N/a</v>
      </c>
    </row>
    <row r="399" spans="1:17" ht="15.75" hidden="1" x14ac:dyDescent="0.25">
      <c r="A399" s="17" t="s">
        <v>188</v>
      </c>
      <c r="B399" s="17" t="s">
        <v>332</v>
      </c>
      <c r="C399" s="17" t="s">
        <v>22</v>
      </c>
      <c r="D399" s="12">
        <v>43192</v>
      </c>
      <c r="E399" s="12">
        <v>43192</v>
      </c>
      <c r="F399" s="13">
        <v>50</v>
      </c>
      <c r="G399" s="12">
        <v>43191</v>
      </c>
      <c r="H399" s="12">
        <v>43220</v>
      </c>
      <c r="I399" s="17">
        <f t="shared" si="56"/>
        <v>1</v>
      </c>
      <c r="J399" s="13">
        <f t="shared" si="57"/>
        <v>50</v>
      </c>
      <c r="K399"/>
      <c r="L399" t="b">
        <f t="shared" si="58"/>
        <v>0</v>
      </c>
      <c r="M399" t="b">
        <f t="shared" si="59"/>
        <v>0</v>
      </c>
      <c r="N399" t="b">
        <f t="shared" si="60"/>
        <v>0</v>
      </c>
      <c r="O399" t="b">
        <f t="shared" si="61"/>
        <v>0</v>
      </c>
      <c r="P399" t="b">
        <f t="shared" si="62"/>
        <v>0</v>
      </c>
      <c r="Q399" s="21" t="str">
        <f t="shared" si="63"/>
        <v>N/a</v>
      </c>
    </row>
    <row r="400" spans="1:17" ht="15.75" hidden="1" x14ac:dyDescent="0.25">
      <c r="A400" s="17" t="s">
        <v>189</v>
      </c>
      <c r="B400" s="17" t="s">
        <v>333</v>
      </c>
      <c r="C400" s="17" t="s">
        <v>22</v>
      </c>
      <c r="D400" s="12">
        <v>42997</v>
      </c>
      <c r="E400" s="12">
        <v>43100</v>
      </c>
      <c r="F400" s="13">
        <v>11832.63</v>
      </c>
      <c r="G400" s="12">
        <v>42979</v>
      </c>
      <c r="H400" s="12">
        <v>43069</v>
      </c>
      <c r="I400" s="17">
        <f t="shared" si="56"/>
        <v>3</v>
      </c>
      <c r="J400" s="13">
        <f t="shared" si="57"/>
        <v>3944.2099999999996</v>
      </c>
      <c r="K400"/>
      <c r="L400" t="b">
        <f t="shared" si="58"/>
        <v>0</v>
      </c>
      <c r="M400" t="b">
        <f t="shared" si="59"/>
        <v>0</v>
      </c>
      <c r="N400" t="b">
        <f t="shared" si="60"/>
        <v>0</v>
      </c>
      <c r="O400" t="b">
        <f t="shared" si="61"/>
        <v>0</v>
      </c>
      <c r="P400" t="b">
        <f t="shared" si="62"/>
        <v>0</v>
      </c>
      <c r="Q400" s="21" t="str">
        <f t="shared" si="63"/>
        <v>N/a</v>
      </c>
    </row>
    <row r="401" spans="1:17" ht="15.75" hidden="1" x14ac:dyDescent="0.25">
      <c r="A401" s="17" t="s">
        <v>189</v>
      </c>
      <c r="B401" s="17" t="s">
        <v>333</v>
      </c>
      <c r="C401" s="17" t="s">
        <v>22</v>
      </c>
      <c r="D401" s="12">
        <v>43070</v>
      </c>
      <c r="E401" s="12">
        <v>43465</v>
      </c>
      <c r="F401" s="13">
        <v>11830.24</v>
      </c>
      <c r="G401" s="12">
        <v>43070</v>
      </c>
      <c r="H401" s="12">
        <v>43159</v>
      </c>
      <c r="I401" s="17">
        <f t="shared" si="56"/>
        <v>3</v>
      </c>
      <c r="J401" s="13">
        <f t="shared" si="57"/>
        <v>3943.4133333333334</v>
      </c>
      <c r="K401"/>
      <c r="L401" t="b">
        <f t="shared" si="58"/>
        <v>0</v>
      </c>
      <c r="M401" t="b">
        <f t="shared" si="59"/>
        <v>0</v>
      </c>
      <c r="N401" t="b">
        <f t="shared" si="60"/>
        <v>1</v>
      </c>
      <c r="O401" t="b">
        <f t="shared" si="61"/>
        <v>1</v>
      </c>
      <c r="P401" t="b">
        <f t="shared" si="62"/>
        <v>1</v>
      </c>
      <c r="Q401" s="21">
        <f t="shared" si="63"/>
        <v>1</v>
      </c>
    </row>
    <row r="402" spans="1:17" ht="15.75" hidden="1" x14ac:dyDescent="0.25">
      <c r="A402" s="17" t="s">
        <v>189</v>
      </c>
      <c r="B402" s="17" t="s">
        <v>333</v>
      </c>
      <c r="C402" s="17" t="s">
        <v>22</v>
      </c>
      <c r="D402" s="12">
        <v>43160</v>
      </c>
      <c r="E402" s="12">
        <v>43182</v>
      </c>
      <c r="F402" s="13">
        <v>12036.1</v>
      </c>
      <c r="G402" s="12">
        <v>43160</v>
      </c>
      <c r="H402" s="12">
        <v>43251</v>
      </c>
      <c r="I402" s="17">
        <f t="shared" si="56"/>
        <v>3</v>
      </c>
      <c r="J402" s="13">
        <f t="shared" si="57"/>
        <v>4012.0333333333333</v>
      </c>
      <c r="K402"/>
      <c r="L402" t="b">
        <f t="shared" si="58"/>
        <v>0</v>
      </c>
      <c r="M402" t="b">
        <f t="shared" si="59"/>
        <v>0</v>
      </c>
      <c r="N402" t="b">
        <f t="shared" si="60"/>
        <v>1</v>
      </c>
      <c r="O402" t="b">
        <f t="shared" si="61"/>
        <v>1</v>
      </c>
      <c r="P402" t="b">
        <f t="shared" si="62"/>
        <v>1</v>
      </c>
      <c r="Q402" s="21">
        <f t="shared" si="63"/>
        <v>1</v>
      </c>
    </row>
    <row r="403" spans="1:17" ht="15.75" hidden="1" x14ac:dyDescent="0.25">
      <c r="A403" s="17" t="s">
        <v>189</v>
      </c>
      <c r="B403" s="17" t="s">
        <v>333</v>
      </c>
      <c r="C403" s="17" t="s">
        <v>22</v>
      </c>
      <c r="D403" s="12">
        <v>43252</v>
      </c>
      <c r="E403" s="12">
        <v>43314</v>
      </c>
      <c r="F403" s="13">
        <v>11681.31</v>
      </c>
      <c r="G403" s="12">
        <v>43252</v>
      </c>
      <c r="H403" s="12">
        <v>43343</v>
      </c>
      <c r="I403" s="17">
        <f t="shared" si="56"/>
        <v>3</v>
      </c>
      <c r="J403" s="13">
        <f t="shared" si="57"/>
        <v>3893.77</v>
      </c>
      <c r="K403"/>
      <c r="L403" t="b">
        <f t="shared" si="58"/>
        <v>0</v>
      </c>
      <c r="M403" t="b">
        <f t="shared" si="59"/>
        <v>0</v>
      </c>
      <c r="N403" t="b">
        <f t="shared" si="60"/>
        <v>1</v>
      </c>
      <c r="O403" t="b">
        <f t="shared" si="61"/>
        <v>1</v>
      </c>
      <c r="P403" t="b">
        <f t="shared" si="62"/>
        <v>1</v>
      </c>
      <c r="Q403" s="21">
        <f t="shared" si="63"/>
        <v>1</v>
      </c>
    </row>
    <row r="404" spans="1:17" ht="15.75" hidden="1" x14ac:dyDescent="0.25">
      <c r="A404" s="17" t="s">
        <v>190</v>
      </c>
      <c r="B404" s="17" t="s">
        <v>334</v>
      </c>
      <c r="C404" s="17" t="s">
        <v>22</v>
      </c>
      <c r="D404" s="12">
        <v>42454</v>
      </c>
      <c r="E404" s="12">
        <v>42735</v>
      </c>
      <c r="F404" s="13">
        <v>25000</v>
      </c>
      <c r="G404" s="12">
        <v>42430</v>
      </c>
      <c r="H404" s="12">
        <v>42794</v>
      </c>
      <c r="I404" s="17">
        <f t="shared" ref="I404:I467" si="64">IF((YEAR(H404)-YEAR(G404))=1, ((MONTH(H404)-MONTH(G404))+1)+12, (IF((YEAR(H404)-YEAR(G404))=2, ((MONTH(H404)-MONTH(G404))+1)+24, (IF((YEAR(H404)-YEAR(G404))=3, ((MONTH(H404)-MONTH(G404))+1)+36, (MONTH(H404)-MONTH(G404))+1)))))</f>
        <v>12</v>
      </c>
      <c r="J404" s="13">
        <f t="shared" si="57"/>
        <v>2083.3333333333335</v>
      </c>
      <c r="K404"/>
      <c r="L404" t="b">
        <f t="shared" si="58"/>
        <v>0</v>
      </c>
      <c r="M404" t="b">
        <f t="shared" si="59"/>
        <v>0</v>
      </c>
      <c r="N404" t="b">
        <f t="shared" si="60"/>
        <v>0</v>
      </c>
      <c r="O404" t="b">
        <f t="shared" si="61"/>
        <v>0</v>
      </c>
      <c r="P404" t="b">
        <f t="shared" si="62"/>
        <v>0</v>
      </c>
      <c r="Q404" s="21" t="str">
        <f t="shared" si="63"/>
        <v>N/a</v>
      </c>
    </row>
    <row r="405" spans="1:17" ht="15.75" hidden="1" x14ac:dyDescent="0.25">
      <c r="A405" s="17" t="s">
        <v>190</v>
      </c>
      <c r="B405" s="17" t="s">
        <v>334</v>
      </c>
      <c r="C405" s="17" t="s">
        <v>22</v>
      </c>
      <c r="D405" s="12">
        <v>42487</v>
      </c>
      <c r="E405" s="12">
        <v>42735</v>
      </c>
      <c r="F405" s="13">
        <v>12000</v>
      </c>
      <c r="G405" s="12">
        <v>42461</v>
      </c>
      <c r="H405" s="12">
        <v>42825</v>
      </c>
      <c r="I405" s="17">
        <f t="shared" si="64"/>
        <v>12</v>
      </c>
      <c r="J405" s="13">
        <f t="shared" si="57"/>
        <v>1000</v>
      </c>
      <c r="K405"/>
      <c r="L405" t="b">
        <f t="shared" si="58"/>
        <v>0</v>
      </c>
      <c r="M405" t="b">
        <f t="shared" si="59"/>
        <v>0</v>
      </c>
      <c r="N405" t="b">
        <f t="shared" si="60"/>
        <v>1</v>
      </c>
      <c r="O405" t="b">
        <f t="shared" si="61"/>
        <v>1</v>
      </c>
      <c r="P405" t="b">
        <f t="shared" si="62"/>
        <v>1</v>
      </c>
      <c r="Q405" s="21">
        <f t="shared" si="63"/>
        <v>-333</v>
      </c>
    </row>
    <row r="406" spans="1:17" ht="15.75" hidden="1" x14ac:dyDescent="0.25">
      <c r="A406" s="17" t="s">
        <v>190</v>
      </c>
      <c r="B406" s="17" t="s">
        <v>334</v>
      </c>
      <c r="C406" s="17" t="s">
        <v>22</v>
      </c>
      <c r="D406" s="12">
        <v>42487</v>
      </c>
      <c r="E406" s="12">
        <v>42735</v>
      </c>
      <c r="F406" s="13">
        <v>12000</v>
      </c>
      <c r="G406" s="12">
        <v>42461</v>
      </c>
      <c r="H406" s="12">
        <v>42825</v>
      </c>
      <c r="I406" s="17">
        <f t="shared" si="64"/>
        <v>12</v>
      </c>
      <c r="J406" s="13">
        <f t="shared" si="57"/>
        <v>1000</v>
      </c>
      <c r="K406"/>
      <c r="L406" t="b">
        <f t="shared" si="58"/>
        <v>1</v>
      </c>
      <c r="M406" t="b">
        <f t="shared" si="59"/>
        <v>0</v>
      </c>
      <c r="N406" t="b">
        <f t="shared" si="60"/>
        <v>1</v>
      </c>
      <c r="O406" t="b">
        <f t="shared" si="61"/>
        <v>1</v>
      </c>
      <c r="P406" t="b">
        <f t="shared" si="62"/>
        <v>1</v>
      </c>
      <c r="Q406" s="21" t="str">
        <f t="shared" si="63"/>
        <v>N/a</v>
      </c>
    </row>
    <row r="407" spans="1:17" ht="15.75" hidden="1" x14ac:dyDescent="0.25">
      <c r="A407" s="17" t="s">
        <v>190</v>
      </c>
      <c r="B407" s="17" t="s">
        <v>334</v>
      </c>
      <c r="C407" s="17" t="s">
        <v>22</v>
      </c>
      <c r="D407" s="12">
        <v>42815</v>
      </c>
      <c r="E407" s="12">
        <v>43100</v>
      </c>
      <c r="F407" s="13">
        <v>12000</v>
      </c>
      <c r="G407" s="12">
        <v>42826</v>
      </c>
      <c r="H407" s="12">
        <v>43190</v>
      </c>
      <c r="I407" s="17">
        <f t="shared" si="64"/>
        <v>12</v>
      </c>
      <c r="J407" s="13">
        <f t="shared" si="57"/>
        <v>1000</v>
      </c>
      <c r="K407"/>
      <c r="L407" t="b">
        <f t="shared" si="58"/>
        <v>0</v>
      </c>
      <c r="M407" t="b">
        <f t="shared" si="59"/>
        <v>0</v>
      </c>
      <c r="N407" t="b">
        <f t="shared" si="60"/>
        <v>1</v>
      </c>
      <c r="O407" t="b">
        <f t="shared" si="61"/>
        <v>1</v>
      </c>
      <c r="P407" t="b">
        <f t="shared" si="62"/>
        <v>1</v>
      </c>
      <c r="Q407" s="21">
        <f t="shared" si="63"/>
        <v>1</v>
      </c>
    </row>
    <row r="408" spans="1:17" ht="15.75" hidden="1" x14ac:dyDescent="0.25">
      <c r="A408" s="17" t="s">
        <v>190</v>
      </c>
      <c r="B408" s="17" t="s">
        <v>334</v>
      </c>
      <c r="C408" s="17" t="s">
        <v>22</v>
      </c>
      <c r="D408" s="12">
        <v>42815</v>
      </c>
      <c r="E408" s="12">
        <v>43100</v>
      </c>
      <c r="F408" s="13">
        <v>12000</v>
      </c>
      <c r="G408" s="12">
        <v>42826</v>
      </c>
      <c r="H408" s="12">
        <v>43190</v>
      </c>
      <c r="I408" s="17">
        <f t="shared" si="64"/>
        <v>12</v>
      </c>
      <c r="J408" s="13">
        <f t="shared" si="57"/>
        <v>1000</v>
      </c>
      <c r="K408"/>
      <c r="L408" t="b">
        <f t="shared" si="58"/>
        <v>1</v>
      </c>
      <c r="M408" t="b">
        <f t="shared" si="59"/>
        <v>0</v>
      </c>
      <c r="N408" t="b">
        <f t="shared" si="60"/>
        <v>1</v>
      </c>
      <c r="O408" t="b">
        <f t="shared" si="61"/>
        <v>1</v>
      </c>
      <c r="P408" t="b">
        <f t="shared" si="62"/>
        <v>1</v>
      </c>
      <c r="Q408" s="21" t="str">
        <f t="shared" si="63"/>
        <v>N/a</v>
      </c>
    </row>
    <row r="409" spans="1:17" ht="15.75" x14ac:dyDescent="0.25">
      <c r="A409" s="17" t="s">
        <v>190</v>
      </c>
      <c r="B409" s="17" t="s">
        <v>334</v>
      </c>
      <c r="C409" s="17" t="s">
        <v>22</v>
      </c>
      <c r="D409" s="12">
        <v>43167</v>
      </c>
      <c r="E409" s="12">
        <v>43199</v>
      </c>
      <c r="F409" s="13">
        <v>12000</v>
      </c>
      <c r="G409" s="12">
        <v>43191</v>
      </c>
      <c r="H409" s="12">
        <v>43555</v>
      </c>
      <c r="I409" s="17">
        <f t="shared" si="64"/>
        <v>12</v>
      </c>
      <c r="J409" s="13">
        <f t="shared" si="57"/>
        <v>1000</v>
      </c>
      <c r="K409"/>
      <c r="L409" t="b">
        <f t="shared" si="58"/>
        <v>0</v>
      </c>
      <c r="M409" t="b">
        <f t="shared" si="59"/>
        <v>0</v>
      </c>
      <c r="N409" t="b">
        <f t="shared" si="60"/>
        <v>1</v>
      </c>
      <c r="O409" t="b">
        <f t="shared" si="61"/>
        <v>1</v>
      </c>
      <c r="P409" t="b">
        <f t="shared" si="62"/>
        <v>1</v>
      </c>
      <c r="Q409" s="21">
        <f t="shared" si="63"/>
        <v>1</v>
      </c>
    </row>
    <row r="410" spans="1:17" ht="15.75" x14ac:dyDescent="0.25">
      <c r="A410" s="17" t="s">
        <v>190</v>
      </c>
      <c r="B410" s="17" t="s">
        <v>334</v>
      </c>
      <c r="C410" s="17" t="s">
        <v>22</v>
      </c>
      <c r="D410" s="12">
        <v>43566</v>
      </c>
      <c r="E410" s="12">
        <v>43585</v>
      </c>
      <c r="F410" s="13">
        <v>12000</v>
      </c>
      <c r="G410" s="12">
        <v>43556</v>
      </c>
      <c r="H410" s="12">
        <v>43921</v>
      </c>
      <c r="I410" s="17">
        <f t="shared" si="64"/>
        <v>12</v>
      </c>
      <c r="J410" s="13">
        <f t="shared" si="57"/>
        <v>1000</v>
      </c>
      <c r="K410"/>
      <c r="L410" t="b">
        <f t="shared" si="58"/>
        <v>0</v>
      </c>
      <c r="M410" t="b">
        <f t="shared" si="59"/>
        <v>0</v>
      </c>
      <c r="N410" t="b">
        <f t="shared" si="60"/>
        <v>1</v>
      </c>
      <c r="O410" t="b">
        <f t="shared" si="61"/>
        <v>1</v>
      </c>
      <c r="P410" t="b">
        <f t="shared" si="62"/>
        <v>1</v>
      </c>
      <c r="Q410" s="21">
        <f t="shared" si="63"/>
        <v>1</v>
      </c>
    </row>
    <row r="411" spans="1:17" ht="15.75" x14ac:dyDescent="0.25">
      <c r="A411" s="17" t="s">
        <v>190</v>
      </c>
      <c r="B411" s="17" t="s">
        <v>334</v>
      </c>
      <c r="C411" s="17" t="s">
        <v>22</v>
      </c>
      <c r="D411" s="12">
        <v>43922</v>
      </c>
      <c r="E411" s="12">
        <v>43941</v>
      </c>
      <c r="F411" s="13">
        <v>12000</v>
      </c>
      <c r="G411" s="12">
        <v>43922</v>
      </c>
      <c r="H411" s="12">
        <v>44286</v>
      </c>
      <c r="I411" s="17">
        <f t="shared" si="64"/>
        <v>12</v>
      </c>
      <c r="J411" s="13">
        <f t="shared" si="57"/>
        <v>1000</v>
      </c>
      <c r="K411"/>
      <c r="L411" t="b">
        <f t="shared" si="58"/>
        <v>0</v>
      </c>
      <c r="M411" t="b">
        <f t="shared" si="59"/>
        <v>0</v>
      </c>
      <c r="N411" t="b">
        <f t="shared" si="60"/>
        <v>1</v>
      </c>
      <c r="O411" t="b">
        <f t="shared" si="61"/>
        <v>1</v>
      </c>
      <c r="P411" t="b">
        <f t="shared" si="62"/>
        <v>1</v>
      </c>
      <c r="Q411" s="21">
        <f t="shared" si="63"/>
        <v>1</v>
      </c>
    </row>
    <row r="412" spans="1:17" ht="15.75" x14ac:dyDescent="0.25">
      <c r="A412" s="17" t="s">
        <v>190</v>
      </c>
      <c r="B412" s="17" t="s">
        <v>334</v>
      </c>
      <c r="C412" s="17" t="s">
        <v>22</v>
      </c>
      <c r="D412" s="12">
        <v>44286</v>
      </c>
      <c r="E412" s="12"/>
      <c r="F412" s="13">
        <v>6000</v>
      </c>
      <c r="G412" s="12">
        <v>44287</v>
      </c>
      <c r="H412" s="12">
        <v>44651</v>
      </c>
      <c r="I412" s="17">
        <f t="shared" si="64"/>
        <v>12</v>
      </c>
      <c r="J412" s="13">
        <f t="shared" si="57"/>
        <v>500</v>
      </c>
      <c r="K412"/>
      <c r="L412" t="b">
        <f t="shared" si="58"/>
        <v>0</v>
      </c>
      <c r="M412" t="b">
        <f t="shared" si="59"/>
        <v>0</v>
      </c>
      <c r="N412" t="b">
        <f t="shared" si="60"/>
        <v>1</v>
      </c>
      <c r="O412" t="b">
        <f t="shared" si="61"/>
        <v>1</v>
      </c>
      <c r="P412" t="b">
        <f t="shared" si="62"/>
        <v>1</v>
      </c>
      <c r="Q412" s="21">
        <f t="shared" si="63"/>
        <v>1</v>
      </c>
    </row>
    <row r="413" spans="1:17" ht="15.75" hidden="1" x14ac:dyDescent="0.25">
      <c r="A413" s="17" t="s">
        <v>191</v>
      </c>
      <c r="B413" s="17" t="s">
        <v>332</v>
      </c>
      <c r="C413" s="17" t="s">
        <v>22</v>
      </c>
      <c r="D413" s="12">
        <v>42948</v>
      </c>
      <c r="E413" s="12">
        <v>43465</v>
      </c>
      <c r="F413" s="13">
        <v>60000</v>
      </c>
      <c r="G413" s="12">
        <v>42948</v>
      </c>
      <c r="H413" s="12">
        <v>43312</v>
      </c>
      <c r="I413" s="17">
        <f t="shared" si="64"/>
        <v>12</v>
      </c>
      <c r="J413" s="13">
        <f t="shared" ref="J413:J476" si="65">F413/I413</f>
        <v>5000</v>
      </c>
      <c r="K413"/>
      <c r="L413" t="b">
        <f t="shared" si="58"/>
        <v>0</v>
      </c>
      <c r="M413" t="b">
        <f t="shared" si="59"/>
        <v>1</v>
      </c>
      <c r="N413" t="b">
        <f t="shared" si="60"/>
        <v>0</v>
      </c>
      <c r="O413" t="b">
        <f t="shared" si="61"/>
        <v>0</v>
      </c>
      <c r="P413" t="b">
        <f t="shared" si="62"/>
        <v>0</v>
      </c>
      <c r="Q413" s="21" t="str">
        <f t="shared" si="63"/>
        <v>N/a</v>
      </c>
    </row>
    <row r="414" spans="1:17" ht="15.75" x14ac:dyDescent="0.25">
      <c r="A414" s="17" t="s">
        <v>191</v>
      </c>
      <c r="B414" s="17" t="s">
        <v>332</v>
      </c>
      <c r="C414" s="17" t="s">
        <v>22</v>
      </c>
      <c r="D414" s="12">
        <v>43320</v>
      </c>
      <c r="E414" s="12">
        <v>43355</v>
      </c>
      <c r="F414" s="13">
        <v>53000</v>
      </c>
      <c r="G414" s="12">
        <v>43313</v>
      </c>
      <c r="H414" s="12">
        <v>43677</v>
      </c>
      <c r="I414" s="17">
        <f t="shared" si="64"/>
        <v>12</v>
      </c>
      <c r="J414" s="13">
        <f t="shared" si="65"/>
        <v>4416.666666666667</v>
      </c>
      <c r="K414"/>
      <c r="L414" t="b">
        <f t="shared" si="58"/>
        <v>0</v>
      </c>
      <c r="M414" t="b">
        <f t="shared" si="59"/>
        <v>1</v>
      </c>
      <c r="N414" t="b">
        <f t="shared" si="60"/>
        <v>1</v>
      </c>
      <c r="O414" t="b">
        <f t="shared" si="61"/>
        <v>1</v>
      </c>
      <c r="P414" t="b">
        <f t="shared" si="62"/>
        <v>1</v>
      </c>
      <c r="Q414" s="21">
        <f t="shared" si="63"/>
        <v>1</v>
      </c>
    </row>
    <row r="415" spans="1:17" ht="15.75" x14ac:dyDescent="0.25">
      <c r="A415" s="17" t="s">
        <v>191</v>
      </c>
      <c r="B415" s="17" t="s">
        <v>332</v>
      </c>
      <c r="C415" s="17" t="s">
        <v>22</v>
      </c>
      <c r="D415" s="12">
        <v>43665</v>
      </c>
      <c r="E415" s="12">
        <v>43698</v>
      </c>
      <c r="F415" s="13">
        <v>53000</v>
      </c>
      <c r="G415" s="12">
        <v>43678</v>
      </c>
      <c r="H415" s="12">
        <v>44043</v>
      </c>
      <c r="I415" s="17">
        <f t="shared" si="64"/>
        <v>12</v>
      </c>
      <c r="J415" s="13">
        <f t="shared" si="65"/>
        <v>4416.666666666667</v>
      </c>
      <c r="K415"/>
      <c r="L415" t="b">
        <f t="shared" ref="L415:L478" si="66">AND(F415=F414,G415=G414,E415=E414,D415=D414)</f>
        <v>0</v>
      </c>
      <c r="M415" t="b">
        <f t="shared" ref="M415:M478" si="67">IF(F415&gt;G415,TRUE, FALSE)</f>
        <v>1</v>
      </c>
      <c r="N415" t="b">
        <f t="shared" ref="N415:N478" si="68">EXACT(A415,A414)</f>
        <v>1</v>
      </c>
      <c r="O415" t="b">
        <f t="shared" ref="O415:O478" si="69">EXACT(B415,B414)</f>
        <v>1</v>
      </c>
      <c r="P415" t="b">
        <f t="shared" ref="P415:P478" si="70">AND(N415,O415)</f>
        <v>1</v>
      </c>
      <c r="Q415" s="21">
        <f t="shared" ref="Q415:Q478" si="71">IF(AND(NOT(L415),P415), G415-H414,"N/a")</f>
        <v>1</v>
      </c>
    </row>
    <row r="416" spans="1:17" ht="15.75" x14ac:dyDescent="0.25">
      <c r="A416" s="17" t="s">
        <v>191</v>
      </c>
      <c r="B416" s="17" t="s">
        <v>332</v>
      </c>
      <c r="C416" s="17" t="s">
        <v>22</v>
      </c>
      <c r="D416" s="12">
        <v>44044</v>
      </c>
      <c r="E416" s="12">
        <v>44127</v>
      </c>
      <c r="F416" s="13">
        <v>23000</v>
      </c>
      <c r="G416" s="12">
        <v>44044</v>
      </c>
      <c r="H416" s="12">
        <v>44227</v>
      </c>
      <c r="I416" s="17">
        <f t="shared" si="64"/>
        <v>6</v>
      </c>
      <c r="J416" s="13">
        <f t="shared" si="65"/>
        <v>3833.3333333333335</v>
      </c>
      <c r="K416"/>
      <c r="L416" t="b">
        <f t="shared" si="66"/>
        <v>0</v>
      </c>
      <c r="M416" t="b">
        <f t="shared" si="67"/>
        <v>0</v>
      </c>
      <c r="N416" t="b">
        <f t="shared" si="68"/>
        <v>1</v>
      </c>
      <c r="O416" t="b">
        <f t="shared" si="69"/>
        <v>1</v>
      </c>
      <c r="P416" t="b">
        <f t="shared" si="70"/>
        <v>1</v>
      </c>
      <c r="Q416" s="21">
        <f t="shared" si="71"/>
        <v>1</v>
      </c>
    </row>
    <row r="417" spans="1:17" ht="15.75" x14ac:dyDescent="0.25">
      <c r="A417" s="17" t="s">
        <v>191</v>
      </c>
      <c r="B417" s="17" t="s">
        <v>332</v>
      </c>
      <c r="C417" s="17" t="s">
        <v>22</v>
      </c>
      <c r="D417" s="12">
        <v>44228</v>
      </c>
      <c r="E417" s="12"/>
      <c r="F417" s="13">
        <v>23000</v>
      </c>
      <c r="G417" s="12">
        <v>44228</v>
      </c>
      <c r="H417" s="12">
        <v>44408</v>
      </c>
      <c r="I417" s="17">
        <f t="shared" si="64"/>
        <v>6</v>
      </c>
      <c r="J417" s="13">
        <f t="shared" si="65"/>
        <v>3833.3333333333335</v>
      </c>
      <c r="K417"/>
      <c r="L417" t="b">
        <f t="shared" si="66"/>
        <v>0</v>
      </c>
      <c r="M417" t="b">
        <f t="shared" si="67"/>
        <v>0</v>
      </c>
      <c r="N417" t="b">
        <f t="shared" si="68"/>
        <v>1</v>
      </c>
      <c r="O417" t="b">
        <f t="shared" si="69"/>
        <v>1</v>
      </c>
      <c r="P417" t="b">
        <f t="shared" si="70"/>
        <v>1</v>
      </c>
      <c r="Q417" s="21">
        <f t="shared" si="71"/>
        <v>1</v>
      </c>
    </row>
    <row r="418" spans="1:17" ht="15.75" hidden="1" x14ac:dyDescent="0.25">
      <c r="A418" s="17" t="s">
        <v>192</v>
      </c>
      <c r="B418" s="17" t="s">
        <v>334</v>
      </c>
      <c r="C418" s="17" t="s">
        <v>22</v>
      </c>
      <c r="D418" s="12">
        <v>42746</v>
      </c>
      <c r="E418" s="12">
        <v>43830</v>
      </c>
      <c r="F418" s="13">
        <v>12000</v>
      </c>
      <c r="G418" s="12">
        <v>42736</v>
      </c>
      <c r="H418" s="12">
        <v>43100</v>
      </c>
      <c r="I418" s="17">
        <f t="shared" si="64"/>
        <v>12</v>
      </c>
      <c r="J418" s="13">
        <f t="shared" si="65"/>
        <v>1000</v>
      </c>
      <c r="K418"/>
      <c r="L418" t="b">
        <f t="shared" si="66"/>
        <v>0</v>
      </c>
      <c r="M418" t="b">
        <f t="shared" si="67"/>
        <v>0</v>
      </c>
      <c r="N418" t="b">
        <f t="shared" si="68"/>
        <v>0</v>
      </c>
      <c r="O418" t="b">
        <f t="shared" si="69"/>
        <v>0</v>
      </c>
      <c r="P418" t="b">
        <f t="shared" si="70"/>
        <v>0</v>
      </c>
      <c r="Q418" s="21" t="str">
        <f t="shared" si="71"/>
        <v>N/a</v>
      </c>
    </row>
    <row r="419" spans="1:17" ht="15.75" hidden="1" x14ac:dyDescent="0.25">
      <c r="A419" s="17" t="s">
        <v>193</v>
      </c>
      <c r="B419" s="17" t="s">
        <v>332</v>
      </c>
      <c r="C419" s="17" t="s">
        <v>22</v>
      </c>
      <c r="D419" s="12">
        <v>42968</v>
      </c>
      <c r="E419" s="12">
        <v>43100</v>
      </c>
      <c r="F419" s="13">
        <v>1288.9000000000001</v>
      </c>
      <c r="G419" s="12">
        <v>42979</v>
      </c>
      <c r="H419" s="12">
        <v>43039</v>
      </c>
      <c r="I419" s="17">
        <f t="shared" si="64"/>
        <v>2</v>
      </c>
      <c r="J419" s="13">
        <f t="shared" si="65"/>
        <v>644.45000000000005</v>
      </c>
      <c r="K419"/>
      <c r="L419" t="b">
        <f t="shared" si="66"/>
        <v>0</v>
      </c>
      <c r="M419" t="b">
        <f t="shared" si="67"/>
        <v>0</v>
      </c>
      <c r="N419" t="b">
        <f t="shared" si="68"/>
        <v>0</v>
      </c>
      <c r="O419" t="b">
        <f t="shared" si="69"/>
        <v>0</v>
      </c>
      <c r="P419" t="b">
        <f t="shared" si="70"/>
        <v>0</v>
      </c>
      <c r="Q419" s="21" t="str">
        <f t="shared" si="71"/>
        <v>N/a</v>
      </c>
    </row>
    <row r="420" spans="1:17" ht="15.75" hidden="1" x14ac:dyDescent="0.25">
      <c r="A420" s="17" t="s">
        <v>193</v>
      </c>
      <c r="B420" s="17" t="s">
        <v>332</v>
      </c>
      <c r="C420" s="17" t="s">
        <v>22</v>
      </c>
      <c r="D420" s="12">
        <v>43035</v>
      </c>
      <c r="E420" s="12">
        <v>43100</v>
      </c>
      <c r="F420" s="13">
        <v>3937.58</v>
      </c>
      <c r="G420" s="12">
        <v>43040</v>
      </c>
      <c r="H420" s="12">
        <v>43465</v>
      </c>
      <c r="I420" s="17">
        <f t="shared" si="64"/>
        <v>14</v>
      </c>
      <c r="J420" s="13">
        <f t="shared" si="65"/>
        <v>281.2557142857143</v>
      </c>
      <c r="K420"/>
      <c r="L420" t="b">
        <f t="shared" si="66"/>
        <v>0</v>
      </c>
      <c r="M420" t="b">
        <f t="shared" si="67"/>
        <v>0</v>
      </c>
      <c r="N420" t="b">
        <f t="shared" si="68"/>
        <v>1</v>
      </c>
      <c r="O420" t="b">
        <f t="shared" si="69"/>
        <v>1</v>
      </c>
      <c r="P420" t="b">
        <f t="shared" si="70"/>
        <v>1</v>
      </c>
      <c r="Q420" s="21">
        <f t="shared" si="71"/>
        <v>1</v>
      </c>
    </row>
    <row r="421" spans="1:17" ht="15.75" hidden="1" x14ac:dyDescent="0.25">
      <c r="A421" s="17" t="s">
        <v>193</v>
      </c>
      <c r="B421" s="17" t="s">
        <v>332</v>
      </c>
      <c r="C421" s="17" t="s">
        <v>22</v>
      </c>
      <c r="D421" s="12">
        <v>43115</v>
      </c>
      <c r="E421" s="12">
        <v>43125</v>
      </c>
      <c r="F421" s="13">
        <v>12411.4</v>
      </c>
      <c r="G421" s="12">
        <v>43040</v>
      </c>
      <c r="H421" s="12">
        <v>43465</v>
      </c>
      <c r="I421" s="17">
        <f t="shared" si="64"/>
        <v>14</v>
      </c>
      <c r="J421" s="13">
        <f t="shared" si="65"/>
        <v>886.52857142857135</v>
      </c>
      <c r="K421"/>
      <c r="L421" t="b">
        <f t="shared" si="66"/>
        <v>0</v>
      </c>
      <c r="M421" t="b">
        <f t="shared" si="67"/>
        <v>0</v>
      </c>
      <c r="N421" t="b">
        <f t="shared" si="68"/>
        <v>1</v>
      </c>
      <c r="O421" t="b">
        <f t="shared" si="69"/>
        <v>1</v>
      </c>
      <c r="P421" t="b">
        <f t="shared" si="70"/>
        <v>1</v>
      </c>
      <c r="Q421" s="21">
        <f t="shared" si="71"/>
        <v>-425</v>
      </c>
    </row>
    <row r="422" spans="1:17" ht="15.75" x14ac:dyDescent="0.25">
      <c r="A422" s="17" t="s">
        <v>42</v>
      </c>
      <c r="B422" s="17" t="s">
        <v>336</v>
      </c>
      <c r="C422" s="17" t="s">
        <v>22</v>
      </c>
      <c r="D422" s="12">
        <v>43423</v>
      </c>
      <c r="E422" s="12">
        <v>43508</v>
      </c>
      <c r="F422" s="13">
        <v>18000</v>
      </c>
      <c r="G422" s="12">
        <v>43405</v>
      </c>
      <c r="H422" s="12">
        <v>43496</v>
      </c>
      <c r="I422" s="17">
        <f t="shared" si="64"/>
        <v>3</v>
      </c>
      <c r="J422" s="13">
        <f t="shared" si="65"/>
        <v>6000</v>
      </c>
      <c r="K422"/>
      <c r="L422" t="b">
        <f t="shared" si="66"/>
        <v>0</v>
      </c>
      <c r="M422" t="b">
        <f t="shared" si="67"/>
        <v>0</v>
      </c>
      <c r="N422" t="b">
        <f t="shared" si="68"/>
        <v>0</v>
      </c>
      <c r="O422" t="b">
        <f t="shared" si="69"/>
        <v>0</v>
      </c>
      <c r="P422" t="b">
        <f t="shared" si="70"/>
        <v>0</v>
      </c>
      <c r="Q422" s="21" t="str">
        <f t="shared" si="71"/>
        <v>N/a</v>
      </c>
    </row>
    <row r="423" spans="1:17" ht="15.75" x14ac:dyDescent="0.25">
      <c r="A423" s="17" t="s">
        <v>42</v>
      </c>
      <c r="B423" s="17" t="s">
        <v>336</v>
      </c>
      <c r="C423" s="17" t="s">
        <v>22</v>
      </c>
      <c r="D423" s="12">
        <v>43708</v>
      </c>
      <c r="E423" s="12">
        <v>43749</v>
      </c>
      <c r="F423" s="13">
        <v>8250</v>
      </c>
      <c r="G423" s="12">
        <v>43678</v>
      </c>
      <c r="H423" s="12">
        <v>43708</v>
      </c>
      <c r="I423" s="17">
        <f t="shared" si="64"/>
        <v>1</v>
      </c>
      <c r="J423" s="13">
        <f t="shared" si="65"/>
        <v>8250</v>
      </c>
      <c r="K423"/>
      <c r="L423" t="b">
        <f t="shared" si="66"/>
        <v>0</v>
      </c>
      <c r="M423" t="b">
        <f t="shared" si="67"/>
        <v>0</v>
      </c>
      <c r="N423" t="b">
        <f t="shared" si="68"/>
        <v>1</v>
      </c>
      <c r="O423" t="b">
        <f t="shared" si="69"/>
        <v>1</v>
      </c>
      <c r="P423" t="b">
        <f t="shared" si="70"/>
        <v>1</v>
      </c>
      <c r="Q423" s="21">
        <f t="shared" si="71"/>
        <v>182</v>
      </c>
    </row>
    <row r="424" spans="1:17" ht="15.75" x14ac:dyDescent="0.25">
      <c r="A424" s="17" t="s">
        <v>42</v>
      </c>
      <c r="B424" s="17" t="s">
        <v>336</v>
      </c>
      <c r="C424" s="17" t="s">
        <v>22</v>
      </c>
      <c r="D424" s="12">
        <v>43738</v>
      </c>
      <c r="E424" s="12">
        <v>43768</v>
      </c>
      <c r="F424" s="13">
        <v>8250</v>
      </c>
      <c r="G424" s="12">
        <v>43709</v>
      </c>
      <c r="H424" s="12">
        <v>43738</v>
      </c>
      <c r="I424" s="17">
        <f t="shared" si="64"/>
        <v>1</v>
      </c>
      <c r="J424" s="13">
        <f t="shared" si="65"/>
        <v>8250</v>
      </c>
      <c r="K424"/>
      <c r="L424" t="b">
        <f t="shared" si="66"/>
        <v>0</v>
      </c>
      <c r="M424" t="b">
        <f t="shared" si="67"/>
        <v>0</v>
      </c>
      <c r="N424" t="b">
        <f t="shared" si="68"/>
        <v>1</v>
      </c>
      <c r="O424" t="b">
        <f t="shared" si="69"/>
        <v>1</v>
      </c>
      <c r="P424" t="b">
        <f t="shared" si="70"/>
        <v>1</v>
      </c>
      <c r="Q424" s="21">
        <f t="shared" si="71"/>
        <v>1</v>
      </c>
    </row>
    <row r="425" spans="1:17" ht="15.75" x14ac:dyDescent="0.25">
      <c r="A425" s="17" t="s">
        <v>42</v>
      </c>
      <c r="B425" s="17" t="s">
        <v>336</v>
      </c>
      <c r="C425" s="17" t="s">
        <v>22</v>
      </c>
      <c r="D425" s="12">
        <v>43769</v>
      </c>
      <c r="E425" s="12">
        <v>43800</v>
      </c>
      <c r="F425" s="13">
        <v>8250</v>
      </c>
      <c r="G425" s="12">
        <v>43739</v>
      </c>
      <c r="H425" s="12">
        <v>43769</v>
      </c>
      <c r="I425" s="17">
        <f t="shared" si="64"/>
        <v>1</v>
      </c>
      <c r="J425" s="13">
        <f t="shared" si="65"/>
        <v>8250</v>
      </c>
      <c r="K425"/>
      <c r="L425" t="b">
        <f t="shared" si="66"/>
        <v>0</v>
      </c>
      <c r="M425" t="b">
        <f t="shared" si="67"/>
        <v>0</v>
      </c>
      <c r="N425" t="b">
        <f t="shared" si="68"/>
        <v>1</v>
      </c>
      <c r="O425" t="b">
        <f t="shared" si="69"/>
        <v>1</v>
      </c>
      <c r="P425" t="b">
        <f t="shared" si="70"/>
        <v>1</v>
      </c>
      <c r="Q425" s="21">
        <f t="shared" si="71"/>
        <v>1</v>
      </c>
    </row>
    <row r="426" spans="1:17" ht="15.75" x14ac:dyDescent="0.25">
      <c r="A426" s="17" t="s">
        <v>42</v>
      </c>
      <c r="B426" s="17" t="s">
        <v>336</v>
      </c>
      <c r="C426" s="17" t="s">
        <v>22</v>
      </c>
      <c r="D426" s="12">
        <v>43799</v>
      </c>
      <c r="E426" s="12">
        <v>43829</v>
      </c>
      <c r="F426" s="13">
        <v>8250</v>
      </c>
      <c r="G426" s="12">
        <v>43770</v>
      </c>
      <c r="H426" s="12">
        <v>43799</v>
      </c>
      <c r="I426" s="17">
        <f t="shared" si="64"/>
        <v>1</v>
      </c>
      <c r="J426" s="13">
        <f t="shared" si="65"/>
        <v>8250</v>
      </c>
      <c r="K426"/>
      <c r="L426" t="b">
        <f t="shared" si="66"/>
        <v>0</v>
      </c>
      <c r="M426" t="b">
        <f t="shared" si="67"/>
        <v>0</v>
      </c>
      <c r="N426" t="b">
        <f t="shared" si="68"/>
        <v>1</v>
      </c>
      <c r="O426" t="b">
        <f t="shared" si="69"/>
        <v>1</v>
      </c>
      <c r="P426" t="b">
        <f t="shared" si="70"/>
        <v>1</v>
      </c>
      <c r="Q426" s="21">
        <f t="shared" si="71"/>
        <v>1</v>
      </c>
    </row>
    <row r="427" spans="1:17" ht="15.75" x14ac:dyDescent="0.25">
      <c r="A427" s="17" t="s">
        <v>42</v>
      </c>
      <c r="B427" s="17" t="s">
        <v>336</v>
      </c>
      <c r="C427" s="17" t="s">
        <v>22</v>
      </c>
      <c r="D427" s="12">
        <v>43830</v>
      </c>
      <c r="E427" s="12">
        <v>43858</v>
      </c>
      <c r="F427" s="13">
        <v>8250</v>
      </c>
      <c r="G427" s="12">
        <v>43800</v>
      </c>
      <c r="H427" s="12">
        <v>43830</v>
      </c>
      <c r="I427" s="17">
        <f t="shared" si="64"/>
        <v>1</v>
      </c>
      <c r="J427" s="13">
        <f t="shared" si="65"/>
        <v>8250</v>
      </c>
      <c r="K427"/>
      <c r="L427" t="b">
        <f t="shared" si="66"/>
        <v>0</v>
      </c>
      <c r="M427" t="b">
        <f t="shared" si="67"/>
        <v>0</v>
      </c>
      <c r="N427" t="b">
        <f t="shared" si="68"/>
        <v>1</v>
      </c>
      <c r="O427" t="b">
        <f t="shared" si="69"/>
        <v>1</v>
      </c>
      <c r="P427" t="b">
        <f t="shared" si="70"/>
        <v>1</v>
      </c>
      <c r="Q427" s="21">
        <f t="shared" si="71"/>
        <v>1</v>
      </c>
    </row>
    <row r="428" spans="1:17" ht="15.75" x14ac:dyDescent="0.25">
      <c r="A428" s="17" t="s">
        <v>42</v>
      </c>
      <c r="B428" s="17" t="s">
        <v>336</v>
      </c>
      <c r="C428" s="17" t="s">
        <v>22</v>
      </c>
      <c r="D428" s="12">
        <v>43830</v>
      </c>
      <c r="E428" s="12">
        <v>43888</v>
      </c>
      <c r="F428" s="13">
        <v>4000</v>
      </c>
      <c r="G428" s="12">
        <v>43831</v>
      </c>
      <c r="H428" s="12">
        <v>43861</v>
      </c>
      <c r="I428" s="17">
        <f t="shared" si="64"/>
        <v>1</v>
      </c>
      <c r="J428" s="13">
        <f t="shared" si="65"/>
        <v>4000</v>
      </c>
      <c r="K428"/>
      <c r="L428" t="b">
        <f t="shared" si="66"/>
        <v>0</v>
      </c>
      <c r="M428" t="b">
        <f t="shared" si="67"/>
        <v>0</v>
      </c>
      <c r="N428" t="b">
        <f t="shared" si="68"/>
        <v>1</v>
      </c>
      <c r="O428" t="b">
        <f t="shared" si="69"/>
        <v>1</v>
      </c>
      <c r="P428" t="b">
        <f t="shared" si="70"/>
        <v>1</v>
      </c>
      <c r="Q428" s="21">
        <f t="shared" si="71"/>
        <v>1</v>
      </c>
    </row>
    <row r="429" spans="1:17" ht="15.75" x14ac:dyDescent="0.25">
      <c r="A429" s="17" t="s">
        <v>42</v>
      </c>
      <c r="B429" s="17" t="s">
        <v>336</v>
      </c>
      <c r="C429" s="17" t="s">
        <v>22</v>
      </c>
      <c r="D429" s="12">
        <v>43862</v>
      </c>
      <c r="E429" s="12">
        <v>43921</v>
      </c>
      <c r="F429" s="13">
        <v>4000</v>
      </c>
      <c r="G429" s="12">
        <v>43862</v>
      </c>
      <c r="H429" s="12">
        <v>43890</v>
      </c>
      <c r="I429" s="17">
        <f t="shared" si="64"/>
        <v>1</v>
      </c>
      <c r="J429" s="13">
        <f t="shared" si="65"/>
        <v>4000</v>
      </c>
      <c r="K429"/>
      <c r="L429" t="b">
        <f t="shared" si="66"/>
        <v>0</v>
      </c>
      <c r="M429" t="b">
        <f t="shared" si="67"/>
        <v>0</v>
      </c>
      <c r="N429" t="b">
        <f t="shared" si="68"/>
        <v>1</v>
      </c>
      <c r="O429" t="b">
        <f t="shared" si="69"/>
        <v>1</v>
      </c>
      <c r="P429" t="b">
        <f t="shared" si="70"/>
        <v>1</v>
      </c>
      <c r="Q429" s="21">
        <f t="shared" si="71"/>
        <v>1</v>
      </c>
    </row>
    <row r="430" spans="1:17" ht="15.75" x14ac:dyDescent="0.25">
      <c r="A430" s="17" t="s">
        <v>42</v>
      </c>
      <c r="B430" s="17" t="s">
        <v>336</v>
      </c>
      <c r="C430" s="17" t="s">
        <v>22</v>
      </c>
      <c r="D430" s="12">
        <v>43891</v>
      </c>
      <c r="E430" s="12">
        <v>43949</v>
      </c>
      <c r="F430" s="13">
        <v>4000</v>
      </c>
      <c r="G430" s="12">
        <v>43891</v>
      </c>
      <c r="H430" s="12">
        <v>43921</v>
      </c>
      <c r="I430" s="17">
        <f t="shared" si="64"/>
        <v>1</v>
      </c>
      <c r="J430" s="13">
        <f t="shared" si="65"/>
        <v>4000</v>
      </c>
      <c r="K430"/>
      <c r="L430" t="b">
        <f t="shared" si="66"/>
        <v>0</v>
      </c>
      <c r="M430" t="b">
        <f t="shared" si="67"/>
        <v>0</v>
      </c>
      <c r="N430" t="b">
        <f t="shared" si="68"/>
        <v>1</v>
      </c>
      <c r="O430" t="b">
        <f t="shared" si="69"/>
        <v>1</v>
      </c>
      <c r="P430" t="b">
        <f t="shared" si="70"/>
        <v>1</v>
      </c>
      <c r="Q430" s="21">
        <f t="shared" si="71"/>
        <v>1</v>
      </c>
    </row>
    <row r="431" spans="1:17" ht="15.75" x14ac:dyDescent="0.25">
      <c r="A431" s="17" t="s">
        <v>42</v>
      </c>
      <c r="B431" s="17" t="s">
        <v>336</v>
      </c>
      <c r="C431" s="17" t="s">
        <v>22</v>
      </c>
      <c r="D431" s="12">
        <v>43922</v>
      </c>
      <c r="E431" s="12">
        <v>43980</v>
      </c>
      <c r="F431" s="13">
        <v>4000</v>
      </c>
      <c r="G431" s="12">
        <v>43922</v>
      </c>
      <c r="H431" s="12">
        <v>43951</v>
      </c>
      <c r="I431" s="17">
        <f t="shared" si="64"/>
        <v>1</v>
      </c>
      <c r="J431" s="13">
        <f t="shared" si="65"/>
        <v>4000</v>
      </c>
      <c r="K431"/>
      <c r="L431" t="b">
        <f t="shared" si="66"/>
        <v>0</v>
      </c>
      <c r="M431" t="b">
        <f t="shared" si="67"/>
        <v>0</v>
      </c>
      <c r="N431" t="b">
        <f t="shared" si="68"/>
        <v>1</v>
      </c>
      <c r="O431" t="b">
        <f t="shared" si="69"/>
        <v>1</v>
      </c>
      <c r="P431" t="b">
        <f t="shared" si="70"/>
        <v>1</v>
      </c>
      <c r="Q431" s="21">
        <f t="shared" si="71"/>
        <v>1</v>
      </c>
    </row>
    <row r="432" spans="1:17" ht="15.75" x14ac:dyDescent="0.25">
      <c r="A432" s="17" t="s">
        <v>42</v>
      </c>
      <c r="B432" s="17" t="s">
        <v>336</v>
      </c>
      <c r="C432" s="17" t="s">
        <v>22</v>
      </c>
      <c r="D432" s="12">
        <v>43952</v>
      </c>
      <c r="E432" s="12">
        <v>44012</v>
      </c>
      <c r="F432" s="13">
        <v>4000</v>
      </c>
      <c r="G432" s="12">
        <v>43952</v>
      </c>
      <c r="H432" s="12">
        <v>43982</v>
      </c>
      <c r="I432" s="17">
        <f t="shared" si="64"/>
        <v>1</v>
      </c>
      <c r="J432" s="13">
        <f t="shared" si="65"/>
        <v>4000</v>
      </c>
      <c r="K432"/>
      <c r="L432" t="b">
        <f t="shared" si="66"/>
        <v>0</v>
      </c>
      <c r="M432" t="b">
        <f t="shared" si="67"/>
        <v>0</v>
      </c>
      <c r="N432" t="b">
        <f t="shared" si="68"/>
        <v>1</v>
      </c>
      <c r="O432" t="b">
        <f t="shared" si="69"/>
        <v>1</v>
      </c>
      <c r="P432" t="b">
        <f t="shared" si="70"/>
        <v>1</v>
      </c>
      <c r="Q432" s="21">
        <f t="shared" si="71"/>
        <v>1</v>
      </c>
    </row>
    <row r="433" spans="1:17" ht="15.75" x14ac:dyDescent="0.25">
      <c r="A433" s="17" t="s">
        <v>42</v>
      </c>
      <c r="B433" s="17" t="s">
        <v>336</v>
      </c>
      <c r="C433" s="17" t="s">
        <v>22</v>
      </c>
      <c r="D433" s="12">
        <v>43983</v>
      </c>
      <c r="E433" s="12">
        <v>44043</v>
      </c>
      <c r="F433" s="13">
        <v>4000</v>
      </c>
      <c r="G433" s="12">
        <v>43983</v>
      </c>
      <c r="H433" s="12">
        <v>44012</v>
      </c>
      <c r="I433" s="17">
        <f t="shared" si="64"/>
        <v>1</v>
      </c>
      <c r="J433" s="13">
        <f t="shared" si="65"/>
        <v>4000</v>
      </c>
      <c r="K433"/>
      <c r="L433" t="b">
        <f t="shared" si="66"/>
        <v>0</v>
      </c>
      <c r="M433" t="b">
        <f t="shared" si="67"/>
        <v>0</v>
      </c>
      <c r="N433" t="b">
        <f t="shared" si="68"/>
        <v>1</v>
      </c>
      <c r="O433" t="b">
        <f t="shared" si="69"/>
        <v>1</v>
      </c>
      <c r="P433" t="b">
        <f t="shared" si="70"/>
        <v>1</v>
      </c>
      <c r="Q433" s="21">
        <f t="shared" si="71"/>
        <v>1</v>
      </c>
    </row>
    <row r="434" spans="1:17" ht="15.75" x14ac:dyDescent="0.25">
      <c r="A434" s="17" t="s">
        <v>42</v>
      </c>
      <c r="B434" s="17" t="s">
        <v>336</v>
      </c>
      <c r="C434" s="17" t="s">
        <v>22</v>
      </c>
      <c r="D434" s="12">
        <v>44013</v>
      </c>
      <c r="E434" s="12">
        <v>44071</v>
      </c>
      <c r="F434" s="13">
        <v>4000</v>
      </c>
      <c r="G434" s="12">
        <v>44013</v>
      </c>
      <c r="H434" s="12">
        <v>44043</v>
      </c>
      <c r="I434" s="17">
        <f t="shared" si="64"/>
        <v>1</v>
      </c>
      <c r="J434" s="13">
        <f t="shared" si="65"/>
        <v>4000</v>
      </c>
      <c r="K434"/>
      <c r="L434" t="b">
        <f t="shared" si="66"/>
        <v>0</v>
      </c>
      <c r="M434" t="b">
        <f t="shared" si="67"/>
        <v>0</v>
      </c>
      <c r="N434" t="b">
        <f t="shared" si="68"/>
        <v>1</v>
      </c>
      <c r="O434" t="b">
        <f t="shared" si="69"/>
        <v>1</v>
      </c>
      <c r="P434" t="b">
        <f t="shared" si="70"/>
        <v>1</v>
      </c>
      <c r="Q434" s="21">
        <f t="shared" si="71"/>
        <v>1</v>
      </c>
    </row>
    <row r="435" spans="1:17" ht="15.75" x14ac:dyDescent="0.25">
      <c r="A435" s="17" t="s">
        <v>42</v>
      </c>
      <c r="B435" s="17" t="s">
        <v>336</v>
      </c>
      <c r="C435" s="17" t="s">
        <v>22</v>
      </c>
      <c r="D435" s="12">
        <v>44044</v>
      </c>
      <c r="E435" s="12">
        <v>44116</v>
      </c>
      <c r="F435" s="13">
        <v>4000</v>
      </c>
      <c r="G435" s="12">
        <v>44044</v>
      </c>
      <c r="H435" s="12">
        <v>44074</v>
      </c>
      <c r="I435" s="17">
        <f t="shared" si="64"/>
        <v>1</v>
      </c>
      <c r="J435" s="13">
        <f t="shared" si="65"/>
        <v>4000</v>
      </c>
      <c r="K435"/>
      <c r="L435" t="b">
        <f t="shared" si="66"/>
        <v>0</v>
      </c>
      <c r="M435" t="b">
        <f t="shared" si="67"/>
        <v>0</v>
      </c>
      <c r="N435" t="b">
        <f t="shared" si="68"/>
        <v>1</v>
      </c>
      <c r="O435" t="b">
        <f t="shared" si="69"/>
        <v>1</v>
      </c>
      <c r="P435" t="b">
        <f t="shared" si="70"/>
        <v>1</v>
      </c>
      <c r="Q435" s="21">
        <f t="shared" si="71"/>
        <v>1</v>
      </c>
    </row>
    <row r="436" spans="1:17" ht="15.75" hidden="1" x14ac:dyDescent="0.25">
      <c r="A436" s="17" t="s">
        <v>194</v>
      </c>
      <c r="B436" s="17" t="s">
        <v>333</v>
      </c>
      <c r="C436" s="17" t="s">
        <v>22</v>
      </c>
      <c r="D436" s="12">
        <v>42917</v>
      </c>
      <c r="E436" s="12">
        <v>43100</v>
      </c>
      <c r="F436" s="13">
        <v>5000</v>
      </c>
      <c r="G436" s="12">
        <v>42917</v>
      </c>
      <c r="H436" s="12">
        <v>42947</v>
      </c>
      <c r="I436" s="17">
        <f t="shared" si="64"/>
        <v>1</v>
      </c>
      <c r="J436" s="13">
        <f t="shared" si="65"/>
        <v>5000</v>
      </c>
      <c r="K436"/>
      <c r="L436" t="b">
        <f t="shared" si="66"/>
        <v>0</v>
      </c>
      <c r="M436" t="b">
        <f t="shared" si="67"/>
        <v>0</v>
      </c>
      <c r="N436" t="b">
        <f t="shared" si="68"/>
        <v>0</v>
      </c>
      <c r="O436" t="b">
        <f t="shared" si="69"/>
        <v>0</v>
      </c>
      <c r="P436" t="b">
        <f t="shared" si="70"/>
        <v>0</v>
      </c>
      <c r="Q436" s="21" t="str">
        <f t="shared" si="71"/>
        <v>N/a</v>
      </c>
    </row>
    <row r="437" spans="1:17" ht="15.75" hidden="1" x14ac:dyDescent="0.25">
      <c r="A437" s="17" t="s">
        <v>194</v>
      </c>
      <c r="B437" s="17" t="s">
        <v>333</v>
      </c>
      <c r="C437" s="17" t="s">
        <v>22</v>
      </c>
      <c r="D437" s="12">
        <v>42948</v>
      </c>
      <c r="E437" s="12">
        <v>43100</v>
      </c>
      <c r="F437" s="13">
        <v>5000</v>
      </c>
      <c r="G437" s="12">
        <v>42948</v>
      </c>
      <c r="H437" s="12">
        <v>42978</v>
      </c>
      <c r="I437" s="17">
        <f t="shared" si="64"/>
        <v>1</v>
      </c>
      <c r="J437" s="13">
        <f t="shared" si="65"/>
        <v>5000</v>
      </c>
      <c r="K437"/>
      <c r="L437" t="b">
        <f t="shared" si="66"/>
        <v>0</v>
      </c>
      <c r="M437" t="b">
        <f t="shared" si="67"/>
        <v>0</v>
      </c>
      <c r="N437" t="b">
        <f t="shared" si="68"/>
        <v>1</v>
      </c>
      <c r="O437" t="b">
        <f t="shared" si="69"/>
        <v>1</v>
      </c>
      <c r="P437" t="b">
        <f t="shared" si="70"/>
        <v>1</v>
      </c>
      <c r="Q437" s="21">
        <f t="shared" si="71"/>
        <v>1</v>
      </c>
    </row>
    <row r="438" spans="1:17" ht="15.75" hidden="1" x14ac:dyDescent="0.25">
      <c r="A438" s="17" t="s">
        <v>194</v>
      </c>
      <c r="B438" s="17" t="s">
        <v>333</v>
      </c>
      <c r="C438" s="17" t="s">
        <v>22</v>
      </c>
      <c r="D438" s="12">
        <v>42983</v>
      </c>
      <c r="E438" s="12">
        <v>43100</v>
      </c>
      <c r="F438" s="13">
        <v>5000</v>
      </c>
      <c r="G438" s="12">
        <v>42979</v>
      </c>
      <c r="H438" s="12">
        <v>43008</v>
      </c>
      <c r="I438" s="17">
        <f t="shared" si="64"/>
        <v>1</v>
      </c>
      <c r="J438" s="13">
        <f t="shared" si="65"/>
        <v>5000</v>
      </c>
      <c r="K438"/>
      <c r="L438" t="b">
        <f t="shared" si="66"/>
        <v>0</v>
      </c>
      <c r="M438" t="b">
        <f t="shared" si="67"/>
        <v>0</v>
      </c>
      <c r="N438" t="b">
        <f t="shared" si="68"/>
        <v>1</v>
      </c>
      <c r="O438" t="b">
        <f t="shared" si="69"/>
        <v>1</v>
      </c>
      <c r="P438" t="b">
        <f t="shared" si="70"/>
        <v>1</v>
      </c>
      <c r="Q438" s="21">
        <f t="shared" si="71"/>
        <v>1</v>
      </c>
    </row>
    <row r="439" spans="1:17" ht="15.75" hidden="1" x14ac:dyDescent="0.25">
      <c r="A439" s="17" t="s">
        <v>194</v>
      </c>
      <c r="B439" s="17" t="s">
        <v>333</v>
      </c>
      <c r="C439" s="17" t="s">
        <v>22</v>
      </c>
      <c r="D439" s="12">
        <v>43009</v>
      </c>
      <c r="E439" s="12">
        <v>43465</v>
      </c>
      <c r="F439" s="13">
        <v>5000</v>
      </c>
      <c r="G439" s="12">
        <v>43009</v>
      </c>
      <c r="H439" s="12">
        <v>43039</v>
      </c>
      <c r="I439" s="17">
        <f t="shared" si="64"/>
        <v>1</v>
      </c>
      <c r="J439" s="13">
        <f t="shared" si="65"/>
        <v>5000</v>
      </c>
      <c r="K439"/>
      <c r="L439" t="b">
        <f t="shared" si="66"/>
        <v>0</v>
      </c>
      <c r="M439" t="b">
        <f t="shared" si="67"/>
        <v>0</v>
      </c>
      <c r="N439" t="b">
        <f t="shared" si="68"/>
        <v>1</v>
      </c>
      <c r="O439" t="b">
        <f t="shared" si="69"/>
        <v>1</v>
      </c>
      <c r="P439" t="b">
        <f t="shared" si="70"/>
        <v>1</v>
      </c>
      <c r="Q439" s="21">
        <f t="shared" si="71"/>
        <v>1</v>
      </c>
    </row>
    <row r="440" spans="1:17" ht="15.75" hidden="1" x14ac:dyDescent="0.25">
      <c r="A440" s="17" t="s">
        <v>194</v>
      </c>
      <c r="B440" s="17" t="s">
        <v>333</v>
      </c>
      <c r="C440" s="17" t="s">
        <v>22</v>
      </c>
      <c r="D440" s="12">
        <v>43040</v>
      </c>
      <c r="E440" s="12">
        <v>43465</v>
      </c>
      <c r="F440" s="13">
        <v>5000</v>
      </c>
      <c r="G440" s="12">
        <v>43040</v>
      </c>
      <c r="H440" s="12">
        <v>43069</v>
      </c>
      <c r="I440" s="17">
        <f t="shared" si="64"/>
        <v>1</v>
      </c>
      <c r="J440" s="13">
        <f t="shared" si="65"/>
        <v>5000</v>
      </c>
      <c r="K440"/>
      <c r="L440" t="b">
        <f t="shared" si="66"/>
        <v>0</v>
      </c>
      <c r="M440" t="b">
        <f t="shared" si="67"/>
        <v>0</v>
      </c>
      <c r="N440" t="b">
        <f t="shared" si="68"/>
        <v>1</v>
      </c>
      <c r="O440" t="b">
        <f t="shared" si="69"/>
        <v>1</v>
      </c>
      <c r="P440" t="b">
        <f t="shared" si="70"/>
        <v>1</v>
      </c>
      <c r="Q440" s="21">
        <f t="shared" si="71"/>
        <v>1</v>
      </c>
    </row>
    <row r="441" spans="1:17" ht="15.75" hidden="1" x14ac:dyDescent="0.25">
      <c r="A441" s="17" t="s">
        <v>194</v>
      </c>
      <c r="B441" s="17" t="s">
        <v>333</v>
      </c>
      <c r="C441" s="17" t="s">
        <v>22</v>
      </c>
      <c r="D441" s="12">
        <v>43070</v>
      </c>
      <c r="E441" s="12">
        <v>43465</v>
      </c>
      <c r="F441" s="13">
        <v>5000</v>
      </c>
      <c r="G441" s="12">
        <v>43070</v>
      </c>
      <c r="H441" s="12">
        <v>43100</v>
      </c>
      <c r="I441" s="17">
        <f t="shared" si="64"/>
        <v>1</v>
      </c>
      <c r="J441" s="13">
        <f t="shared" si="65"/>
        <v>5000</v>
      </c>
      <c r="K441"/>
      <c r="L441" t="b">
        <f t="shared" si="66"/>
        <v>0</v>
      </c>
      <c r="M441" t="b">
        <f t="shared" si="67"/>
        <v>0</v>
      </c>
      <c r="N441" t="b">
        <f t="shared" si="68"/>
        <v>1</v>
      </c>
      <c r="O441" t="b">
        <f t="shared" si="69"/>
        <v>1</v>
      </c>
      <c r="P441" t="b">
        <f t="shared" si="70"/>
        <v>1</v>
      </c>
      <c r="Q441" s="21">
        <f t="shared" si="71"/>
        <v>1</v>
      </c>
    </row>
    <row r="442" spans="1:17" ht="15.75" hidden="1" x14ac:dyDescent="0.25">
      <c r="A442" s="17" t="s">
        <v>194</v>
      </c>
      <c r="B442" s="17" t="s">
        <v>333</v>
      </c>
      <c r="C442" s="17" t="s">
        <v>22</v>
      </c>
      <c r="D442" s="12">
        <v>43101</v>
      </c>
      <c r="E442" s="12">
        <v>43188</v>
      </c>
      <c r="F442" s="13">
        <v>5000</v>
      </c>
      <c r="G442" s="12">
        <v>43101</v>
      </c>
      <c r="H442" s="12">
        <v>43131</v>
      </c>
      <c r="I442" s="17">
        <f t="shared" si="64"/>
        <v>1</v>
      </c>
      <c r="J442" s="13">
        <f t="shared" si="65"/>
        <v>5000</v>
      </c>
      <c r="K442"/>
      <c r="L442" t="b">
        <f t="shared" si="66"/>
        <v>0</v>
      </c>
      <c r="M442" t="b">
        <f t="shared" si="67"/>
        <v>0</v>
      </c>
      <c r="N442" t="b">
        <f t="shared" si="68"/>
        <v>1</v>
      </c>
      <c r="O442" t="b">
        <f t="shared" si="69"/>
        <v>1</v>
      </c>
      <c r="P442" t="b">
        <f t="shared" si="70"/>
        <v>1</v>
      </c>
      <c r="Q442" s="21">
        <f t="shared" si="71"/>
        <v>1</v>
      </c>
    </row>
    <row r="443" spans="1:17" ht="15.75" hidden="1" x14ac:dyDescent="0.25">
      <c r="A443" s="17" t="s">
        <v>194</v>
      </c>
      <c r="B443" s="17" t="s">
        <v>333</v>
      </c>
      <c r="C443" s="17" t="s">
        <v>22</v>
      </c>
      <c r="D443" s="12">
        <v>43132</v>
      </c>
      <c r="E443" s="12">
        <v>43188</v>
      </c>
      <c r="F443" s="13">
        <v>5000</v>
      </c>
      <c r="G443" s="12">
        <v>43132</v>
      </c>
      <c r="H443" s="12">
        <v>43159</v>
      </c>
      <c r="I443" s="17">
        <f t="shared" si="64"/>
        <v>1</v>
      </c>
      <c r="J443" s="13">
        <f t="shared" si="65"/>
        <v>5000</v>
      </c>
      <c r="K443"/>
      <c r="L443" t="b">
        <f t="shared" si="66"/>
        <v>0</v>
      </c>
      <c r="M443" t="b">
        <f t="shared" si="67"/>
        <v>0</v>
      </c>
      <c r="N443" t="b">
        <f t="shared" si="68"/>
        <v>1</v>
      </c>
      <c r="O443" t="b">
        <f t="shared" si="69"/>
        <v>1</v>
      </c>
      <c r="P443" t="b">
        <f t="shared" si="70"/>
        <v>1</v>
      </c>
      <c r="Q443" s="21">
        <f t="shared" si="71"/>
        <v>1</v>
      </c>
    </row>
    <row r="444" spans="1:17" ht="15.75" hidden="1" x14ac:dyDescent="0.25">
      <c r="A444" s="17" t="s">
        <v>194</v>
      </c>
      <c r="B444" s="17" t="s">
        <v>333</v>
      </c>
      <c r="C444" s="17" t="s">
        <v>22</v>
      </c>
      <c r="D444" s="12">
        <v>43160</v>
      </c>
      <c r="E444" s="12">
        <v>43187</v>
      </c>
      <c r="F444" s="13">
        <v>5000</v>
      </c>
      <c r="G444" s="12">
        <v>43160</v>
      </c>
      <c r="H444" s="12">
        <v>43190</v>
      </c>
      <c r="I444" s="17">
        <f t="shared" si="64"/>
        <v>1</v>
      </c>
      <c r="J444" s="13">
        <f t="shared" si="65"/>
        <v>5000</v>
      </c>
      <c r="K444"/>
      <c r="L444" t="b">
        <f t="shared" si="66"/>
        <v>0</v>
      </c>
      <c r="M444" t="b">
        <f t="shared" si="67"/>
        <v>0</v>
      </c>
      <c r="N444" t="b">
        <f t="shared" si="68"/>
        <v>1</v>
      </c>
      <c r="O444" t="b">
        <f t="shared" si="69"/>
        <v>1</v>
      </c>
      <c r="P444" t="b">
        <f t="shared" si="70"/>
        <v>1</v>
      </c>
      <c r="Q444" s="21">
        <f t="shared" si="71"/>
        <v>1</v>
      </c>
    </row>
    <row r="445" spans="1:17" ht="15.75" hidden="1" x14ac:dyDescent="0.25">
      <c r="A445" s="17" t="s">
        <v>194</v>
      </c>
      <c r="B445" s="17" t="s">
        <v>333</v>
      </c>
      <c r="C445" s="17" t="s">
        <v>22</v>
      </c>
      <c r="D445" s="12">
        <v>43191</v>
      </c>
      <c r="E445" s="12">
        <v>43230</v>
      </c>
      <c r="F445" s="13">
        <v>5000</v>
      </c>
      <c r="G445" s="12">
        <v>43191</v>
      </c>
      <c r="H445" s="12">
        <v>43220</v>
      </c>
      <c r="I445" s="17">
        <f t="shared" si="64"/>
        <v>1</v>
      </c>
      <c r="J445" s="13">
        <f t="shared" si="65"/>
        <v>5000</v>
      </c>
      <c r="K445"/>
      <c r="L445" t="b">
        <f t="shared" si="66"/>
        <v>0</v>
      </c>
      <c r="M445" t="b">
        <f t="shared" si="67"/>
        <v>0</v>
      </c>
      <c r="N445" t="b">
        <f t="shared" si="68"/>
        <v>1</v>
      </c>
      <c r="O445" t="b">
        <f t="shared" si="69"/>
        <v>1</v>
      </c>
      <c r="P445" t="b">
        <f t="shared" si="70"/>
        <v>1</v>
      </c>
      <c r="Q445" s="21">
        <f t="shared" si="71"/>
        <v>1</v>
      </c>
    </row>
    <row r="446" spans="1:17" ht="15.75" hidden="1" x14ac:dyDescent="0.25">
      <c r="A446" s="17" t="s">
        <v>194</v>
      </c>
      <c r="B446" s="17" t="s">
        <v>333</v>
      </c>
      <c r="C446" s="17" t="s">
        <v>22</v>
      </c>
      <c r="D446" s="12">
        <v>43221</v>
      </c>
      <c r="E446" s="12">
        <v>43280</v>
      </c>
      <c r="F446" s="13">
        <v>5000</v>
      </c>
      <c r="G446" s="12">
        <v>43221</v>
      </c>
      <c r="H446" s="12">
        <v>43251</v>
      </c>
      <c r="I446" s="17">
        <f t="shared" si="64"/>
        <v>1</v>
      </c>
      <c r="J446" s="13">
        <f t="shared" si="65"/>
        <v>5000</v>
      </c>
      <c r="K446"/>
      <c r="L446" t="b">
        <f t="shared" si="66"/>
        <v>0</v>
      </c>
      <c r="M446" t="b">
        <f t="shared" si="67"/>
        <v>0</v>
      </c>
      <c r="N446" t="b">
        <f t="shared" si="68"/>
        <v>1</v>
      </c>
      <c r="O446" t="b">
        <f t="shared" si="69"/>
        <v>1</v>
      </c>
      <c r="P446" t="b">
        <f t="shared" si="70"/>
        <v>1</v>
      </c>
      <c r="Q446" s="21">
        <f t="shared" si="71"/>
        <v>1</v>
      </c>
    </row>
    <row r="447" spans="1:17" ht="15.75" hidden="1" x14ac:dyDescent="0.25">
      <c r="A447" s="17" t="s">
        <v>194</v>
      </c>
      <c r="B447" s="17" t="s">
        <v>333</v>
      </c>
      <c r="C447" s="17" t="s">
        <v>22</v>
      </c>
      <c r="D447" s="12">
        <v>43252</v>
      </c>
      <c r="E447" s="12">
        <v>43286</v>
      </c>
      <c r="F447" s="13">
        <v>5000</v>
      </c>
      <c r="G447" s="12">
        <v>43252</v>
      </c>
      <c r="H447" s="12">
        <v>43281</v>
      </c>
      <c r="I447" s="17">
        <f t="shared" si="64"/>
        <v>1</v>
      </c>
      <c r="J447" s="13">
        <f t="shared" si="65"/>
        <v>5000</v>
      </c>
      <c r="K447"/>
      <c r="L447" t="b">
        <f t="shared" si="66"/>
        <v>0</v>
      </c>
      <c r="M447" t="b">
        <f t="shared" si="67"/>
        <v>0</v>
      </c>
      <c r="N447" t="b">
        <f t="shared" si="68"/>
        <v>1</v>
      </c>
      <c r="O447" t="b">
        <f t="shared" si="69"/>
        <v>1</v>
      </c>
      <c r="P447" t="b">
        <f t="shared" si="70"/>
        <v>1</v>
      </c>
      <c r="Q447" s="21">
        <f t="shared" si="71"/>
        <v>1</v>
      </c>
    </row>
    <row r="448" spans="1:17" ht="15.75" hidden="1" x14ac:dyDescent="0.25">
      <c r="A448" s="17" t="s">
        <v>195</v>
      </c>
      <c r="B448" s="17" t="s">
        <v>332</v>
      </c>
      <c r="C448" s="17" t="s">
        <v>22</v>
      </c>
      <c r="D448" s="12">
        <v>42522</v>
      </c>
      <c r="E448" s="12">
        <v>42735</v>
      </c>
      <c r="F448" s="13">
        <v>18000</v>
      </c>
      <c r="G448" s="12">
        <v>42522</v>
      </c>
      <c r="H448" s="12">
        <v>42886</v>
      </c>
      <c r="I448" s="17">
        <f t="shared" si="64"/>
        <v>12</v>
      </c>
      <c r="J448" s="13">
        <f t="shared" si="65"/>
        <v>1500</v>
      </c>
      <c r="K448"/>
      <c r="L448" t="b">
        <f t="shared" si="66"/>
        <v>0</v>
      </c>
      <c r="M448" t="b">
        <f t="shared" si="67"/>
        <v>0</v>
      </c>
      <c r="N448" t="b">
        <f t="shared" si="68"/>
        <v>0</v>
      </c>
      <c r="O448" t="b">
        <f t="shared" si="69"/>
        <v>0</v>
      </c>
      <c r="P448" t="b">
        <f t="shared" si="70"/>
        <v>0</v>
      </c>
      <c r="Q448" s="21" t="str">
        <f t="shared" si="71"/>
        <v>N/a</v>
      </c>
    </row>
    <row r="449" spans="1:17" ht="15.75" hidden="1" x14ac:dyDescent="0.25">
      <c r="A449" s="17" t="s">
        <v>195</v>
      </c>
      <c r="B449" s="17" t="s">
        <v>332</v>
      </c>
      <c r="C449" s="17" t="s">
        <v>22</v>
      </c>
      <c r="D449" s="12">
        <v>42954</v>
      </c>
      <c r="E449" s="12">
        <v>43465</v>
      </c>
      <c r="F449" s="13">
        <v>18000</v>
      </c>
      <c r="G449" s="12">
        <v>42887</v>
      </c>
      <c r="H449" s="12">
        <v>43251</v>
      </c>
      <c r="I449" s="17">
        <f t="shared" si="64"/>
        <v>12</v>
      </c>
      <c r="J449" s="13">
        <f t="shared" si="65"/>
        <v>1500</v>
      </c>
      <c r="K449"/>
      <c r="L449" t="b">
        <f t="shared" si="66"/>
        <v>0</v>
      </c>
      <c r="M449" t="b">
        <f t="shared" si="67"/>
        <v>0</v>
      </c>
      <c r="N449" t="b">
        <f t="shared" si="68"/>
        <v>1</v>
      </c>
      <c r="O449" t="b">
        <f t="shared" si="69"/>
        <v>1</v>
      </c>
      <c r="P449" t="b">
        <f t="shared" si="70"/>
        <v>1</v>
      </c>
      <c r="Q449" s="21">
        <f t="shared" si="71"/>
        <v>1</v>
      </c>
    </row>
    <row r="450" spans="1:17" ht="15.75" hidden="1" x14ac:dyDescent="0.25">
      <c r="A450" s="17" t="s">
        <v>196</v>
      </c>
      <c r="B450" s="17" t="s">
        <v>332</v>
      </c>
      <c r="C450" s="17" t="s">
        <v>22</v>
      </c>
      <c r="D450" s="12">
        <v>42484</v>
      </c>
      <c r="E450" s="12">
        <v>42735</v>
      </c>
      <c r="F450" s="13">
        <v>21000</v>
      </c>
      <c r="G450" s="12">
        <v>42491</v>
      </c>
      <c r="H450" s="12">
        <v>42855</v>
      </c>
      <c r="I450" s="17">
        <f t="shared" si="64"/>
        <v>12</v>
      </c>
      <c r="J450" s="13">
        <f t="shared" si="65"/>
        <v>1750</v>
      </c>
      <c r="K450"/>
      <c r="L450" t="b">
        <f t="shared" si="66"/>
        <v>0</v>
      </c>
      <c r="M450" t="b">
        <f t="shared" si="67"/>
        <v>0</v>
      </c>
      <c r="N450" t="b">
        <f t="shared" si="68"/>
        <v>0</v>
      </c>
      <c r="O450" t="b">
        <f t="shared" si="69"/>
        <v>1</v>
      </c>
      <c r="P450" t="b">
        <f t="shared" si="70"/>
        <v>0</v>
      </c>
      <c r="Q450" s="21" t="str">
        <f t="shared" si="71"/>
        <v>N/a</v>
      </c>
    </row>
    <row r="451" spans="1:17" ht="15.75" hidden="1" x14ac:dyDescent="0.25">
      <c r="A451" s="17" t="s">
        <v>196</v>
      </c>
      <c r="B451" s="17" t="s">
        <v>332</v>
      </c>
      <c r="C451" s="17" t="s">
        <v>22</v>
      </c>
      <c r="D451" s="12">
        <v>42862</v>
      </c>
      <c r="E451" s="12">
        <v>43100</v>
      </c>
      <c r="F451" s="13">
        <v>21000</v>
      </c>
      <c r="G451" s="12">
        <v>42856</v>
      </c>
      <c r="H451" s="12">
        <v>43220</v>
      </c>
      <c r="I451" s="17">
        <f t="shared" si="64"/>
        <v>12</v>
      </c>
      <c r="J451" s="13">
        <f t="shared" si="65"/>
        <v>1750</v>
      </c>
      <c r="K451"/>
      <c r="L451" t="b">
        <f t="shared" si="66"/>
        <v>0</v>
      </c>
      <c r="M451" t="b">
        <f t="shared" si="67"/>
        <v>0</v>
      </c>
      <c r="N451" t="b">
        <f t="shared" si="68"/>
        <v>1</v>
      </c>
      <c r="O451" t="b">
        <f t="shared" si="69"/>
        <v>1</v>
      </c>
      <c r="P451" t="b">
        <f t="shared" si="70"/>
        <v>1</v>
      </c>
      <c r="Q451" s="21">
        <f t="shared" si="71"/>
        <v>1</v>
      </c>
    </row>
    <row r="452" spans="1:17" ht="15.75" x14ac:dyDescent="0.25">
      <c r="A452" s="17" t="s">
        <v>196</v>
      </c>
      <c r="B452" s="17" t="s">
        <v>332</v>
      </c>
      <c r="C452" s="17" t="s">
        <v>22</v>
      </c>
      <c r="D452" s="12">
        <v>43313</v>
      </c>
      <c r="E452" s="12">
        <v>43342</v>
      </c>
      <c r="F452" s="13">
        <v>21000</v>
      </c>
      <c r="G452" s="12">
        <v>43221</v>
      </c>
      <c r="H452" s="12">
        <v>43585</v>
      </c>
      <c r="I452" s="17">
        <f t="shared" si="64"/>
        <v>12</v>
      </c>
      <c r="J452" s="13">
        <f t="shared" si="65"/>
        <v>1750</v>
      </c>
      <c r="K452"/>
      <c r="L452" t="b">
        <f t="shared" si="66"/>
        <v>0</v>
      </c>
      <c r="M452" t="b">
        <f t="shared" si="67"/>
        <v>0</v>
      </c>
      <c r="N452" t="b">
        <f t="shared" si="68"/>
        <v>1</v>
      </c>
      <c r="O452" t="b">
        <f t="shared" si="69"/>
        <v>1</v>
      </c>
      <c r="P452" t="b">
        <f t="shared" si="70"/>
        <v>1</v>
      </c>
      <c r="Q452" s="21">
        <f t="shared" si="71"/>
        <v>1</v>
      </c>
    </row>
    <row r="453" spans="1:17" ht="15.75" x14ac:dyDescent="0.25">
      <c r="A453" s="17" t="s">
        <v>196</v>
      </c>
      <c r="B453" s="17" t="s">
        <v>332</v>
      </c>
      <c r="C453" s="17" t="s">
        <v>22</v>
      </c>
      <c r="D453" s="12">
        <v>43592</v>
      </c>
      <c r="E453" s="12">
        <v>43623</v>
      </c>
      <c r="F453" s="13">
        <v>5250</v>
      </c>
      <c r="G453" s="12">
        <v>43586</v>
      </c>
      <c r="H453" s="12">
        <v>43677</v>
      </c>
      <c r="I453" s="17">
        <f t="shared" si="64"/>
        <v>3</v>
      </c>
      <c r="J453" s="13">
        <f t="shared" si="65"/>
        <v>1750</v>
      </c>
      <c r="K453"/>
      <c r="L453" t="b">
        <f t="shared" si="66"/>
        <v>0</v>
      </c>
      <c r="M453" t="b">
        <f t="shared" si="67"/>
        <v>0</v>
      </c>
      <c r="N453" t="b">
        <f t="shared" si="68"/>
        <v>1</v>
      </c>
      <c r="O453" t="b">
        <f t="shared" si="69"/>
        <v>1</v>
      </c>
      <c r="P453" t="b">
        <f t="shared" si="70"/>
        <v>1</v>
      </c>
      <c r="Q453" s="21">
        <f t="shared" si="71"/>
        <v>1</v>
      </c>
    </row>
    <row r="454" spans="1:17" ht="15.75" x14ac:dyDescent="0.25">
      <c r="A454" s="17" t="s">
        <v>196</v>
      </c>
      <c r="B454" s="17" t="s">
        <v>332</v>
      </c>
      <c r="C454" s="17" t="s">
        <v>22</v>
      </c>
      <c r="D454" s="12">
        <v>43693</v>
      </c>
      <c r="E454" s="12">
        <v>43721</v>
      </c>
      <c r="F454" s="13">
        <v>21000</v>
      </c>
      <c r="G454" s="12">
        <v>43678</v>
      </c>
      <c r="H454" s="12">
        <v>44043</v>
      </c>
      <c r="I454" s="17">
        <f t="shared" si="64"/>
        <v>12</v>
      </c>
      <c r="J454" s="13">
        <f t="shared" si="65"/>
        <v>1750</v>
      </c>
      <c r="K454"/>
      <c r="L454" t="b">
        <f t="shared" si="66"/>
        <v>0</v>
      </c>
      <c r="M454" t="b">
        <f t="shared" si="67"/>
        <v>0</v>
      </c>
      <c r="N454" t="b">
        <f t="shared" si="68"/>
        <v>1</v>
      </c>
      <c r="O454" t="b">
        <f t="shared" si="69"/>
        <v>1</v>
      </c>
      <c r="P454" t="b">
        <f t="shared" si="70"/>
        <v>1</v>
      </c>
      <c r="Q454" s="21">
        <f t="shared" si="71"/>
        <v>1</v>
      </c>
    </row>
    <row r="455" spans="1:17" ht="15.75" hidden="1" x14ac:dyDescent="0.25">
      <c r="A455" s="17" t="s">
        <v>197</v>
      </c>
      <c r="B455" s="17" t="s">
        <v>333</v>
      </c>
      <c r="C455" s="17" t="s">
        <v>22</v>
      </c>
      <c r="D455" s="12">
        <v>42716</v>
      </c>
      <c r="E455" s="12">
        <v>43100</v>
      </c>
      <c r="F455" s="13">
        <v>1650</v>
      </c>
      <c r="G455" s="12">
        <v>42736</v>
      </c>
      <c r="H455" s="12">
        <v>42825</v>
      </c>
      <c r="I455" s="17">
        <f t="shared" si="64"/>
        <v>3</v>
      </c>
      <c r="J455" s="13">
        <f t="shared" si="65"/>
        <v>550</v>
      </c>
      <c r="K455"/>
      <c r="L455" t="b">
        <f t="shared" si="66"/>
        <v>0</v>
      </c>
      <c r="M455" t="b">
        <f t="shared" si="67"/>
        <v>0</v>
      </c>
      <c r="N455" t="b">
        <f t="shared" si="68"/>
        <v>0</v>
      </c>
      <c r="O455" t="b">
        <f t="shared" si="69"/>
        <v>0</v>
      </c>
      <c r="P455" t="b">
        <f t="shared" si="70"/>
        <v>0</v>
      </c>
      <c r="Q455" s="21" t="str">
        <f t="shared" si="71"/>
        <v>N/a</v>
      </c>
    </row>
    <row r="456" spans="1:17" ht="15.75" hidden="1" x14ac:dyDescent="0.25">
      <c r="A456" s="17" t="s">
        <v>197</v>
      </c>
      <c r="B456" s="17" t="s">
        <v>333</v>
      </c>
      <c r="C456" s="17" t="s">
        <v>22</v>
      </c>
      <c r="D456" s="12">
        <v>42862</v>
      </c>
      <c r="E456" s="12">
        <v>43100</v>
      </c>
      <c r="F456" s="13">
        <v>1375</v>
      </c>
      <c r="G456" s="12">
        <v>42826</v>
      </c>
      <c r="H456" s="12">
        <v>42886</v>
      </c>
      <c r="I456" s="17">
        <f t="shared" si="64"/>
        <v>2</v>
      </c>
      <c r="J456" s="13">
        <f t="shared" si="65"/>
        <v>687.5</v>
      </c>
      <c r="K456"/>
      <c r="L456" t="b">
        <f t="shared" si="66"/>
        <v>0</v>
      </c>
      <c r="M456" t="b">
        <f t="shared" si="67"/>
        <v>0</v>
      </c>
      <c r="N456" t="b">
        <f t="shared" si="68"/>
        <v>1</v>
      </c>
      <c r="O456" t="b">
        <f t="shared" si="69"/>
        <v>1</v>
      </c>
      <c r="P456" t="b">
        <f t="shared" si="70"/>
        <v>1</v>
      </c>
      <c r="Q456" s="21">
        <f t="shared" si="71"/>
        <v>1</v>
      </c>
    </row>
    <row r="457" spans="1:17" ht="15.75" hidden="1" x14ac:dyDescent="0.25">
      <c r="A457" s="17" t="s">
        <v>198</v>
      </c>
      <c r="B457" s="17" t="s">
        <v>333</v>
      </c>
      <c r="C457" s="17" t="s">
        <v>22</v>
      </c>
      <c r="D457" s="12">
        <v>42568</v>
      </c>
      <c r="E457" s="12">
        <v>42735</v>
      </c>
      <c r="F457" s="13">
        <v>24000</v>
      </c>
      <c r="G457" s="12">
        <v>42552</v>
      </c>
      <c r="H457" s="12">
        <v>42916</v>
      </c>
      <c r="I457" s="17">
        <f t="shared" si="64"/>
        <v>12</v>
      </c>
      <c r="J457" s="13">
        <f t="shared" si="65"/>
        <v>2000</v>
      </c>
      <c r="K457"/>
      <c r="L457" t="b">
        <f t="shared" si="66"/>
        <v>0</v>
      </c>
      <c r="M457" t="b">
        <f t="shared" si="67"/>
        <v>0</v>
      </c>
      <c r="N457" t="b">
        <f t="shared" si="68"/>
        <v>0</v>
      </c>
      <c r="O457" t="b">
        <f t="shared" si="69"/>
        <v>1</v>
      </c>
      <c r="P457" t="b">
        <f t="shared" si="70"/>
        <v>0</v>
      </c>
      <c r="Q457" s="21" t="str">
        <f t="shared" si="71"/>
        <v>N/a</v>
      </c>
    </row>
    <row r="458" spans="1:17" ht="15.75" hidden="1" x14ac:dyDescent="0.25">
      <c r="A458" s="17" t="s">
        <v>199</v>
      </c>
      <c r="B458" s="17" t="s">
        <v>336</v>
      </c>
      <c r="C458" s="17" t="s">
        <v>22</v>
      </c>
      <c r="D458" s="12">
        <v>42855</v>
      </c>
      <c r="E458" s="12">
        <v>43100</v>
      </c>
      <c r="F458" s="13">
        <v>12500</v>
      </c>
      <c r="G458" s="12">
        <v>42795</v>
      </c>
      <c r="H458" s="12">
        <v>42886</v>
      </c>
      <c r="I458" s="17">
        <f t="shared" si="64"/>
        <v>3</v>
      </c>
      <c r="J458" s="13">
        <f t="shared" si="65"/>
        <v>4166.666666666667</v>
      </c>
      <c r="K458"/>
      <c r="L458" t="b">
        <f t="shared" si="66"/>
        <v>0</v>
      </c>
      <c r="M458" t="b">
        <f t="shared" si="67"/>
        <v>0</v>
      </c>
      <c r="N458" t="b">
        <f t="shared" si="68"/>
        <v>0</v>
      </c>
      <c r="O458" t="b">
        <f t="shared" si="69"/>
        <v>0</v>
      </c>
      <c r="P458" t="b">
        <f t="shared" si="70"/>
        <v>0</v>
      </c>
      <c r="Q458" s="21" t="str">
        <f t="shared" si="71"/>
        <v>N/a</v>
      </c>
    </row>
    <row r="459" spans="1:17" ht="15.75" hidden="1" x14ac:dyDescent="0.25">
      <c r="A459" s="17" t="s">
        <v>199</v>
      </c>
      <c r="B459" s="17" t="s">
        <v>336</v>
      </c>
      <c r="C459" s="17" t="s">
        <v>22</v>
      </c>
      <c r="D459" s="12">
        <v>42917</v>
      </c>
      <c r="E459" s="12">
        <v>43100</v>
      </c>
      <c r="F459" s="13">
        <v>12500</v>
      </c>
      <c r="G459" s="12">
        <v>42887</v>
      </c>
      <c r="H459" s="12">
        <v>42978</v>
      </c>
      <c r="I459" s="17">
        <f t="shared" si="64"/>
        <v>3</v>
      </c>
      <c r="J459" s="13">
        <f t="shared" si="65"/>
        <v>4166.666666666667</v>
      </c>
      <c r="K459"/>
      <c r="L459" t="b">
        <f t="shared" si="66"/>
        <v>0</v>
      </c>
      <c r="M459" t="b">
        <f t="shared" si="67"/>
        <v>0</v>
      </c>
      <c r="N459" t="b">
        <f t="shared" si="68"/>
        <v>1</v>
      </c>
      <c r="O459" t="b">
        <f t="shared" si="69"/>
        <v>1</v>
      </c>
      <c r="P459" t="b">
        <f t="shared" si="70"/>
        <v>1</v>
      </c>
      <c r="Q459" s="21">
        <f t="shared" si="71"/>
        <v>1</v>
      </c>
    </row>
    <row r="460" spans="1:17" ht="15.75" hidden="1" x14ac:dyDescent="0.25">
      <c r="A460" s="17" t="s">
        <v>199</v>
      </c>
      <c r="B460" s="17" t="s">
        <v>336</v>
      </c>
      <c r="C460" s="17" t="s">
        <v>22</v>
      </c>
      <c r="D460" s="12">
        <v>42979</v>
      </c>
      <c r="E460" s="12">
        <v>43100</v>
      </c>
      <c r="F460" s="13">
        <v>12500</v>
      </c>
      <c r="G460" s="12">
        <v>42979</v>
      </c>
      <c r="H460" s="12">
        <v>43069</v>
      </c>
      <c r="I460" s="17">
        <f t="shared" si="64"/>
        <v>3</v>
      </c>
      <c r="J460" s="13">
        <f t="shared" si="65"/>
        <v>4166.666666666667</v>
      </c>
      <c r="K460"/>
      <c r="L460" t="b">
        <f t="shared" si="66"/>
        <v>0</v>
      </c>
      <c r="M460" t="b">
        <f t="shared" si="67"/>
        <v>0</v>
      </c>
      <c r="N460" t="b">
        <f t="shared" si="68"/>
        <v>1</v>
      </c>
      <c r="O460" t="b">
        <f t="shared" si="69"/>
        <v>1</v>
      </c>
      <c r="P460" t="b">
        <f t="shared" si="70"/>
        <v>1</v>
      </c>
      <c r="Q460" s="21">
        <f t="shared" si="71"/>
        <v>1</v>
      </c>
    </row>
    <row r="461" spans="1:17" ht="15.75" hidden="1" x14ac:dyDescent="0.25">
      <c r="A461" s="17" t="s">
        <v>199</v>
      </c>
      <c r="B461" s="17" t="s">
        <v>336</v>
      </c>
      <c r="C461" s="17" t="s">
        <v>22</v>
      </c>
      <c r="D461" s="12">
        <v>43070</v>
      </c>
      <c r="E461" s="12">
        <v>43465</v>
      </c>
      <c r="F461" s="13">
        <v>12500</v>
      </c>
      <c r="G461" s="12">
        <v>43070</v>
      </c>
      <c r="H461" s="12">
        <v>43159</v>
      </c>
      <c r="I461" s="17">
        <f t="shared" si="64"/>
        <v>3</v>
      </c>
      <c r="J461" s="13">
        <f t="shared" si="65"/>
        <v>4166.666666666667</v>
      </c>
      <c r="K461"/>
      <c r="L461" t="b">
        <f t="shared" si="66"/>
        <v>0</v>
      </c>
      <c r="M461" t="b">
        <f t="shared" si="67"/>
        <v>0</v>
      </c>
      <c r="N461" t="b">
        <f t="shared" si="68"/>
        <v>1</v>
      </c>
      <c r="O461" t="b">
        <f t="shared" si="69"/>
        <v>1</v>
      </c>
      <c r="P461" t="b">
        <f t="shared" si="70"/>
        <v>1</v>
      </c>
      <c r="Q461" s="21">
        <f t="shared" si="71"/>
        <v>1</v>
      </c>
    </row>
    <row r="462" spans="1:17" ht="15.75" hidden="1" x14ac:dyDescent="0.25">
      <c r="A462" s="17" t="s">
        <v>199</v>
      </c>
      <c r="B462" s="17" t="s">
        <v>336</v>
      </c>
      <c r="C462" s="17" t="s">
        <v>22</v>
      </c>
      <c r="D462" s="12">
        <v>43189</v>
      </c>
      <c r="E462" s="12">
        <v>43298</v>
      </c>
      <c r="F462" s="13">
        <v>12500</v>
      </c>
      <c r="G462" s="12">
        <v>43160</v>
      </c>
      <c r="H462" s="12">
        <v>43251</v>
      </c>
      <c r="I462" s="17">
        <f t="shared" si="64"/>
        <v>3</v>
      </c>
      <c r="J462" s="13">
        <f t="shared" si="65"/>
        <v>4166.666666666667</v>
      </c>
      <c r="K462"/>
      <c r="L462" t="b">
        <f t="shared" si="66"/>
        <v>0</v>
      </c>
      <c r="M462" t="b">
        <f t="shared" si="67"/>
        <v>0</v>
      </c>
      <c r="N462" t="b">
        <f t="shared" si="68"/>
        <v>1</v>
      </c>
      <c r="O462" t="b">
        <f t="shared" si="69"/>
        <v>1</v>
      </c>
      <c r="P462" t="b">
        <f t="shared" si="70"/>
        <v>1</v>
      </c>
      <c r="Q462" s="21">
        <f t="shared" si="71"/>
        <v>1</v>
      </c>
    </row>
    <row r="463" spans="1:17" ht="15.75" hidden="1" x14ac:dyDescent="0.25">
      <c r="A463" s="17" t="s">
        <v>199</v>
      </c>
      <c r="B463" s="17" t="s">
        <v>336</v>
      </c>
      <c r="C463" s="17" t="s">
        <v>22</v>
      </c>
      <c r="D463" s="12">
        <v>43252</v>
      </c>
      <c r="E463" s="12">
        <v>43305</v>
      </c>
      <c r="F463" s="13">
        <v>12500</v>
      </c>
      <c r="G463" s="12">
        <v>43252</v>
      </c>
      <c r="H463" s="12">
        <v>43343</v>
      </c>
      <c r="I463" s="17">
        <f t="shared" si="64"/>
        <v>3</v>
      </c>
      <c r="J463" s="13">
        <f t="shared" si="65"/>
        <v>4166.666666666667</v>
      </c>
      <c r="K463"/>
      <c r="L463" t="b">
        <f t="shared" si="66"/>
        <v>0</v>
      </c>
      <c r="M463" t="b">
        <f t="shared" si="67"/>
        <v>0</v>
      </c>
      <c r="N463" t="b">
        <f t="shared" si="68"/>
        <v>1</v>
      </c>
      <c r="O463" t="b">
        <f t="shared" si="69"/>
        <v>1</v>
      </c>
      <c r="P463" t="b">
        <f t="shared" si="70"/>
        <v>1</v>
      </c>
      <c r="Q463" s="21">
        <f t="shared" si="71"/>
        <v>1</v>
      </c>
    </row>
    <row r="464" spans="1:17" ht="15.75" hidden="1" x14ac:dyDescent="0.25">
      <c r="A464" s="17" t="s">
        <v>199</v>
      </c>
      <c r="B464" s="17" t="s">
        <v>336</v>
      </c>
      <c r="C464" s="17" t="s">
        <v>22</v>
      </c>
      <c r="D464" s="12">
        <v>43344</v>
      </c>
      <c r="E464" s="12">
        <v>43395</v>
      </c>
      <c r="F464" s="13">
        <v>12500</v>
      </c>
      <c r="G464" s="12">
        <v>43344</v>
      </c>
      <c r="H464" s="12">
        <v>43434</v>
      </c>
      <c r="I464" s="17">
        <f t="shared" si="64"/>
        <v>3</v>
      </c>
      <c r="J464" s="13">
        <f t="shared" si="65"/>
        <v>4166.666666666667</v>
      </c>
      <c r="K464"/>
      <c r="L464" t="b">
        <f t="shared" si="66"/>
        <v>0</v>
      </c>
      <c r="M464" t="b">
        <f t="shared" si="67"/>
        <v>0</v>
      </c>
      <c r="N464" t="b">
        <f t="shared" si="68"/>
        <v>1</v>
      </c>
      <c r="O464" t="b">
        <f t="shared" si="69"/>
        <v>1</v>
      </c>
      <c r="P464" t="b">
        <f t="shared" si="70"/>
        <v>1</v>
      </c>
      <c r="Q464" s="21">
        <f t="shared" si="71"/>
        <v>1</v>
      </c>
    </row>
    <row r="465" spans="1:17" ht="15.75" x14ac:dyDescent="0.25">
      <c r="A465" s="17" t="s">
        <v>199</v>
      </c>
      <c r="B465" s="17" t="s">
        <v>336</v>
      </c>
      <c r="C465" s="17" t="s">
        <v>22</v>
      </c>
      <c r="D465" s="12">
        <v>43435</v>
      </c>
      <c r="E465" s="12">
        <v>43480</v>
      </c>
      <c r="F465" s="13">
        <v>12500</v>
      </c>
      <c r="G465" s="12">
        <v>43435</v>
      </c>
      <c r="H465" s="12">
        <v>43524</v>
      </c>
      <c r="I465" s="17">
        <f t="shared" si="64"/>
        <v>3</v>
      </c>
      <c r="J465" s="13">
        <f t="shared" si="65"/>
        <v>4166.666666666667</v>
      </c>
      <c r="K465"/>
      <c r="L465" t="b">
        <f t="shared" si="66"/>
        <v>0</v>
      </c>
      <c r="M465" t="b">
        <f t="shared" si="67"/>
        <v>0</v>
      </c>
      <c r="N465" t="b">
        <f t="shared" si="68"/>
        <v>1</v>
      </c>
      <c r="O465" t="b">
        <f t="shared" si="69"/>
        <v>1</v>
      </c>
      <c r="P465" t="b">
        <f t="shared" si="70"/>
        <v>1</v>
      </c>
      <c r="Q465" s="21">
        <f t="shared" si="71"/>
        <v>1</v>
      </c>
    </row>
    <row r="466" spans="1:17" ht="15.75" x14ac:dyDescent="0.25">
      <c r="A466" s="17" t="s">
        <v>199</v>
      </c>
      <c r="B466" s="17" t="s">
        <v>336</v>
      </c>
      <c r="C466" s="17" t="s">
        <v>22</v>
      </c>
      <c r="D466" s="12">
        <v>43525</v>
      </c>
      <c r="E466" s="12">
        <v>43542</v>
      </c>
      <c r="F466" s="13">
        <v>12500</v>
      </c>
      <c r="G466" s="12">
        <v>43525</v>
      </c>
      <c r="H466" s="12">
        <v>43616</v>
      </c>
      <c r="I466" s="17">
        <f t="shared" si="64"/>
        <v>3</v>
      </c>
      <c r="J466" s="13">
        <f t="shared" si="65"/>
        <v>4166.666666666667</v>
      </c>
      <c r="K466"/>
      <c r="L466" t="b">
        <f t="shared" si="66"/>
        <v>0</v>
      </c>
      <c r="M466" t="b">
        <f t="shared" si="67"/>
        <v>0</v>
      </c>
      <c r="N466" t="b">
        <f t="shared" si="68"/>
        <v>1</v>
      </c>
      <c r="O466" t="b">
        <f t="shared" si="69"/>
        <v>1</v>
      </c>
      <c r="P466" t="b">
        <f t="shared" si="70"/>
        <v>1</v>
      </c>
      <c r="Q466" s="21">
        <f t="shared" si="71"/>
        <v>1</v>
      </c>
    </row>
    <row r="467" spans="1:17" ht="15.75" x14ac:dyDescent="0.25">
      <c r="A467" s="17" t="s">
        <v>199</v>
      </c>
      <c r="B467" s="17" t="s">
        <v>333</v>
      </c>
      <c r="C467" s="17" t="s">
        <v>22</v>
      </c>
      <c r="D467" s="12">
        <v>43647</v>
      </c>
      <c r="E467" s="12">
        <v>43664</v>
      </c>
      <c r="F467" s="13">
        <v>3000</v>
      </c>
      <c r="G467" s="12">
        <v>43525</v>
      </c>
      <c r="H467" s="12">
        <v>43616</v>
      </c>
      <c r="I467" s="17">
        <f t="shared" si="64"/>
        <v>3</v>
      </c>
      <c r="J467" s="13">
        <f t="shared" si="65"/>
        <v>1000</v>
      </c>
      <c r="K467"/>
      <c r="L467" t="b">
        <f t="shared" si="66"/>
        <v>0</v>
      </c>
      <c r="M467" t="b">
        <f t="shared" si="67"/>
        <v>0</v>
      </c>
      <c r="N467" t="b">
        <f t="shared" si="68"/>
        <v>1</v>
      </c>
      <c r="O467" t="b">
        <f t="shared" si="69"/>
        <v>0</v>
      </c>
      <c r="P467" t="b">
        <f t="shared" si="70"/>
        <v>0</v>
      </c>
      <c r="Q467" s="21" t="str">
        <f t="shared" si="71"/>
        <v>N/a</v>
      </c>
    </row>
    <row r="468" spans="1:17" ht="15.75" x14ac:dyDescent="0.25">
      <c r="A468" s="17" t="s">
        <v>199</v>
      </c>
      <c r="B468" s="17" t="s">
        <v>336</v>
      </c>
      <c r="C468" s="17" t="s">
        <v>22</v>
      </c>
      <c r="D468" s="12">
        <v>43617</v>
      </c>
      <c r="E468" s="12">
        <v>43627</v>
      </c>
      <c r="F468" s="13">
        <v>12500</v>
      </c>
      <c r="G468" s="12">
        <v>43617</v>
      </c>
      <c r="H468" s="12">
        <v>43708</v>
      </c>
      <c r="I468" s="17">
        <f t="shared" ref="I468:I531" si="72">IF((YEAR(H468)-YEAR(G468))=1, ((MONTH(H468)-MONTH(G468))+1)+12, (IF((YEAR(H468)-YEAR(G468))=2, ((MONTH(H468)-MONTH(G468))+1)+24, (IF((YEAR(H468)-YEAR(G468))=3, ((MONTH(H468)-MONTH(G468))+1)+36, (MONTH(H468)-MONTH(G468))+1)))))</f>
        <v>3</v>
      </c>
      <c r="J468" s="13">
        <f t="shared" si="65"/>
        <v>4166.666666666667</v>
      </c>
      <c r="K468"/>
      <c r="L468" t="b">
        <f t="shared" si="66"/>
        <v>0</v>
      </c>
      <c r="M468" t="b">
        <f t="shared" si="67"/>
        <v>0</v>
      </c>
      <c r="N468" t="b">
        <f t="shared" si="68"/>
        <v>1</v>
      </c>
      <c r="O468" t="b">
        <f t="shared" si="69"/>
        <v>0</v>
      </c>
      <c r="P468" t="b">
        <f t="shared" si="70"/>
        <v>0</v>
      </c>
      <c r="Q468" s="21" t="str">
        <f t="shared" si="71"/>
        <v>N/a</v>
      </c>
    </row>
    <row r="469" spans="1:17" ht="15.75" x14ac:dyDescent="0.25">
      <c r="A469" s="17" t="s">
        <v>199</v>
      </c>
      <c r="B469" s="17" t="s">
        <v>333</v>
      </c>
      <c r="C469" s="17" t="s">
        <v>22</v>
      </c>
      <c r="D469" s="12">
        <v>43709</v>
      </c>
      <c r="E469" s="12">
        <v>43724</v>
      </c>
      <c r="F469" s="13">
        <v>12500</v>
      </c>
      <c r="G469" s="12">
        <v>43617</v>
      </c>
      <c r="H469" s="12">
        <v>43708</v>
      </c>
      <c r="I469" s="17">
        <f t="shared" si="72"/>
        <v>3</v>
      </c>
      <c r="J469" s="13">
        <f t="shared" si="65"/>
        <v>4166.666666666667</v>
      </c>
      <c r="K469"/>
      <c r="L469" t="b">
        <f t="shared" si="66"/>
        <v>0</v>
      </c>
      <c r="M469" t="b">
        <f t="shared" si="67"/>
        <v>0</v>
      </c>
      <c r="N469" t="b">
        <f t="shared" si="68"/>
        <v>1</v>
      </c>
      <c r="O469" t="b">
        <f t="shared" si="69"/>
        <v>0</v>
      </c>
      <c r="P469" t="b">
        <f t="shared" si="70"/>
        <v>0</v>
      </c>
      <c r="Q469" s="21" t="str">
        <f t="shared" si="71"/>
        <v>N/a</v>
      </c>
    </row>
    <row r="470" spans="1:17" ht="15.75" x14ac:dyDescent="0.25">
      <c r="A470" s="17" t="s">
        <v>199</v>
      </c>
      <c r="B470" s="17" t="s">
        <v>336</v>
      </c>
      <c r="C470" s="17" t="s">
        <v>22</v>
      </c>
      <c r="D470" s="12">
        <v>43739</v>
      </c>
      <c r="E470" s="12">
        <v>43753</v>
      </c>
      <c r="F470" s="13">
        <v>3000</v>
      </c>
      <c r="G470" s="12">
        <v>43709</v>
      </c>
      <c r="H470" s="12">
        <v>43890</v>
      </c>
      <c r="I470" s="17">
        <f t="shared" si="72"/>
        <v>6</v>
      </c>
      <c r="J470" s="13">
        <f t="shared" si="65"/>
        <v>500</v>
      </c>
      <c r="K470"/>
      <c r="L470" t="b">
        <f t="shared" si="66"/>
        <v>0</v>
      </c>
      <c r="M470" t="b">
        <f t="shared" si="67"/>
        <v>0</v>
      </c>
      <c r="N470" t="b">
        <f t="shared" si="68"/>
        <v>1</v>
      </c>
      <c r="O470" t="b">
        <f t="shared" si="69"/>
        <v>0</v>
      </c>
      <c r="P470" t="b">
        <f t="shared" si="70"/>
        <v>0</v>
      </c>
      <c r="Q470" s="21" t="str">
        <f t="shared" si="71"/>
        <v>N/a</v>
      </c>
    </row>
    <row r="471" spans="1:17" ht="15.75" x14ac:dyDescent="0.25">
      <c r="A471" s="17" t="s">
        <v>199</v>
      </c>
      <c r="B471" s="17" t="s">
        <v>333</v>
      </c>
      <c r="C471" s="17" t="s">
        <v>22</v>
      </c>
      <c r="D471" s="12">
        <v>43800</v>
      </c>
      <c r="E471" s="12">
        <v>43829</v>
      </c>
      <c r="F471" s="13">
        <v>12500</v>
      </c>
      <c r="G471" s="12">
        <v>43709</v>
      </c>
      <c r="H471" s="12">
        <v>43890</v>
      </c>
      <c r="I471" s="17">
        <f t="shared" si="72"/>
        <v>6</v>
      </c>
      <c r="J471" s="13">
        <f t="shared" si="65"/>
        <v>2083.3333333333335</v>
      </c>
      <c r="K471"/>
      <c r="L471" t="b">
        <f t="shared" si="66"/>
        <v>0</v>
      </c>
      <c r="M471" t="b">
        <f t="shared" si="67"/>
        <v>0</v>
      </c>
      <c r="N471" t="b">
        <f t="shared" si="68"/>
        <v>1</v>
      </c>
      <c r="O471" t="b">
        <f t="shared" si="69"/>
        <v>0</v>
      </c>
      <c r="P471" t="b">
        <f t="shared" si="70"/>
        <v>0</v>
      </c>
      <c r="Q471" s="21" t="str">
        <f t="shared" si="71"/>
        <v>N/a</v>
      </c>
    </row>
    <row r="472" spans="1:17" ht="15.75" x14ac:dyDescent="0.25">
      <c r="A472" s="17" t="s">
        <v>199</v>
      </c>
      <c r="B472" s="17" t="s">
        <v>336</v>
      </c>
      <c r="C472" s="17" t="s">
        <v>22</v>
      </c>
      <c r="D472" s="12">
        <v>43934</v>
      </c>
      <c r="E472" s="12"/>
      <c r="F472" s="13">
        <v>14000</v>
      </c>
      <c r="G472" s="12">
        <v>43891</v>
      </c>
      <c r="H472" s="12">
        <v>43982</v>
      </c>
      <c r="I472" s="17">
        <f t="shared" si="72"/>
        <v>3</v>
      </c>
      <c r="J472" s="13">
        <f t="shared" si="65"/>
        <v>4666.666666666667</v>
      </c>
      <c r="K472"/>
      <c r="L472" t="b">
        <f t="shared" si="66"/>
        <v>0</v>
      </c>
      <c r="M472" t="b">
        <f t="shared" si="67"/>
        <v>0</v>
      </c>
      <c r="N472" t="b">
        <f t="shared" si="68"/>
        <v>1</v>
      </c>
      <c r="O472" t="b">
        <f t="shared" si="69"/>
        <v>0</v>
      </c>
      <c r="P472" t="b">
        <f t="shared" si="70"/>
        <v>0</v>
      </c>
      <c r="Q472" s="21" t="str">
        <f t="shared" si="71"/>
        <v>N/a</v>
      </c>
    </row>
    <row r="473" spans="1:17" ht="15.75" x14ac:dyDescent="0.25">
      <c r="A473" s="17" t="s">
        <v>199</v>
      </c>
      <c r="B473" s="17" t="s">
        <v>333</v>
      </c>
      <c r="C473" s="17" t="s">
        <v>22</v>
      </c>
      <c r="D473" s="12">
        <v>43983</v>
      </c>
      <c r="E473" s="12"/>
      <c r="F473" s="13">
        <v>14000</v>
      </c>
      <c r="G473" s="12">
        <v>43891</v>
      </c>
      <c r="H473" s="12">
        <v>43982</v>
      </c>
      <c r="I473" s="17">
        <f t="shared" si="72"/>
        <v>3</v>
      </c>
      <c r="J473" s="13">
        <f t="shared" si="65"/>
        <v>4666.666666666667</v>
      </c>
      <c r="K473"/>
      <c r="L473" t="b">
        <f t="shared" si="66"/>
        <v>0</v>
      </c>
      <c r="M473" t="b">
        <f t="shared" si="67"/>
        <v>0</v>
      </c>
      <c r="N473" t="b">
        <f t="shared" si="68"/>
        <v>1</v>
      </c>
      <c r="O473" t="b">
        <f t="shared" si="69"/>
        <v>0</v>
      </c>
      <c r="P473" t="b">
        <f t="shared" si="70"/>
        <v>0</v>
      </c>
      <c r="Q473" s="21" t="str">
        <f t="shared" si="71"/>
        <v>N/a</v>
      </c>
    </row>
    <row r="474" spans="1:17" ht="15.75" x14ac:dyDescent="0.25">
      <c r="A474" s="17" t="s">
        <v>199</v>
      </c>
      <c r="B474" s="17" t="s">
        <v>336</v>
      </c>
      <c r="C474" s="17" t="s">
        <v>22</v>
      </c>
      <c r="D474" s="12">
        <v>44075</v>
      </c>
      <c r="E474" s="12"/>
      <c r="F474" s="13">
        <v>14000</v>
      </c>
      <c r="G474" s="12">
        <v>43983</v>
      </c>
      <c r="H474" s="12">
        <v>44165</v>
      </c>
      <c r="I474" s="17">
        <f t="shared" si="72"/>
        <v>6</v>
      </c>
      <c r="J474" s="13">
        <f t="shared" si="65"/>
        <v>2333.3333333333335</v>
      </c>
      <c r="K474"/>
      <c r="L474" t="b">
        <f t="shared" si="66"/>
        <v>0</v>
      </c>
      <c r="M474" t="b">
        <f t="shared" si="67"/>
        <v>0</v>
      </c>
      <c r="N474" t="b">
        <f t="shared" si="68"/>
        <v>1</v>
      </c>
      <c r="O474" t="b">
        <f t="shared" si="69"/>
        <v>0</v>
      </c>
      <c r="P474" t="b">
        <f t="shared" si="70"/>
        <v>0</v>
      </c>
      <c r="Q474" s="21" t="str">
        <f t="shared" si="71"/>
        <v>N/a</v>
      </c>
    </row>
    <row r="475" spans="1:17" ht="15.75" x14ac:dyDescent="0.25">
      <c r="A475" s="17" t="s">
        <v>199</v>
      </c>
      <c r="B475" s="17" t="s">
        <v>333</v>
      </c>
      <c r="C475" s="17" t="s">
        <v>22</v>
      </c>
      <c r="D475" s="12">
        <v>44166</v>
      </c>
      <c r="E475" s="12"/>
      <c r="F475" s="13">
        <v>14000</v>
      </c>
      <c r="G475" s="12">
        <v>43983</v>
      </c>
      <c r="H475" s="12">
        <v>44255</v>
      </c>
      <c r="I475" s="17">
        <f t="shared" si="72"/>
        <v>9</v>
      </c>
      <c r="J475" s="13">
        <f t="shared" si="65"/>
        <v>1555.5555555555557</v>
      </c>
      <c r="K475"/>
      <c r="L475" t="b">
        <f t="shared" si="66"/>
        <v>0</v>
      </c>
      <c r="M475" t="b">
        <f t="shared" si="67"/>
        <v>0</v>
      </c>
      <c r="N475" t="b">
        <f t="shared" si="68"/>
        <v>1</v>
      </c>
      <c r="O475" t="b">
        <f t="shared" si="69"/>
        <v>0</v>
      </c>
      <c r="P475" t="b">
        <f t="shared" si="70"/>
        <v>0</v>
      </c>
      <c r="Q475" s="21" t="str">
        <f t="shared" si="71"/>
        <v>N/a</v>
      </c>
    </row>
    <row r="476" spans="1:17" ht="15.75" hidden="1" x14ac:dyDescent="0.25">
      <c r="A476" s="17" t="s">
        <v>200</v>
      </c>
      <c r="B476" s="17" t="s">
        <v>333</v>
      </c>
      <c r="C476" s="17" t="s">
        <v>22</v>
      </c>
      <c r="D476" s="12">
        <v>43340</v>
      </c>
      <c r="E476" s="12">
        <v>43367</v>
      </c>
      <c r="F476" s="13">
        <v>4053.97</v>
      </c>
      <c r="G476" s="12">
        <v>43313</v>
      </c>
      <c r="H476" s="12">
        <v>43343</v>
      </c>
      <c r="I476" s="17">
        <f t="shared" si="72"/>
        <v>1</v>
      </c>
      <c r="J476" s="13">
        <f t="shared" si="65"/>
        <v>4053.97</v>
      </c>
      <c r="K476"/>
      <c r="L476" t="b">
        <f t="shared" si="66"/>
        <v>0</v>
      </c>
      <c r="M476" t="b">
        <f t="shared" si="67"/>
        <v>0</v>
      </c>
      <c r="N476" t="b">
        <f t="shared" si="68"/>
        <v>0</v>
      </c>
      <c r="O476" t="b">
        <f t="shared" si="69"/>
        <v>1</v>
      </c>
      <c r="P476" t="b">
        <f t="shared" si="70"/>
        <v>0</v>
      </c>
      <c r="Q476" s="21" t="str">
        <f t="shared" si="71"/>
        <v>N/a</v>
      </c>
    </row>
    <row r="477" spans="1:17" ht="15.75" hidden="1" x14ac:dyDescent="0.25">
      <c r="A477" s="17" t="s">
        <v>200</v>
      </c>
      <c r="B477" s="17" t="s">
        <v>333</v>
      </c>
      <c r="C477" s="17" t="s">
        <v>22</v>
      </c>
      <c r="D477" s="12">
        <v>43383</v>
      </c>
      <c r="E477" s="12">
        <v>43406</v>
      </c>
      <c r="F477" s="13">
        <v>2573.9499999999998</v>
      </c>
      <c r="G477" s="12">
        <v>43374</v>
      </c>
      <c r="H477" s="12">
        <v>43404</v>
      </c>
      <c r="I477" s="17">
        <f t="shared" si="72"/>
        <v>1</v>
      </c>
      <c r="J477" s="13">
        <f t="shared" ref="J477:J540" si="73">F477/I477</f>
        <v>2573.9499999999998</v>
      </c>
      <c r="K477"/>
      <c r="L477" t="b">
        <f t="shared" si="66"/>
        <v>0</v>
      </c>
      <c r="M477" t="b">
        <f t="shared" si="67"/>
        <v>0</v>
      </c>
      <c r="N477" t="b">
        <f t="shared" si="68"/>
        <v>1</v>
      </c>
      <c r="O477" t="b">
        <f t="shared" si="69"/>
        <v>1</v>
      </c>
      <c r="P477" t="b">
        <f t="shared" si="70"/>
        <v>1</v>
      </c>
      <c r="Q477" s="21">
        <f t="shared" si="71"/>
        <v>31</v>
      </c>
    </row>
    <row r="478" spans="1:17" ht="15.75" x14ac:dyDescent="0.25">
      <c r="A478" s="17" t="s">
        <v>200</v>
      </c>
      <c r="B478" s="17" t="s">
        <v>333</v>
      </c>
      <c r="C478" s="17" t="s">
        <v>22</v>
      </c>
      <c r="D478" s="12">
        <v>44025</v>
      </c>
      <c r="E478" s="12">
        <v>44039</v>
      </c>
      <c r="F478" s="13">
        <v>6000</v>
      </c>
      <c r="G478" s="12">
        <v>44013</v>
      </c>
      <c r="H478" s="12">
        <v>44469</v>
      </c>
      <c r="I478" s="17">
        <f t="shared" si="72"/>
        <v>15</v>
      </c>
      <c r="J478" s="13">
        <f t="shared" si="73"/>
        <v>400</v>
      </c>
      <c r="K478"/>
      <c r="L478" t="b">
        <f t="shared" si="66"/>
        <v>0</v>
      </c>
      <c r="M478" t="b">
        <f t="shared" si="67"/>
        <v>0</v>
      </c>
      <c r="N478" t="b">
        <f t="shared" si="68"/>
        <v>1</v>
      </c>
      <c r="O478" t="b">
        <f t="shared" si="69"/>
        <v>1</v>
      </c>
      <c r="P478" t="b">
        <f t="shared" si="70"/>
        <v>1</v>
      </c>
      <c r="Q478" s="21">
        <f t="shared" si="71"/>
        <v>609</v>
      </c>
    </row>
    <row r="479" spans="1:17" ht="15.75" hidden="1" x14ac:dyDescent="0.25">
      <c r="A479" s="17" t="s">
        <v>201</v>
      </c>
      <c r="B479" s="17" t="s">
        <v>333</v>
      </c>
      <c r="C479" s="17" t="s">
        <v>22</v>
      </c>
      <c r="D479" s="12">
        <v>42736</v>
      </c>
      <c r="E479" s="12">
        <v>43100</v>
      </c>
      <c r="F479" s="13">
        <v>3000</v>
      </c>
      <c r="G479" s="12">
        <v>42736</v>
      </c>
      <c r="H479" s="12">
        <v>42825</v>
      </c>
      <c r="I479" s="17">
        <f t="shared" si="72"/>
        <v>3</v>
      </c>
      <c r="J479" s="13">
        <f t="shared" si="73"/>
        <v>1000</v>
      </c>
      <c r="K479"/>
      <c r="L479" t="b">
        <f t="shared" ref="L479:L542" si="74">AND(F479=F478,G479=G478,E479=E478,D479=D478)</f>
        <v>0</v>
      </c>
      <c r="M479" t="b">
        <f t="shared" ref="M479:M542" si="75">IF(F479&gt;G479,TRUE, FALSE)</f>
        <v>0</v>
      </c>
      <c r="N479" t="b">
        <f t="shared" ref="N479:N542" si="76">EXACT(A479,A478)</f>
        <v>0</v>
      </c>
      <c r="O479" t="b">
        <f t="shared" ref="O479:O542" si="77">EXACT(B479,B478)</f>
        <v>1</v>
      </c>
      <c r="P479" t="b">
        <f t="shared" ref="P479:P542" si="78">AND(N479,O479)</f>
        <v>0</v>
      </c>
      <c r="Q479" s="21" t="str">
        <f t="shared" ref="Q479:Q542" si="79">IF(AND(NOT(L479),P479), G479-H478,"N/a")</f>
        <v>N/a</v>
      </c>
    </row>
    <row r="480" spans="1:17" ht="15.75" hidden="1" x14ac:dyDescent="0.25">
      <c r="A480" s="17" t="s">
        <v>201</v>
      </c>
      <c r="B480" s="17" t="s">
        <v>333</v>
      </c>
      <c r="C480" s="17" t="s">
        <v>22</v>
      </c>
      <c r="D480" s="12">
        <v>42826</v>
      </c>
      <c r="E480" s="12">
        <v>43100</v>
      </c>
      <c r="F480" s="13">
        <v>3000</v>
      </c>
      <c r="G480" s="12">
        <v>42826</v>
      </c>
      <c r="H480" s="12">
        <v>42916</v>
      </c>
      <c r="I480" s="17">
        <f t="shared" si="72"/>
        <v>3</v>
      </c>
      <c r="J480" s="13">
        <f t="shared" si="73"/>
        <v>1000</v>
      </c>
      <c r="K480"/>
      <c r="L480" t="b">
        <f t="shared" si="74"/>
        <v>0</v>
      </c>
      <c r="M480" t="b">
        <f t="shared" si="75"/>
        <v>0</v>
      </c>
      <c r="N480" t="b">
        <f t="shared" si="76"/>
        <v>1</v>
      </c>
      <c r="O480" t="b">
        <f t="shared" si="77"/>
        <v>1</v>
      </c>
      <c r="P480" t="b">
        <f t="shared" si="78"/>
        <v>1</v>
      </c>
      <c r="Q480" s="21">
        <f t="shared" si="79"/>
        <v>1</v>
      </c>
    </row>
    <row r="481" spans="1:17" ht="15.75" hidden="1" x14ac:dyDescent="0.25">
      <c r="A481" s="17" t="s">
        <v>201</v>
      </c>
      <c r="B481" s="17" t="s">
        <v>333</v>
      </c>
      <c r="C481" s="17" t="s">
        <v>22</v>
      </c>
      <c r="D481" s="12">
        <v>42917</v>
      </c>
      <c r="E481" s="12">
        <v>43100</v>
      </c>
      <c r="F481" s="13">
        <v>3000</v>
      </c>
      <c r="G481" s="12">
        <v>42917</v>
      </c>
      <c r="H481" s="12">
        <v>43008</v>
      </c>
      <c r="I481" s="17">
        <f t="shared" si="72"/>
        <v>3</v>
      </c>
      <c r="J481" s="13">
        <f t="shared" si="73"/>
        <v>1000</v>
      </c>
      <c r="K481"/>
      <c r="L481" t="b">
        <f t="shared" si="74"/>
        <v>0</v>
      </c>
      <c r="M481" t="b">
        <f t="shared" si="75"/>
        <v>0</v>
      </c>
      <c r="N481" t="b">
        <f t="shared" si="76"/>
        <v>1</v>
      </c>
      <c r="O481" t="b">
        <f t="shared" si="77"/>
        <v>1</v>
      </c>
      <c r="P481" t="b">
        <f t="shared" si="78"/>
        <v>1</v>
      </c>
      <c r="Q481" s="21">
        <f t="shared" si="79"/>
        <v>1</v>
      </c>
    </row>
    <row r="482" spans="1:17" ht="15.75" hidden="1" x14ac:dyDescent="0.25">
      <c r="A482" s="17" t="s">
        <v>201</v>
      </c>
      <c r="B482" s="17" t="s">
        <v>333</v>
      </c>
      <c r="C482" s="17" t="s">
        <v>22</v>
      </c>
      <c r="D482" s="12">
        <v>43009</v>
      </c>
      <c r="E482" s="12">
        <v>43100</v>
      </c>
      <c r="F482" s="13">
        <v>3000</v>
      </c>
      <c r="G482" s="12">
        <v>43009</v>
      </c>
      <c r="H482" s="12">
        <v>43100</v>
      </c>
      <c r="I482" s="17">
        <f t="shared" si="72"/>
        <v>3</v>
      </c>
      <c r="J482" s="13">
        <f t="shared" si="73"/>
        <v>1000</v>
      </c>
      <c r="K482"/>
      <c r="L482" t="b">
        <f t="shared" si="74"/>
        <v>0</v>
      </c>
      <c r="M482" t="b">
        <f t="shared" si="75"/>
        <v>0</v>
      </c>
      <c r="N482" t="b">
        <f t="shared" si="76"/>
        <v>1</v>
      </c>
      <c r="O482" t="b">
        <f t="shared" si="77"/>
        <v>1</v>
      </c>
      <c r="P482" t="b">
        <f t="shared" si="78"/>
        <v>1</v>
      </c>
      <c r="Q482" s="21">
        <f t="shared" si="79"/>
        <v>1</v>
      </c>
    </row>
    <row r="483" spans="1:17" ht="15.75" hidden="1" x14ac:dyDescent="0.25">
      <c r="A483" s="17" t="s">
        <v>201</v>
      </c>
      <c r="B483" s="17" t="s">
        <v>333</v>
      </c>
      <c r="C483" s="17" t="s">
        <v>22</v>
      </c>
      <c r="D483" s="12">
        <v>43101</v>
      </c>
      <c r="E483" s="12">
        <v>43168</v>
      </c>
      <c r="F483" s="13">
        <v>3000</v>
      </c>
      <c r="G483" s="12">
        <v>43101</v>
      </c>
      <c r="H483" s="12">
        <v>43190</v>
      </c>
      <c r="I483" s="17">
        <f t="shared" si="72"/>
        <v>3</v>
      </c>
      <c r="J483" s="13">
        <f t="shared" si="73"/>
        <v>1000</v>
      </c>
      <c r="K483"/>
      <c r="L483" t="b">
        <f t="shared" si="74"/>
        <v>0</v>
      </c>
      <c r="M483" t="b">
        <f t="shared" si="75"/>
        <v>0</v>
      </c>
      <c r="N483" t="b">
        <f t="shared" si="76"/>
        <v>1</v>
      </c>
      <c r="O483" t="b">
        <f t="shared" si="77"/>
        <v>1</v>
      </c>
      <c r="P483" t="b">
        <f t="shared" si="78"/>
        <v>1</v>
      </c>
      <c r="Q483" s="21">
        <f t="shared" si="79"/>
        <v>1</v>
      </c>
    </row>
    <row r="484" spans="1:17" ht="15.75" hidden="1" x14ac:dyDescent="0.25">
      <c r="A484" s="17" t="s">
        <v>201</v>
      </c>
      <c r="B484" s="17" t="s">
        <v>333</v>
      </c>
      <c r="C484" s="17" t="s">
        <v>22</v>
      </c>
      <c r="D484" s="12">
        <v>43191</v>
      </c>
      <c r="E484" s="12">
        <v>43465</v>
      </c>
      <c r="F484" s="13">
        <v>3000</v>
      </c>
      <c r="G484" s="12">
        <v>43191</v>
      </c>
      <c r="H484" s="12">
        <v>43281</v>
      </c>
      <c r="I484" s="17">
        <f t="shared" si="72"/>
        <v>3</v>
      </c>
      <c r="J484" s="13">
        <f t="shared" si="73"/>
        <v>1000</v>
      </c>
      <c r="K484"/>
      <c r="L484" t="b">
        <f t="shared" si="74"/>
        <v>0</v>
      </c>
      <c r="M484" t="b">
        <f t="shared" si="75"/>
        <v>0</v>
      </c>
      <c r="N484" t="b">
        <f t="shared" si="76"/>
        <v>1</v>
      </c>
      <c r="O484" t="b">
        <f t="shared" si="77"/>
        <v>1</v>
      </c>
      <c r="P484" t="b">
        <f t="shared" si="78"/>
        <v>1</v>
      </c>
      <c r="Q484" s="21">
        <f t="shared" si="79"/>
        <v>1</v>
      </c>
    </row>
    <row r="485" spans="1:17" ht="15.75" hidden="1" x14ac:dyDescent="0.25">
      <c r="A485" s="17" t="s">
        <v>201</v>
      </c>
      <c r="B485" s="17" t="s">
        <v>333</v>
      </c>
      <c r="C485" s="17" t="s">
        <v>22</v>
      </c>
      <c r="D485" s="12">
        <v>43282</v>
      </c>
      <c r="E485" s="12">
        <v>43465</v>
      </c>
      <c r="F485" s="13">
        <v>3000</v>
      </c>
      <c r="G485" s="12">
        <v>43282</v>
      </c>
      <c r="H485" s="12">
        <v>43373</v>
      </c>
      <c r="I485" s="17">
        <f t="shared" si="72"/>
        <v>3</v>
      </c>
      <c r="J485" s="13">
        <f t="shared" si="73"/>
        <v>1000</v>
      </c>
      <c r="K485"/>
      <c r="L485" t="b">
        <f t="shared" si="74"/>
        <v>0</v>
      </c>
      <c r="M485" t="b">
        <f t="shared" si="75"/>
        <v>0</v>
      </c>
      <c r="N485" t="b">
        <f t="shared" si="76"/>
        <v>1</v>
      </c>
      <c r="O485" t="b">
        <f t="shared" si="77"/>
        <v>1</v>
      </c>
      <c r="P485" t="b">
        <f t="shared" si="78"/>
        <v>1</v>
      </c>
      <c r="Q485" s="21">
        <f t="shared" si="79"/>
        <v>1</v>
      </c>
    </row>
    <row r="486" spans="1:17" ht="15.75" hidden="1" x14ac:dyDescent="0.25">
      <c r="A486" s="17" t="s">
        <v>201</v>
      </c>
      <c r="B486" s="17" t="s">
        <v>333</v>
      </c>
      <c r="C486" s="17" t="s">
        <v>22</v>
      </c>
      <c r="D486" s="12">
        <v>43374</v>
      </c>
      <c r="E486" s="12">
        <v>43465</v>
      </c>
      <c r="F486" s="13">
        <v>3000</v>
      </c>
      <c r="G486" s="12">
        <v>43374</v>
      </c>
      <c r="H486" s="12">
        <v>43465</v>
      </c>
      <c r="I486" s="17">
        <f t="shared" si="72"/>
        <v>3</v>
      </c>
      <c r="J486" s="13">
        <f t="shared" si="73"/>
        <v>1000</v>
      </c>
      <c r="K486"/>
      <c r="L486" t="b">
        <f t="shared" si="74"/>
        <v>0</v>
      </c>
      <c r="M486" t="b">
        <f t="shared" si="75"/>
        <v>0</v>
      </c>
      <c r="N486" t="b">
        <f t="shared" si="76"/>
        <v>1</v>
      </c>
      <c r="O486" t="b">
        <f t="shared" si="77"/>
        <v>1</v>
      </c>
      <c r="P486" t="b">
        <f t="shared" si="78"/>
        <v>1</v>
      </c>
      <c r="Q486" s="21">
        <f t="shared" si="79"/>
        <v>1</v>
      </c>
    </row>
    <row r="487" spans="1:17" ht="15.75" x14ac:dyDescent="0.25">
      <c r="A487" s="17" t="s">
        <v>202</v>
      </c>
      <c r="B487" s="17" t="s">
        <v>332</v>
      </c>
      <c r="C487" s="17" t="s">
        <v>22</v>
      </c>
      <c r="D487" s="12">
        <v>43514</v>
      </c>
      <c r="E487" s="12">
        <v>43552</v>
      </c>
      <c r="F487" s="13">
        <v>1000</v>
      </c>
      <c r="G487" s="12">
        <v>43497</v>
      </c>
      <c r="H487" s="12">
        <v>43524</v>
      </c>
      <c r="I487" s="17">
        <f t="shared" si="72"/>
        <v>1</v>
      </c>
      <c r="J487" s="13">
        <f t="shared" si="73"/>
        <v>1000</v>
      </c>
      <c r="K487"/>
      <c r="L487" t="b">
        <f t="shared" si="74"/>
        <v>0</v>
      </c>
      <c r="M487" t="b">
        <f t="shared" si="75"/>
        <v>0</v>
      </c>
      <c r="N487" t="b">
        <f t="shared" si="76"/>
        <v>0</v>
      </c>
      <c r="O487" t="b">
        <f t="shared" si="77"/>
        <v>0</v>
      </c>
      <c r="P487" t="b">
        <f t="shared" si="78"/>
        <v>0</v>
      </c>
      <c r="Q487" s="21" t="str">
        <f t="shared" si="79"/>
        <v>N/a</v>
      </c>
    </row>
    <row r="488" spans="1:17" ht="15.75" x14ac:dyDescent="0.25">
      <c r="A488" s="17" t="s">
        <v>202</v>
      </c>
      <c r="B488" s="17" t="s">
        <v>332</v>
      </c>
      <c r="C488" s="17" t="s">
        <v>22</v>
      </c>
      <c r="D488" s="12">
        <v>43525</v>
      </c>
      <c r="E488" s="12">
        <v>43557</v>
      </c>
      <c r="F488" s="13">
        <v>1000</v>
      </c>
      <c r="G488" s="12">
        <v>43525</v>
      </c>
      <c r="H488" s="12">
        <v>43555</v>
      </c>
      <c r="I488" s="17">
        <f t="shared" si="72"/>
        <v>1</v>
      </c>
      <c r="J488" s="13">
        <f t="shared" si="73"/>
        <v>1000</v>
      </c>
      <c r="K488"/>
      <c r="L488" t="b">
        <f t="shared" si="74"/>
        <v>0</v>
      </c>
      <c r="M488" t="b">
        <f t="shared" si="75"/>
        <v>0</v>
      </c>
      <c r="N488" t="b">
        <f t="shared" si="76"/>
        <v>1</v>
      </c>
      <c r="O488" t="b">
        <f t="shared" si="77"/>
        <v>1</v>
      </c>
      <c r="P488" t="b">
        <f t="shared" si="78"/>
        <v>1</v>
      </c>
      <c r="Q488" s="21">
        <f t="shared" si="79"/>
        <v>1</v>
      </c>
    </row>
    <row r="489" spans="1:17" ht="15.75" x14ac:dyDescent="0.25">
      <c r="A489" s="17" t="s">
        <v>202</v>
      </c>
      <c r="B489" s="17" t="s">
        <v>332</v>
      </c>
      <c r="C489" s="17" t="s">
        <v>22</v>
      </c>
      <c r="D489" s="12">
        <v>43556</v>
      </c>
      <c r="E489" s="12">
        <v>43588</v>
      </c>
      <c r="F489" s="13">
        <v>1000</v>
      </c>
      <c r="G489" s="12">
        <v>43556</v>
      </c>
      <c r="H489" s="12">
        <v>43585</v>
      </c>
      <c r="I489" s="17">
        <f t="shared" si="72"/>
        <v>1</v>
      </c>
      <c r="J489" s="13">
        <f t="shared" si="73"/>
        <v>1000</v>
      </c>
      <c r="K489"/>
      <c r="L489" t="b">
        <f t="shared" si="74"/>
        <v>0</v>
      </c>
      <c r="M489" t="b">
        <f t="shared" si="75"/>
        <v>0</v>
      </c>
      <c r="N489" t="b">
        <f t="shared" si="76"/>
        <v>1</v>
      </c>
      <c r="O489" t="b">
        <f t="shared" si="77"/>
        <v>1</v>
      </c>
      <c r="P489" t="b">
        <f t="shared" si="78"/>
        <v>1</v>
      </c>
      <c r="Q489" s="21">
        <f t="shared" si="79"/>
        <v>1</v>
      </c>
    </row>
    <row r="490" spans="1:17" ht="15.75" x14ac:dyDescent="0.25">
      <c r="A490" s="17" t="s">
        <v>202</v>
      </c>
      <c r="B490" s="17" t="s">
        <v>332</v>
      </c>
      <c r="C490" s="17" t="s">
        <v>22</v>
      </c>
      <c r="D490" s="12">
        <v>43586</v>
      </c>
      <c r="E490" s="12">
        <v>43626</v>
      </c>
      <c r="F490" s="13">
        <v>1000</v>
      </c>
      <c r="G490" s="12">
        <v>43586</v>
      </c>
      <c r="H490" s="12">
        <v>43616</v>
      </c>
      <c r="I490" s="17">
        <f t="shared" si="72"/>
        <v>1</v>
      </c>
      <c r="J490" s="13">
        <f t="shared" si="73"/>
        <v>1000</v>
      </c>
      <c r="K490"/>
      <c r="L490" t="b">
        <f t="shared" si="74"/>
        <v>0</v>
      </c>
      <c r="M490" t="b">
        <f t="shared" si="75"/>
        <v>0</v>
      </c>
      <c r="N490" t="b">
        <f t="shared" si="76"/>
        <v>1</v>
      </c>
      <c r="O490" t="b">
        <f t="shared" si="77"/>
        <v>1</v>
      </c>
      <c r="P490" t="b">
        <f t="shared" si="78"/>
        <v>1</v>
      </c>
      <c r="Q490" s="21">
        <f t="shared" si="79"/>
        <v>1</v>
      </c>
    </row>
    <row r="491" spans="1:17" ht="15.75" x14ac:dyDescent="0.25">
      <c r="A491" s="17" t="s">
        <v>202</v>
      </c>
      <c r="B491" s="17" t="s">
        <v>332</v>
      </c>
      <c r="C491" s="17" t="s">
        <v>22</v>
      </c>
      <c r="D491" s="12">
        <v>43630</v>
      </c>
      <c r="E491" s="12">
        <v>43822</v>
      </c>
      <c r="F491" s="13">
        <v>10233.16</v>
      </c>
      <c r="G491" s="12">
        <v>43617</v>
      </c>
      <c r="H491" s="12">
        <v>43646</v>
      </c>
      <c r="I491" s="17">
        <f t="shared" si="72"/>
        <v>1</v>
      </c>
      <c r="J491" s="13">
        <f t="shared" si="73"/>
        <v>10233.16</v>
      </c>
      <c r="K491"/>
      <c r="L491" t="b">
        <f t="shared" si="74"/>
        <v>0</v>
      </c>
      <c r="M491" t="b">
        <f t="shared" si="75"/>
        <v>0</v>
      </c>
      <c r="N491" t="b">
        <f t="shared" si="76"/>
        <v>1</v>
      </c>
      <c r="O491" t="b">
        <f t="shared" si="77"/>
        <v>1</v>
      </c>
      <c r="P491" t="b">
        <f t="shared" si="78"/>
        <v>1</v>
      </c>
      <c r="Q491" s="21">
        <f t="shared" si="79"/>
        <v>1</v>
      </c>
    </row>
    <row r="492" spans="1:17" ht="15.75" x14ac:dyDescent="0.25">
      <c r="A492" s="17" t="s">
        <v>202</v>
      </c>
      <c r="B492" s="17" t="s">
        <v>333</v>
      </c>
      <c r="C492" s="17" t="s">
        <v>22</v>
      </c>
      <c r="D492" s="12">
        <v>43646</v>
      </c>
      <c r="E492" s="12">
        <v>43822</v>
      </c>
      <c r="F492" s="13">
        <v>2362.3000000000002</v>
      </c>
      <c r="G492" s="12">
        <v>43617</v>
      </c>
      <c r="H492" s="12">
        <v>43646</v>
      </c>
      <c r="I492" s="17">
        <f t="shared" si="72"/>
        <v>1</v>
      </c>
      <c r="J492" s="13">
        <f t="shared" si="73"/>
        <v>2362.3000000000002</v>
      </c>
      <c r="K492"/>
      <c r="L492" t="b">
        <f t="shared" si="74"/>
        <v>0</v>
      </c>
      <c r="M492" t="b">
        <f t="shared" si="75"/>
        <v>0</v>
      </c>
      <c r="N492" t="b">
        <f t="shared" si="76"/>
        <v>1</v>
      </c>
      <c r="O492" t="b">
        <f t="shared" si="77"/>
        <v>0</v>
      </c>
      <c r="P492" t="b">
        <f t="shared" si="78"/>
        <v>0</v>
      </c>
      <c r="Q492" s="21" t="str">
        <f t="shared" si="79"/>
        <v>N/a</v>
      </c>
    </row>
    <row r="493" spans="1:17" ht="15.75" x14ac:dyDescent="0.25">
      <c r="A493" s="17" t="s">
        <v>202</v>
      </c>
      <c r="B493" s="17" t="s">
        <v>332</v>
      </c>
      <c r="C493" s="17" t="s">
        <v>22</v>
      </c>
      <c r="D493" s="12">
        <v>43647</v>
      </c>
      <c r="E493" s="12">
        <v>43685</v>
      </c>
      <c r="F493" s="13">
        <v>1000</v>
      </c>
      <c r="G493" s="12">
        <v>43647</v>
      </c>
      <c r="H493" s="12">
        <v>43677</v>
      </c>
      <c r="I493" s="17">
        <f t="shared" si="72"/>
        <v>1</v>
      </c>
      <c r="J493" s="13">
        <f t="shared" si="73"/>
        <v>1000</v>
      </c>
      <c r="K493"/>
      <c r="L493" t="b">
        <f t="shared" si="74"/>
        <v>0</v>
      </c>
      <c r="M493" t="b">
        <f t="shared" si="75"/>
        <v>0</v>
      </c>
      <c r="N493" t="b">
        <f t="shared" si="76"/>
        <v>1</v>
      </c>
      <c r="O493" t="b">
        <f t="shared" si="77"/>
        <v>0</v>
      </c>
      <c r="P493" t="b">
        <f t="shared" si="78"/>
        <v>0</v>
      </c>
      <c r="Q493" s="21" t="str">
        <f t="shared" si="79"/>
        <v>N/a</v>
      </c>
    </row>
    <row r="494" spans="1:17" ht="15.75" x14ac:dyDescent="0.25">
      <c r="A494" s="17" t="s">
        <v>202</v>
      </c>
      <c r="B494" s="17" t="s">
        <v>333</v>
      </c>
      <c r="C494" s="17" t="s">
        <v>22</v>
      </c>
      <c r="D494" s="12">
        <v>43677</v>
      </c>
      <c r="E494" s="12">
        <v>43822</v>
      </c>
      <c r="F494" s="13">
        <v>4920.1499999999996</v>
      </c>
      <c r="G494" s="12">
        <v>43647</v>
      </c>
      <c r="H494" s="12">
        <v>43677</v>
      </c>
      <c r="I494" s="17">
        <f t="shared" si="72"/>
        <v>1</v>
      </c>
      <c r="J494" s="13">
        <f t="shared" si="73"/>
        <v>4920.1499999999996</v>
      </c>
      <c r="K494"/>
      <c r="L494" t="b">
        <f t="shared" si="74"/>
        <v>0</v>
      </c>
      <c r="M494" t="b">
        <f t="shared" si="75"/>
        <v>0</v>
      </c>
      <c r="N494" t="b">
        <f t="shared" si="76"/>
        <v>1</v>
      </c>
      <c r="O494" t="b">
        <f t="shared" si="77"/>
        <v>0</v>
      </c>
      <c r="P494" t="b">
        <f t="shared" si="78"/>
        <v>0</v>
      </c>
      <c r="Q494" s="21" t="str">
        <f t="shared" si="79"/>
        <v>N/a</v>
      </c>
    </row>
    <row r="495" spans="1:17" ht="15.75" x14ac:dyDescent="0.25">
      <c r="A495" s="17" t="s">
        <v>202</v>
      </c>
      <c r="B495" s="17" t="s">
        <v>332</v>
      </c>
      <c r="C495" s="17" t="s">
        <v>22</v>
      </c>
      <c r="D495" s="12">
        <v>43678</v>
      </c>
      <c r="E495" s="12">
        <v>43685</v>
      </c>
      <c r="F495" s="13">
        <v>1000</v>
      </c>
      <c r="G495" s="12">
        <v>43678</v>
      </c>
      <c r="H495" s="12">
        <v>43708</v>
      </c>
      <c r="I495" s="17">
        <f t="shared" si="72"/>
        <v>1</v>
      </c>
      <c r="J495" s="13">
        <f t="shared" si="73"/>
        <v>1000</v>
      </c>
      <c r="K495"/>
      <c r="L495" t="b">
        <f t="shared" si="74"/>
        <v>0</v>
      </c>
      <c r="M495" t="b">
        <f t="shared" si="75"/>
        <v>0</v>
      </c>
      <c r="N495" t="b">
        <f t="shared" si="76"/>
        <v>1</v>
      </c>
      <c r="O495" t="b">
        <f t="shared" si="77"/>
        <v>0</v>
      </c>
      <c r="P495" t="b">
        <f t="shared" si="78"/>
        <v>0</v>
      </c>
      <c r="Q495" s="21" t="str">
        <f t="shared" si="79"/>
        <v>N/a</v>
      </c>
    </row>
    <row r="496" spans="1:17" ht="15.75" x14ac:dyDescent="0.25">
      <c r="A496" s="17" t="s">
        <v>202</v>
      </c>
      <c r="B496" s="17" t="s">
        <v>333</v>
      </c>
      <c r="C496" s="17" t="s">
        <v>22</v>
      </c>
      <c r="D496" s="12">
        <v>43708</v>
      </c>
      <c r="E496" s="12">
        <v>43822</v>
      </c>
      <c r="F496" s="13">
        <v>4845.4399999999996</v>
      </c>
      <c r="G496" s="12">
        <v>43678</v>
      </c>
      <c r="H496" s="12">
        <v>43708</v>
      </c>
      <c r="I496" s="17">
        <f t="shared" si="72"/>
        <v>1</v>
      </c>
      <c r="J496" s="13">
        <f t="shared" si="73"/>
        <v>4845.4399999999996</v>
      </c>
      <c r="K496"/>
      <c r="L496" t="b">
        <f t="shared" si="74"/>
        <v>0</v>
      </c>
      <c r="M496" t="b">
        <f t="shared" si="75"/>
        <v>0</v>
      </c>
      <c r="N496" t="b">
        <f t="shared" si="76"/>
        <v>1</v>
      </c>
      <c r="O496" t="b">
        <f t="shared" si="77"/>
        <v>0</v>
      </c>
      <c r="P496" t="b">
        <f t="shared" si="78"/>
        <v>0</v>
      </c>
      <c r="Q496" s="21" t="str">
        <f t="shared" si="79"/>
        <v>N/a</v>
      </c>
    </row>
    <row r="497" spans="1:17" ht="15.75" x14ac:dyDescent="0.25">
      <c r="A497" s="17" t="s">
        <v>202</v>
      </c>
      <c r="B497" s="17" t="s">
        <v>332</v>
      </c>
      <c r="C497" s="17" t="s">
        <v>22</v>
      </c>
      <c r="D497" s="12">
        <v>43709</v>
      </c>
      <c r="E497" s="12">
        <v>43726</v>
      </c>
      <c r="F497" s="13">
        <v>1000</v>
      </c>
      <c r="G497" s="12">
        <v>43709</v>
      </c>
      <c r="H497" s="12">
        <v>43738</v>
      </c>
      <c r="I497" s="17">
        <f t="shared" si="72"/>
        <v>1</v>
      </c>
      <c r="J497" s="13">
        <f t="shared" si="73"/>
        <v>1000</v>
      </c>
      <c r="K497"/>
      <c r="L497" t="b">
        <f t="shared" si="74"/>
        <v>0</v>
      </c>
      <c r="M497" t="b">
        <f t="shared" si="75"/>
        <v>0</v>
      </c>
      <c r="N497" t="b">
        <f t="shared" si="76"/>
        <v>1</v>
      </c>
      <c r="O497" t="b">
        <f t="shared" si="77"/>
        <v>0</v>
      </c>
      <c r="P497" t="b">
        <f t="shared" si="78"/>
        <v>0</v>
      </c>
      <c r="Q497" s="21" t="str">
        <f t="shared" si="79"/>
        <v>N/a</v>
      </c>
    </row>
    <row r="498" spans="1:17" ht="15.75" x14ac:dyDescent="0.25">
      <c r="A498" s="17" t="s">
        <v>202</v>
      </c>
      <c r="B498" s="17" t="s">
        <v>333</v>
      </c>
      <c r="C498" s="17" t="s">
        <v>22</v>
      </c>
      <c r="D498" s="12">
        <v>43738</v>
      </c>
      <c r="E498" s="12">
        <v>43777</v>
      </c>
      <c r="F498" s="13">
        <v>3404.48</v>
      </c>
      <c r="G498" s="12">
        <v>43709</v>
      </c>
      <c r="H498" s="12">
        <v>43738</v>
      </c>
      <c r="I498" s="17">
        <f t="shared" si="72"/>
        <v>1</v>
      </c>
      <c r="J498" s="13">
        <f t="shared" si="73"/>
        <v>3404.48</v>
      </c>
      <c r="K498"/>
      <c r="L498" t="b">
        <f t="shared" si="74"/>
        <v>0</v>
      </c>
      <c r="M498" t="b">
        <f t="shared" si="75"/>
        <v>0</v>
      </c>
      <c r="N498" t="b">
        <f t="shared" si="76"/>
        <v>1</v>
      </c>
      <c r="O498" t="b">
        <f t="shared" si="77"/>
        <v>0</v>
      </c>
      <c r="P498" t="b">
        <f t="shared" si="78"/>
        <v>0</v>
      </c>
      <c r="Q498" s="21" t="str">
        <f t="shared" si="79"/>
        <v>N/a</v>
      </c>
    </row>
    <row r="499" spans="1:17" ht="15.75" x14ac:dyDescent="0.25">
      <c r="A499" s="17" t="s">
        <v>202</v>
      </c>
      <c r="B499" s="17" t="s">
        <v>332</v>
      </c>
      <c r="C499" s="17" t="s">
        <v>22</v>
      </c>
      <c r="D499" s="12">
        <v>43739</v>
      </c>
      <c r="E499" s="12">
        <v>43777</v>
      </c>
      <c r="F499" s="13">
        <v>1000</v>
      </c>
      <c r="G499" s="12">
        <v>43739</v>
      </c>
      <c r="H499" s="12">
        <v>43769</v>
      </c>
      <c r="I499" s="17">
        <f t="shared" si="72"/>
        <v>1</v>
      </c>
      <c r="J499" s="13">
        <f t="shared" si="73"/>
        <v>1000</v>
      </c>
      <c r="K499"/>
      <c r="L499" t="b">
        <f t="shared" si="74"/>
        <v>0</v>
      </c>
      <c r="M499" t="b">
        <f t="shared" si="75"/>
        <v>0</v>
      </c>
      <c r="N499" t="b">
        <f t="shared" si="76"/>
        <v>1</v>
      </c>
      <c r="O499" t="b">
        <f t="shared" si="77"/>
        <v>0</v>
      </c>
      <c r="P499" t="b">
        <f t="shared" si="78"/>
        <v>0</v>
      </c>
      <c r="Q499" s="21" t="str">
        <f t="shared" si="79"/>
        <v>N/a</v>
      </c>
    </row>
    <row r="500" spans="1:17" ht="15.75" x14ac:dyDescent="0.25">
      <c r="A500" s="17" t="s">
        <v>202</v>
      </c>
      <c r="B500" s="17" t="s">
        <v>333</v>
      </c>
      <c r="C500" s="17" t="s">
        <v>22</v>
      </c>
      <c r="D500" s="12">
        <v>43769</v>
      </c>
      <c r="E500" s="12">
        <v>43777</v>
      </c>
      <c r="F500" s="13">
        <v>400</v>
      </c>
      <c r="G500" s="12">
        <v>43739</v>
      </c>
      <c r="H500" s="12">
        <v>43769</v>
      </c>
      <c r="I500" s="17">
        <f t="shared" si="72"/>
        <v>1</v>
      </c>
      <c r="J500" s="13">
        <f t="shared" si="73"/>
        <v>400</v>
      </c>
      <c r="K500"/>
      <c r="L500" t="b">
        <f t="shared" si="74"/>
        <v>0</v>
      </c>
      <c r="M500" t="b">
        <f t="shared" si="75"/>
        <v>0</v>
      </c>
      <c r="N500" t="b">
        <f t="shared" si="76"/>
        <v>1</v>
      </c>
      <c r="O500" t="b">
        <f t="shared" si="77"/>
        <v>0</v>
      </c>
      <c r="P500" t="b">
        <f t="shared" si="78"/>
        <v>0</v>
      </c>
      <c r="Q500" s="21" t="str">
        <f t="shared" si="79"/>
        <v>N/a</v>
      </c>
    </row>
    <row r="501" spans="1:17" ht="15.75" x14ac:dyDescent="0.25">
      <c r="A501" s="17" t="s">
        <v>202</v>
      </c>
      <c r="B501" s="17" t="s">
        <v>332</v>
      </c>
      <c r="C501" s="17" t="s">
        <v>22</v>
      </c>
      <c r="D501" s="12">
        <v>43770</v>
      </c>
      <c r="E501" s="12">
        <v>43777</v>
      </c>
      <c r="F501" s="13">
        <v>1000</v>
      </c>
      <c r="G501" s="12">
        <v>43770</v>
      </c>
      <c r="H501" s="12">
        <v>43799</v>
      </c>
      <c r="I501" s="17">
        <f t="shared" si="72"/>
        <v>1</v>
      </c>
      <c r="J501" s="13">
        <f t="shared" si="73"/>
        <v>1000</v>
      </c>
      <c r="K501"/>
      <c r="L501" t="b">
        <f t="shared" si="74"/>
        <v>0</v>
      </c>
      <c r="M501" t="b">
        <f t="shared" si="75"/>
        <v>0</v>
      </c>
      <c r="N501" t="b">
        <f t="shared" si="76"/>
        <v>1</v>
      </c>
      <c r="O501" t="b">
        <f t="shared" si="77"/>
        <v>0</v>
      </c>
      <c r="P501" t="b">
        <f t="shared" si="78"/>
        <v>0</v>
      </c>
      <c r="Q501" s="21" t="str">
        <f t="shared" si="79"/>
        <v>N/a</v>
      </c>
    </row>
    <row r="502" spans="1:17" ht="15.75" x14ac:dyDescent="0.25">
      <c r="A502" s="17" t="s">
        <v>202</v>
      </c>
      <c r="B502" s="17" t="s">
        <v>333</v>
      </c>
      <c r="C502" s="17" t="s">
        <v>22</v>
      </c>
      <c r="D502" s="12">
        <v>43799</v>
      </c>
      <c r="E502" s="12">
        <v>43847</v>
      </c>
      <c r="F502" s="13">
        <v>600</v>
      </c>
      <c r="G502" s="12">
        <v>43770</v>
      </c>
      <c r="H502" s="12">
        <v>43799</v>
      </c>
      <c r="I502" s="17">
        <f t="shared" si="72"/>
        <v>1</v>
      </c>
      <c r="J502" s="13">
        <f t="shared" si="73"/>
        <v>600</v>
      </c>
      <c r="K502"/>
      <c r="L502" t="b">
        <f t="shared" si="74"/>
        <v>0</v>
      </c>
      <c r="M502" t="b">
        <f t="shared" si="75"/>
        <v>0</v>
      </c>
      <c r="N502" t="b">
        <f t="shared" si="76"/>
        <v>1</v>
      </c>
      <c r="O502" t="b">
        <f t="shared" si="77"/>
        <v>0</v>
      </c>
      <c r="P502" t="b">
        <f t="shared" si="78"/>
        <v>0</v>
      </c>
      <c r="Q502" s="21" t="str">
        <f t="shared" si="79"/>
        <v>N/a</v>
      </c>
    </row>
    <row r="503" spans="1:17" ht="15.75" x14ac:dyDescent="0.25">
      <c r="A503" s="17" t="s">
        <v>202</v>
      </c>
      <c r="B503" s="17" t="s">
        <v>332</v>
      </c>
      <c r="C503" s="17" t="s">
        <v>22</v>
      </c>
      <c r="D503" s="12">
        <v>43800</v>
      </c>
      <c r="E503" s="12">
        <v>43859</v>
      </c>
      <c r="F503" s="13">
        <v>1000</v>
      </c>
      <c r="G503" s="12">
        <v>43800</v>
      </c>
      <c r="H503" s="12">
        <v>43830</v>
      </c>
      <c r="I503" s="17">
        <f t="shared" si="72"/>
        <v>1</v>
      </c>
      <c r="J503" s="13">
        <f t="shared" si="73"/>
        <v>1000</v>
      </c>
      <c r="K503"/>
      <c r="L503" t="b">
        <f t="shared" si="74"/>
        <v>0</v>
      </c>
      <c r="M503" t="b">
        <f t="shared" si="75"/>
        <v>0</v>
      </c>
      <c r="N503" t="b">
        <f t="shared" si="76"/>
        <v>1</v>
      </c>
      <c r="O503" t="b">
        <f t="shared" si="77"/>
        <v>0</v>
      </c>
      <c r="P503" t="b">
        <f t="shared" si="78"/>
        <v>0</v>
      </c>
      <c r="Q503" s="21" t="str">
        <f t="shared" si="79"/>
        <v>N/a</v>
      </c>
    </row>
    <row r="504" spans="1:17" ht="15.75" x14ac:dyDescent="0.25">
      <c r="A504" s="17" t="s">
        <v>202</v>
      </c>
      <c r="B504" s="17" t="s">
        <v>333</v>
      </c>
      <c r="C504" s="17" t="s">
        <v>22</v>
      </c>
      <c r="D504" s="12">
        <v>43830</v>
      </c>
      <c r="E504" s="12">
        <v>43859</v>
      </c>
      <c r="F504" s="13">
        <v>600</v>
      </c>
      <c r="G504" s="12">
        <v>43800</v>
      </c>
      <c r="H504" s="12">
        <v>43830</v>
      </c>
      <c r="I504" s="17">
        <f t="shared" si="72"/>
        <v>1</v>
      </c>
      <c r="J504" s="13">
        <f t="shared" si="73"/>
        <v>600</v>
      </c>
      <c r="K504"/>
      <c r="L504" t="b">
        <f t="shared" si="74"/>
        <v>0</v>
      </c>
      <c r="M504" t="b">
        <f t="shared" si="75"/>
        <v>0</v>
      </c>
      <c r="N504" t="b">
        <f t="shared" si="76"/>
        <v>1</v>
      </c>
      <c r="O504" t="b">
        <f t="shared" si="77"/>
        <v>0</v>
      </c>
      <c r="P504" t="b">
        <f t="shared" si="78"/>
        <v>0</v>
      </c>
      <c r="Q504" s="21" t="str">
        <f t="shared" si="79"/>
        <v>N/a</v>
      </c>
    </row>
    <row r="505" spans="1:17" ht="15.75" x14ac:dyDescent="0.25">
      <c r="A505" s="17" t="s">
        <v>202</v>
      </c>
      <c r="B505" s="17" t="s">
        <v>332</v>
      </c>
      <c r="C505" s="17" t="s">
        <v>22</v>
      </c>
      <c r="D505" s="12">
        <v>43857</v>
      </c>
      <c r="E505" s="12">
        <v>44196</v>
      </c>
      <c r="F505" s="13">
        <v>5640</v>
      </c>
      <c r="G505" s="12">
        <v>43831</v>
      </c>
      <c r="H505" s="12">
        <v>43861</v>
      </c>
      <c r="I505" s="17">
        <f t="shared" si="72"/>
        <v>1</v>
      </c>
      <c r="J505" s="13">
        <f t="shared" si="73"/>
        <v>5640</v>
      </c>
      <c r="K505"/>
      <c r="L505" t="b">
        <f t="shared" si="74"/>
        <v>0</v>
      </c>
      <c r="M505" t="b">
        <f t="shared" si="75"/>
        <v>0</v>
      </c>
      <c r="N505" t="b">
        <f t="shared" si="76"/>
        <v>1</v>
      </c>
      <c r="O505" t="b">
        <f t="shared" si="77"/>
        <v>0</v>
      </c>
      <c r="P505" t="b">
        <f t="shared" si="78"/>
        <v>0</v>
      </c>
      <c r="Q505" s="21" t="str">
        <f t="shared" si="79"/>
        <v>N/a</v>
      </c>
    </row>
    <row r="506" spans="1:17" ht="15.75" x14ac:dyDescent="0.25">
      <c r="A506" s="17" t="s">
        <v>202</v>
      </c>
      <c r="B506" s="17" t="s">
        <v>333</v>
      </c>
      <c r="C506" s="17" t="s">
        <v>22</v>
      </c>
      <c r="D506" s="12">
        <v>43862</v>
      </c>
      <c r="E506" s="12">
        <v>43902</v>
      </c>
      <c r="F506" s="13">
        <v>700</v>
      </c>
      <c r="G506" s="12">
        <v>43831</v>
      </c>
      <c r="H506" s="12">
        <v>43861</v>
      </c>
      <c r="I506" s="17">
        <f t="shared" si="72"/>
        <v>1</v>
      </c>
      <c r="J506" s="13">
        <f t="shared" si="73"/>
        <v>700</v>
      </c>
      <c r="K506"/>
      <c r="L506" t="b">
        <f t="shared" si="74"/>
        <v>0</v>
      </c>
      <c r="M506" t="b">
        <f t="shared" si="75"/>
        <v>0</v>
      </c>
      <c r="N506" t="b">
        <f t="shared" si="76"/>
        <v>1</v>
      </c>
      <c r="O506" t="b">
        <f t="shared" si="77"/>
        <v>0</v>
      </c>
      <c r="P506" t="b">
        <f t="shared" si="78"/>
        <v>0</v>
      </c>
      <c r="Q506" s="21" t="str">
        <f t="shared" si="79"/>
        <v>N/a</v>
      </c>
    </row>
    <row r="507" spans="1:17" ht="15.75" x14ac:dyDescent="0.25">
      <c r="A507" s="17" t="s">
        <v>202</v>
      </c>
      <c r="B507" s="17" t="s">
        <v>332</v>
      </c>
      <c r="C507" s="17" t="s">
        <v>22</v>
      </c>
      <c r="D507" s="12">
        <v>43890</v>
      </c>
      <c r="E507" s="12">
        <v>43934</v>
      </c>
      <c r="F507" s="13">
        <v>1000</v>
      </c>
      <c r="G507" s="12">
        <v>43862</v>
      </c>
      <c r="H507" s="12">
        <v>43890</v>
      </c>
      <c r="I507" s="17">
        <f t="shared" si="72"/>
        <v>1</v>
      </c>
      <c r="J507" s="13">
        <f t="shared" si="73"/>
        <v>1000</v>
      </c>
      <c r="K507"/>
      <c r="L507" t="b">
        <f t="shared" si="74"/>
        <v>0</v>
      </c>
      <c r="M507" t="b">
        <f t="shared" si="75"/>
        <v>0</v>
      </c>
      <c r="N507" t="b">
        <f t="shared" si="76"/>
        <v>1</v>
      </c>
      <c r="O507" t="b">
        <f t="shared" si="77"/>
        <v>0</v>
      </c>
      <c r="P507" t="b">
        <f t="shared" si="78"/>
        <v>0</v>
      </c>
      <c r="Q507" s="21" t="str">
        <f t="shared" si="79"/>
        <v>N/a</v>
      </c>
    </row>
    <row r="508" spans="1:17" ht="15.75" x14ac:dyDescent="0.25">
      <c r="A508" s="17" t="s">
        <v>202</v>
      </c>
      <c r="B508" s="17" t="s">
        <v>333</v>
      </c>
      <c r="C508" s="17" t="s">
        <v>22</v>
      </c>
      <c r="D508" s="12">
        <v>43890</v>
      </c>
      <c r="E508" s="12">
        <v>43934</v>
      </c>
      <c r="F508" s="13">
        <v>950</v>
      </c>
      <c r="G508" s="12">
        <v>43862</v>
      </c>
      <c r="H508" s="12">
        <v>43890</v>
      </c>
      <c r="I508" s="17">
        <f t="shared" si="72"/>
        <v>1</v>
      </c>
      <c r="J508" s="13">
        <f t="shared" si="73"/>
        <v>950</v>
      </c>
      <c r="K508"/>
      <c r="L508" t="b">
        <f t="shared" si="74"/>
        <v>0</v>
      </c>
      <c r="M508" t="b">
        <f t="shared" si="75"/>
        <v>0</v>
      </c>
      <c r="N508" t="b">
        <f t="shared" si="76"/>
        <v>1</v>
      </c>
      <c r="O508" t="b">
        <f t="shared" si="77"/>
        <v>0</v>
      </c>
      <c r="P508" t="b">
        <f t="shared" si="78"/>
        <v>0</v>
      </c>
      <c r="Q508" s="21" t="str">
        <f t="shared" si="79"/>
        <v>N/a</v>
      </c>
    </row>
    <row r="509" spans="1:17" ht="15.75" x14ac:dyDescent="0.25">
      <c r="A509" s="17" t="s">
        <v>202</v>
      </c>
      <c r="B509" s="17" t="s">
        <v>332</v>
      </c>
      <c r="C509" s="17" t="s">
        <v>22</v>
      </c>
      <c r="D509" s="12">
        <v>43921</v>
      </c>
      <c r="E509" s="12">
        <v>43951</v>
      </c>
      <c r="F509" s="13">
        <v>1000</v>
      </c>
      <c r="G509" s="12">
        <v>43891</v>
      </c>
      <c r="H509" s="12">
        <v>43921</v>
      </c>
      <c r="I509" s="17">
        <f t="shared" si="72"/>
        <v>1</v>
      </c>
      <c r="J509" s="13">
        <f t="shared" si="73"/>
        <v>1000</v>
      </c>
      <c r="K509"/>
      <c r="L509" t="b">
        <f t="shared" si="74"/>
        <v>0</v>
      </c>
      <c r="M509" t="b">
        <f t="shared" si="75"/>
        <v>0</v>
      </c>
      <c r="N509" t="b">
        <f t="shared" si="76"/>
        <v>1</v>
      </c>
      <c r="O509" t="b">
        <f t="shared" si="77"/>
        <v>0</v>
      </c>
      <c r="P509" t="b">
        <f t="shared" si="78"/>
        <v>0</v>
      </c>
      <c r="Q509" s="21" t="str">
        <f t="shared" si="79"/>
        <v>N/a</v>
      </c>
    </row>
    <row r="510" spans="1:17" ht="15.75" x14ac:dyDescent="0.25">
      <c r="A510" s="17" t="s">
        <v>202</v>
      </c>
      <c r="B510" s="17" t="s">
        <v>333</v>
      </c>
      <c r="C510" s="17" t="s">
        <v>22</v>
      </c>
      <c r="D510" s="12">
        <v>43921</v>
      </c>
      <c r="E510" s="12">
        <v>43951</v>
      </c>
      <c r="F510" s="13">
        <v>850</v>
      </c>
      <c r="G510" s="12">
        <v>43891</v>
      </c>
      <c r="H510" s="12">
        <v>43921</v>
      </c>
      <c r="I510" s="17">
        <f t="shared" si="72"/>
        <v>1</v>
      </c>
      <c r="J510" s="13">
        <f t="shared" si="73"/>
        <v>850</v>
      </c>
      <c r="K510"/>
      <c r="L510" t="b">
        <f t="shared" si="74"/>
        <v>0</v>
      </c>
      <c r="M510" t="b">
        <f t="shared" si="75"/>
        <v>0</v>
      </c>
      <c r="N510" t="b">
        <f t="shared" si="76"/>
        <v>1</v>
      </c>
      <c r="O510" t="b">
        <f t="shared" si="77"/>
        <v>0</v>
      </c>
      <c r="P510" t="b">
        <f t="shared" si="78"/>
        <v>0</v>
      </c>
      <c r="Q510" s="21" t="str">
        <f t="shared" si="79"/>
        <v>N/a</v>
      </c>
    </row>
    <row r="511" spans="1:17" ht="15.75" x14ac:dyDescent="0.25">
      <c r="A511" s="17" t="s">
        <v>202</v>
      </c>
      <c r="B511" s="17" t="s">
        <v>332</v>
      </c>
      <c r="C511" s="17" t="s">
        <v>22</v>
      </c>
      <c r="D511" s="12">
        <v>43951</v>
      </c>
      <c r="E511" s="12">
        <v>43979</v>
      </c>
      <c r="F511" s="13">
        <v>1000</v>
      </c>
      <c r="G511" s="12">
        <v>43922</v>
      </c>
      <c r="H511" s="12">
        <v>43951</v>
      </c>
      <c r="I511" s="17">
        <f t="shared" si="72"/>
        <v>1</v>
      </c>
      <c r="J511" s="13">
        <f t="shared" si="73"/>
        <v>1000</v>
      </c>
      <c r="K511"/>
      <c r="L511" t="b">
        <f t="shared" si="74"/>
        <v>0</v>
      </c>
      <c r="M511" t="b">
        <f t="shared" si="75"/>
        <v>0</v>
      </c>
      <c r="N511" t="b">
        <f t="shared" si="76"/>
        <v>1</v>
      </c>
      <c r="O511" t="b">
        <f t="shared" si="77"/>
        <v>0</v>
      </c>
      <c r="P511" t="b">
        <f t="shared" si="78"/>
        <v>0</v>
      </c>
      <c r="Q511" s="21" t="str">
        <f t="shared" si="79"/>
        <v>N/a</v>
      </c>
    </row>
    <row r="512" spans="1:17" ht="15.75" x14ac:dyDescent="0.25">
      <c r="A512" s="17" t="s">
        <v>202</v>
      </c>
      <c r="B512" s="17" t="s">
        <v>333</v>
      </c>
      <c r="C512" s="17" t="s">
        <v>22</v>
      </c>
      <c r="D512" s="12">
        <v>43951</v>
      </c>
      <c r="E512" s="12">
        <v>43979</v>
      </c>
      <c r="F512" s="13">
        <v>900</v>
      </c>
      <c r="G512" s="12">
        <v>43922</v>
      </c>
      <c r="H512" s="12">
        <v>43951</v>
      </c>
      <c r="I512" s="17">
        <f t="shared" si="72"/>
        <v>1</v>
      </c>
      <c r="J512" s="13">
        <f t="shared" si="73"/>
        <v>900</v>
      </c>
      <c r="K512"/>
      <c r="L512" t="b">
        <f t="shared" si="74"/>
        <v>0</v>
      </c>
      <c r="M512" t="b">
        <f t="shared" si="75"/>
        <v>0</v>
      </c>
      <c r="N512" t="b">
        <f t="shared" si="76"/>
        <v>1</v>
      </c>
      <c r="O512" t="b">
        <f t="shared" si="77"/>
        <v>0</v>
      </c>
      <c r="P512" t="b">
        <f t="shared" si="78"/>
        <v>0</v>
      </c>
      <c r="Q512" s="21" t="str">
        <f t="shared" si="79"/>
        <v>N/a</v>
      </c>
    </row>
    <row r="513" spans="1:17" ht="15.75" x14ac:dyDescent="0.25">
      <c r="A513" s="17" t="s">
        <v>202</v>
      </c>
      <c r="B513" s="17" t="s">
        <v>332</v>
      </c>
      <c r="C513" s="17" t="s">
        <v>22</v>
      </c>
      <c r="D513" s="12">
        <v>43982</v>
      </c>
      <c r="E513" s="12">
        <v>44004</v>
      </c>
      <c r="F513" s="13">
        <v>1000</v>
      </c>
      <c r="G513" s="12">
        <v>43952</v>
      </c>
      <c r="H513" s="12">
        <v>43982</v>
      </c>
      <c r="I513" s="17">
        <f t="shared" si="72"/>
        <v>1</v>
      </c>
      <c r="J513" s="13">
        <f t="shared" si="73"/>
        <v>1000</v>
      </c>
      <c r="K513"/>
      <c r="L513" t="b">
        <f t="shared" si="74"/>
        <v>0</v>
      </c>
      <c r="M513" t="b">
        <f t="shared" si="75"/>
        <v>0</v>
      </c>
      <c r="N513" t="b">
        <f t="shared" si="76"/>
        <v>1</v>
      </c>
      <c r="O513" t="b">
        <f t="shared" si="77"/>
        <v>0</v>
      </c>
      <c r="P513" t="b">
        <f t="shared" si="78"/>
        <v>0</v>
      </c>
      <c r="Q513" s="21" t="str">
        <f t="shared" si="79"/>
        <v>N/a</v>
      </c>
    </row>
    <row r="514" spans="1:17" ht="15.75" x14ac:dyDescent="0.25">
      <c r="A514" s="17" t="s">
        <v>202</v>
      </c>
      <c r="B514" s="17" t="s">
        <v>333</v>
      </c>
      <c r="C514" s="17" t="s">
        <v>22</v>
      </c>
      <c r="D514" s="12">
        <v>43982</v>
      </c>
      <c r="E514" s="12">
        <v>44004</v>
      </c>
      <c r="F514" s="13">
        <v>850</v>
      </c>
      <c r="G514" s="12">
        <v>43952</v>
      </c>
      <c r="H514" s="12">
        <v>43982</v>
      </c>
      <c r="I514" s="17">
        <f t="shared" si="72"/>
        <v>1</v>
      </c>
      <c r="J514" s="13">
        <f t="shared" si="73"/>
        <v>850</v>
      </c>
      <c r="K514"/>
      <c r="L514" t="b">
        <f t="shared" si="74"/>
        <v>0</v>
      </c>
      <c r="M514" t="b">
        <f t="shared" si="75"/>
        <v>0</v>
      </c>
      <c r="N514" t="b">
        <f t="shared" si="76"/>
        <v>1</v>
      </c>
      <c r="O514" t="b">
        <f t="shared" si="77"/>
        <v>0</v>
      </c>
      <c r="P514" t="b">
        <f t="shared" si="78"/>
        <v>0</v>
      </c>
      <c r="Q514" s="21" t="str">
        <f t="shared" si="79"/>
        <v>N/a</v>
      </c>
    </row>
    <row r="515" spans="1:17" ht="15.75" x14ac:dyDescent="0.25">
      <c r="A515" s="17" t="s">
        <v>202</v>
      </c>
      <c r="B515" s="17" t="s">
        <v>332</v>
      </c>
      <c r="C515" s="17" t="s">
        <v>22</v>
      </c>
      <c r="D515" s="12">
        <v>44012</v>
      </c>
      <c r="E515" s="12">
        <v>44047</v>
      </c>
      <c r="F515" s="13">
        <v>1000</v>
      </c>
      <c r="G515" s="12">
        <v>43983</v>
      </c>
      <c r="H515" s="12">
        <v>44012</v>
      </c>
      <c r="I515" s="17">
        <f t="shared" si="72"/>
        <v>1</v>
      </c>
      <c r="J515" s="13">
        <f t="shared" si="73"/>
        <v>1000</v>
      </c>
      <c r="K515"/>
      <c r="L515" t="b">
        <f t="shared" si="74"/>
        <v>0</v>
      </c>
      <c r="M515" t="b">
        <f t="shared" si="75"/>
        <v>0</v>
      </c>
      <c r="N515" t="b">
        <f t="shared" si="76"/>
        <v>1</v>
      </c>
      <c r="O515" t="b">
        <f t="shared" si="77"/>
        <v>0</v>
      </c>
      <c r="P515" t="b">
        <f t="shared" si="78"/>
        <v>0</v>
      </c>
      <c r="Q515" s="21" t="str">
        <f t="shared" si="79"/>
        <v>N/a</v>
      </c>
    </row>
    <row r="516" spans="1:17" ht="15.75" x14ac:dyDescent="0.25">
      <c r="A516" s="17" t="s">
        <v>202</v>
      </c>
      <c r="B516" s="17" t="s">
        <v>333</v>
      </c>
      <c r="C516" s="17" t="s">
        <v>22</v>
      </c>
      <c r="D516" s="12">
        <v>44012</v>
      </c>
      <c r="E516" s="12">
        <v>44047</v>
      </c>
      <c r="F516" s="13">
        <v>850</v>
      </c>
      <c r="G516" s="12">
        <v>43983</v>
      </c>
      <c r="H516" s="12">
        <v>44012</v>
      </c>
      <c r="I516" s="17">
        <f t="shared" si="72"/>
        <v>1</v>
      </c>
      <c r="J516" s="13">
        <f t="shared" si="73"/>
        <v>850</v>
      </c>
      <c r="K516"/>
      <c r="L516" t="b">
        <f t="shared" si="74"/>
        <v>0</v>
      </c>
      <c r="M516" t="b">
        <f t="shared" si="75"/>
        <v>0</v>
      </c>
      <c r="N516" t="b">
        <f t="shared" si="76"/>
        <v>1</v>
      </c>
      <c r="O516" t="b">
        <f t="shared" si="77"/>
        <v>0</v>
      </c>
      <c r="P516" t="b">
        <f t="shared" si="78"/>
        <v>0</v>
      </c>
      <c r="Q516" s="21" t="str">
        <f t="shared" si="79"/>
        <v>N/a</v>
      </c>
    </row>
    <row r="517" spans="1:17" ht="15.75" x14ac:dyDescent="0.25">
      <c r="A517" s="17" t="s">
        <v>202</v>
      </c>
      <c r="B517" s="17" t="s">
        <v>332</v>
      </c>
      <c r="C517" s="17" t="s">
        <v>22</v>
      </c>
      <c r="D517" s="12">
        <v>44043</v>
      </c>
      <c r="E517" s="12">
        <v>44102</v>
      </c>
      <c r="F517" s="13">
        <v>1850</v>
      </c>
      <c r="G517" s="12">
        <v>44013</v>
      </c>
      <c r="H517" s="12">
        <v>44043</v>
      </c>
      <c r="I517" s="17">
        <f t="shared" si="72"/>
        <v>1</v>
      </c>
      <c r="J517" s="13">
        <f t="shared" si="73"/>
        <v>1850</v>
      </c>
      <c r="K517"/>
      <c r="L517" t="b">
        <f t="shared" si="74"/>
        <v>0</v>
      </c>
      <c r="M517" t="b">
        <f t="shared" si="75"/>
        <v>0</v>
      </c>
      <c r="N517" t="b">
        <f t="shared" si="76"/>
        <v>1</v>
      </c>
      <c r="O517" t="b">
        <f t="shared" si="77"/>
        <v>0</v>
      </c>
      <c r="P517" t="b">
        <f t="shared" si="78"/>
        <v>0</v>
      </c>
      <c r="Q517" s="21" t="str">
        <f t="shared" si="79"/>
        <v>N/a</v>
      </c>
    </row>
    <row r="518" spans="1:17" ht="15.75" x14ac:dyDescent="0.25">
      <c r="A518" s="17" t="s">
        <v>202</v>
      </c>
      <c r="B518" s="17" t="s">
        <v>332</v>
      </c>
      <c r="C518" s="17" t="s">
        <v>22</v>
      </c>
      <c r="D518" s="12">
        <v>44074</v>
      </c>
      <c r="E518" s="12">
        <v>44103</v>
      </c>
      <c r="F518" s="13">
        <v>1850</v>
      </c>
      <c r="G518" s="12">
        <v>44044</v>
      </c>
      <c r="H518" s="12">
        <v>44074</v>
      </c>
      <c r="I518" s="17">
        <f t="shared" si="72"/>
        <v>1</v>
      </c>
      <c r="J518" s="13">
        <f t="shared" si="73"/>
        <v>1850</v>
      </c>
      <c r="K518"/>
      <c r="L518" t="b">
        <f t="shared" si="74"/>
        <v>0</v>
      </c>
      <c r="M518" t="b">
        <f t="shared" si="75"/>
        <v>0</v>
      </c>
      <c r="N518" t="b">
        <f t="shared" si="76"/>
        <v>1</v>
      </c>
      <c r="O518" t="b">
        <f t="shared" si="77"/>
        <v>1</v>
      </c>
      <c r="P518" t="b">
        <f t="shared" si="78"/>
        <v>1</v>
      </c>
      <c r="Q518" s="21">
        <f t="shared" si="79"/>
        <v>1</v>
      </c>
    </row>
    <row r="519" spans="1:17" ht="15.75" x14ac:dyDescent="0.25">
      <c r="A519" s="17" t="s">
        <v>202</v>
      </c>
      <c r="B519" s="17" t="s">
        <v>332</v>
      </c>
      <c r="C519" s="17" t="s">
        <v>22</v>
      </c>
      <c r="D519" s="12">
        <v>44104</v>
      </c>
      <c r="E519" s="12">
        <v>44134</v>
      </c>
      <c r="F519" s="13">
        <v>1850</v>
      </c>
      <c r="G519" s="12">
        <v>44075</v>
      </c>
      <c r="H519" s="12">
        <v>44104</v>
      </c>
      <c r="I519" s="17">
        <f t="shared" si="72"/>
        <v>1</v>
      </c>
      <c r="J519" s="13">
        <f t="shared" si="73"/>
        <v>1850</v>
      </c>
      <c r="K519"/>
      <c r="L519" t="b">
        <f t="shared" si="74"/>
        <v>0</v>
      </c>
      <c r="M519" t="b">
        <f t="shared" si="75"/>
        <v>0</v>
      </c>
      <c r="N519" t="b">
        <f t="shared" si="76"/>
        <v>1</v>
      </c>
      <c r="O519" t="b">
        <f t="shared" si="77"/>
        <v>1</v>
      </c>
      <c r="P519" t="b">
        <f t="shared" si="78"/>
        <v>1</v>
      </c>
      <c r="Q519" s="21">
        <f t="shared" si="79"/>
        <v>1</v>
      </c>
    </row>
    <row r="520" spans="1:17" ht="15.75" x14ac:dyDescent="0.25">
      <c r="A520" s="17" t="s">
        <v>202</v>
      </c>
      <c r="B520" s="17" t="s">
        <v>332</v>
      </c>
      <c r="C520" s="17" t="s">
        <v>22</v>
      </c>
      <c r="D520" s="12">
        <v>44135</v>
      </c>
      <c r="E520" s="12">
        <v>44175</v>
      </c>
      <c r="F520" s="13">
        <v>1950</v>
      </c>
      <c r="G520" s="12">
        <v>44105</v>
      </c>
      <c r="H520" s="12">
        <v>44135</v>
      </c>
      <c r="I520" s="17">
        <f t="shared" si="72"/>
        <v>1</v>
      </c>
      <c r="J520" s="13">
        <f t="shared" si="73"/>
        <v>1950</v>
      </c>
      <c r="K520"/>
      <c r="L520" t="b">
        <f t="shared" si="74"/>
        <v>0</v>
      </c>
      <c r="M520" t="b">
        <f t="shared" si="75"/>
        <v>0</v>
      </c>
      <c r="N520" t="b">
        <f t="shared" si="76"/>
        <v>1</v>
      </c>
      <c r="O520" t="b">
        <f t="shared" si="77"/>
        <v>1</v>
      </c>
      <c r="P520" t="b">
        <f t="shared" si="78"/>
        <v>1</v>
      </c>
      <c r="Q520" s="21">
        <f t="shared" si="79"/>
        <v>1</v>
      </c>
    </row>
    <row r="521" spans="1:17" ht="15.75" x14ac:dyDescent="0.25">
      <c r="A521" s="17" t="s">
        <v>202</v>
      </c>
      <c r="B521" s="17" t="s">
        <v>332</v>
      </c>
      <c r="C521" s="17" t="s">
        <v>22</v>
      </c>
      <c r="D521" s="12">
        <v>44165</v>
      </c>
      <c r="E521" s="12">
        <v>44214</v>
      </c>
      <c r="F521" s="13">
        <v>2040</v>
      </c>
      <c r="G521" s="12">
        <v>44136</v>
      </c>
      <c r="H521" s="12">
        <v>44165</v>
      </c>
      <c r="I521" s="17">
        <f t="shared" si="72"/>
        <v>1</v>
      </c>
      <c r="J521" s="13">
        <f t="shared" si="73"/>
        <v>2040</v>
      </c>
      <c r="K521"/>
      <c r="L521" t="b">
        <f t="shared" si="74"/>
        <v>0</v>
      </c>
      <c r="M521" t="b">
        <f t="shared" si="75"/>
        <v>0</v>
      </c>
      <c r="N521" t="b">
        <f t="shared" si="76"/>
        <v>1</v>
      </c>
      <c r="O521" t="b">
        <f t="shared" si="77"/>
        <v>1</v>
      </c>
      <c r="P521" t="b">
        <f t="shared" si="78"/>
        <v>1</v>
      </c>
      <c r="Q521" s="21">
        <f t="shared" si="79"/>
        <v>1</v>
      </c>
    </row>
    <row r="522" spans="1:17" ht="15.75" x14ac:dyDescent="0.25">
      <c r="A522" s="17" t="s">
        <v>202</v>
      </c>
      <c r="B522" s="17" t="s">
        <v>332</v>
      </c>
      <c r="C522" s="17" t="s">
        <v>22</v>
      </c>
      <c r="D522" s="12">
        <v>44196</v>
      </c>
      <c r="E522" s="12"/>
      <c r="F522" s="13">
        <v>2080</v>
      </c>
      <c r="G522" s="12">
        <v>44166</v>
      </c>
      <c r="H522" s="12">
        <v>44196</v>
      </c>
      <c r="I522" s="17">
        <f t="shared" si="72"/>
        <v>1</v>
      </c>
      <c r="J522" s="13">
        <f t="shared" si="73"/>
        <v>2080</v>
      </c>
      <c r="K522"/>
      <c r="L522" t="b">
        <f t="shared" si="74"/>
        <v>0</v>
      </c>
      <c r="M522" t="b">
        <f t="shared" si="75"/>
        <v>0</v>
      </c>
      <c r="N522" t="b">
        <f t="shared" si="76"/>
        <v>1</v>
      </c>
      <c r="O522" t="b">
        <f t="shared" si="77"/>
        <v>1</v>
      </c>
      <c r="P522" t="b">
        <f t="shared" si="78"/>
        <v>1</v>
      </c>
      <c r="Q522" s="21">
        <f t="shared" si="79"/>
        <v>1</v>
      </c>
    </row>
    <row r="523" spans="1:17" ht="15.75" x14ac:dyDescent="0.25">
      <c r="A523" s="17" t="s">
        <v>202</v>
      </c>
      <c r="B523" s="17" t="s">
        <v>332</v>
      </c>
      <c r="C523" s="17" t="s">
        <v>22</v>
      </c>
      <c r="D523" s="12">
        <v>44227</v>
      </c>
      <c r="E523" s="12"/>
      <c r="F523" s="13">
        <v>2120</v>
      </c>
      <c r="G523" s="12">
        <v>44197</v>
      </c>
      <c r="H523" s="12">
        <v>44227</v>
      </c>
      <c r="I523" s="17">
        <f t="shared" si="72"/>
        <v>1</v>
      </c>
      <c r="J523" s="13">
        <f t="shared" si="73"/>
        <v>2120</v>
      </c>
      <c r="K523"/>
      <c r="L523" t="b">
        <f t="shared" si="74"/>
        <v>0</v>
      </c>
      <c r="M523" t="b">
        <f t="shared" si="75"/>
        <v>0</v>
      </c>
      <c r="N523" t="b">
        <f t="shared" si="76"/>
        <v>1</v>
      </c>
      <c r="O523" t="b">
        <f t="shared" si="77"/>
        <v>1</v>
      </c>
      <c r="P523" t="b">
        <f t="shared" si="78"/>
        <v>1</v>
      </c>
      <c r="Q523" s="21">
        <f t="shared" si="79"/>
        <v>1</v>
      </c>
    </row>
    <row r="524" spans="1:17" ht="15.75" x14ac:dyDescent="0.25">
      <c r="A524" s="17" t="s">
        <v>202</v>
      </c>
      <c r="B524" s="17" t="s">
        <v>332</v>
      </c>
      <c r="C524" s="17" t="s">
        <v>22</v>
      </c>
      <c r="D524" s="12">
        <v>44255</v>
      </c>
      <c r="E524" s="12"/>
      <c r="F524" s="13">
        <v>2120</v>
      </c>
      <c r="G524" s="12">
        <v>44228</v>
      </c>
      <c r="H524" s="12">
        <v>44255</v>
      </c>
      <c r="I524" s="17">
        <f t="shared" si="72"/>
        <v>1</v>
      </c>
      <c r="J524" s="13">
        <f t="shared" si="73"/>
        <v>2120</v>
      </c>
      <c r="K524"/>
      <c r="L524" t="b">
        <f t="shared" si="74"/>
        <v>0</v>
      </c>
      <c r="M524" t="b">
        <f t="shared" si="75"/>
        <v>0</v>
      </c>
      <c r="N524" t="b">
        <f t="shared" si="76"/>
        <v>1</v>
      </c>
      <c r="O524" t="b">
        <f t="shared" si="77"/>
        <v>1</v>
      </c>
      <c r="P524" t="b">
        <f t="shared" si="78"/>
        <v>1</v>
      </c>
      <c r="Q524" s="21">
        <f t="shared" si="79"/>
        <v>1</v>
      </c>
    </row>
    <row r="525" spans="1:17" ht="15.75" x14ac:dyDescent="0.25">
      <c r="A525" s="17" t="s">
        <v>202</v>
      </c>
      <c r="B525" s="17" t="s">
        <v>332</v>
      </c>
      <c r="C525" s="17" t="s">
        <v>22</v>
      </c>
      <c r="D525" s="12">
        <v>44286</v>
      </c>
      <c r="E525" s="12"/>
      <c r="F525" s="13">
        <v>1000</v>
      </c>
      <c r="G525" s="12">
        <v>44256</v>
      </c>
      <c r="H525" s="12">
        <v>44286</v>
      </c>
      <c r="I525" s="17">
        <f t="shared" si="72"/>
        <v>1</v>
      </c>
      <c r="J525" s="13">
        <f t="shared" si="73"/>
        <v>1000</v>
      </c>
      <c r="K525"/>
      <c r="L525" t="b">
        <f t="shared" si="74"/>
        <v>0</v>
      </c>
      <c r="M525" t="b">
        <f t="shared" si="75"/>
        <v>0</v>
      </c>
      <c r="N525" t="b">
        <f t="shared" si="76"/>
        <v>1</v>
      </c>
      <c r="O525" t="b">
        <f t="shared" si="77"/>
        <v>1</v>
      </c>
      <c r="P525" t="b">
        <f t="shared" si="78"/>
        <v>1</v>
      </c>
      <c r="Q525" s="21">
        <f t="shared" si="79"/>
        <v>1</v>
      </c>
    </row>
    <row r="526" spans="1:17" ht="15.75" x14ac:dyDescent="0.25">
      <c r="A526" s="17" t="s">
        <v>202</v>
      </c>
      <c r="B526" s="17" t="s">
        <v>332</v>
      </c>
      <c r="C526" s="17" t="s">
        <v>22</v>
      </c>
      <c r="D526" s="12">
        <v>44316</v>
      </c>
      <c r="E526" s="12"/>
      <c r="F526" s="13">
        <v>1000</v>
      </c>
      <c r="G526" s="12">
        <v>44287</v>
      </c>
      <c r="H526" s="12">
        <v>44316</v>
      </c>
      <c r="I526" s="17">
        <f t="shared" si="72"/>
        <v>1</v>
      </c>
      <c r="J526" s="13">
        <f t="shared" si="73"/>
        <v>1000</v>
      </c>
      <c r="K526"/>
      <c r="L526" t="b">
        <f t="shared" si="74"/>
        <v>0</v>
      </c>
      <c r="M526" t="b">
        <f t="shared" si="75"/>
        <v>0</v>
      </c>
      <c r="N526" t="b">
        <f t="shared" si="76"/>
        <v>1</v>
      </c>
      <c r="O526" t="b">
        <f t="shared" si="77"/>
        <v>1</v>
      </c>
      <c r="P526" t="b">
        <f t="shared" si="78"/>
        <v>1</v>
      </c>
      <c r="Q526" s="21">
        <f t="shared" si="79"/>
        <v>1</v>
      </c>
    </row>
    <row r="527" spans="1:17" ht="15.75" x14ac:dyDescent="0.25">
      <c r="A527" s="17" t="s">
        <v>202</v>
      </c>
      <c r="B527" s="17" t="s">
        <v>332</v>
      </c>
      <c r="C527" s="17" t="s">
        <v>22</v>
      </c>
      <c r="D527" s="12">
        <v>44347</v>
      </c>
      <c r="E527" s="12"/>
      <c r="F527" s="13">
        <v>1000</v>
      </c>
      <c r="G527" s="12">
        <v>44317</v>
      </c>
      <c r="H527" s="12">
        <v>44347</v>
      </c>
      <c r="I527" s="17">
        <f t="shared" si="72"/>
        <v>1</v>
      </c>
      <c r="J527" s="13">
        <f t="shared" si="73"/>
        <v>1000</v>
      </c>
      <c r="K527"/>
      <c r="L527" t="b">
        <f t="shared" si="74"/>
        <v>0</v>
      </c>
      <c r="M527" t="b">
        <f t="shared" si="75"/>
        <v>0</v>
      </c>
      <c r="N527" t="b">
        <f t="shared" si="76"/>
        <v>1</v>
      </c>
      <c r="O527" t="b">
        <f t="shared" si="77"/>
        <v>1</v>
      </c>
      <c r="P527" t="b">
        <f t="shared" si="78"/>
        <v>1</v>
      </c>
      <c r="Q527" s="21">
        <f t="shared" si="79"/>
        <v>1</v>
      </c>
    </row>
    <row r="528" spans="1:17" ht="15.75" x14ac:dyDescent="0.25">
      <c r="A528" s="17" t="s">
        <v>202</v>
      </c>
      <c r="B528" s="17" t="s">
        <v>332</v>
      </c>
      <c r="C528" s="17" t="s">
        <v>22</v>
      </c>
      <c r="D528" s="12">
        <v>44377</v>
      </c>
      <c r="E528" s="12"/>
      <c r="F528" s="13">
        <v>1000</v>
      </c>
      <c r="G528" s="12">
        <v>44348</v>
      </c>
      <c r="H528" s="12">
        <v>44377</v>
      </c>
      <c r="I528" s="17">
        <f t="shared" si="72"/>
        <v>1</v>
      </c>
      <c r="J528" s="13">
        <f t="shared" si="73"/>
        <v>1000</v>
      </c>
      <c r="K528"/>
      <c r="L528" t="b">
        <f t="shared" si="74"/>
        <v>0</v>
      </c>
      <c r="M528" t="b">
        <f t="shared" si="75"/>
        <v>0</v>
      </c>
      <c r="N528" t="b">
        <f t="shared" si="76"/>
        <v>1</v>
      </c>
      <c r="O528" t="b">
        <f t="shared" si="77"/>
        <v>1</v>
      </c>
      <c r="P528" t="b">
        <f t="shared" si="78"/>
        <v>1</v>
      </c>
      <c r="Q528" s="21">
        <f t="shared" si="79"/>
        <v>1</v>
      </c>
    </row>
    <row r="529" spans="1:17" ht="15.75" x14ac:dyDescent="0.25">
      <c r="A529" s="17" t="s">
        <v>202</v>
      </c>
      <c r="B529" s="17" t="s">
        <v>332</v>
      </c>
      <c r="C529" s="17" t="s">
        <v>22</v>
      </c>
      <c r="D529" s="12">
        <v>44408</v>
      </c>
      <c r="E529" s="12"/>
      <c r="F529" s="13">
        <v>1000</v>
      </c>
      <c r="G529" s="12">
        <v>44378</v>
      </c>
      <c r="H529" s="12">
        <v>44408</v>
      </c>
      <c r="I529" s="17">
        <f t="shared" si="72"/>
        <v>1</v>
      </c>
      <c r="J529" s="13">
        <f t="shared" si="73"/>
        <v>1000</v>
      </c>
      <c r="K529"/>
      <c r="L529" t="b">
        <f t="shared" si="74"/>
        <v>0</v>
      </c>
      <c r="M529" t="b">
        <f t="shared" si="75"/>
        <v>0</v>
      </c>
      <c r="N529" t="b">
        <f t="shared" si="76"/>
        <v>1</v>
      </c>
      <c r="O529" t="b">
        <f t="shared" si="77"/>
        <v>1</v>
      </c>
      <c r="P529" t="b">
        <f t="shared" si="78"/>
        <v>1</v>
      </c>
      <c r="Q529" s="21">
        <f t="shared" si="79"/>
        <v>1</v>
      </c>
    </row>
    <row r="530" spans="1:17" ht="15.75" x14ac:dyDescent="0.25">
      <c r="A530" s="17" t="s">
        <v>202</v>
      </c>
      <c r="B530" s="17" t="s">
        <v>332</v>
      </c>
      <c r="C530" s="17" t="s">
        <v>22</v>
      </c>
      <c r="D530" s="12">
        <v>44439</v>
      </c>
      <c r="E530" s="12"/>
      <c r="F530" s="13">
        <v>1000</v>
      </c>
      <c r="G530" s="12">
        <v>44409</v>
      </c>
      <c r="H530" s="12">
        <v>44439</v>
      </c>
      <c r="I530" s="17">
        <f t="shared" si="72"/>
        <v>1</v>
      </c>
      <c r="J530" s="13">
        <f t="shared" si="73"/>
        <v>1000</v>
      </c>
      <c r="K530"/>
      <c r="L530" t="b">
        <f t="shared" si="74"/>
        <v>0</v>
      </c>
      <c r="M530" t="b">
        <f t="shared" si="75"/>
        <v>0</v>
      </c>
      <c r="N530" t="b">
        <f t="shared" si="76"/>
        <v>1</v>
      </c>
      <c r="O530" t="b">
        <f t="shared" si="77"/>
        <v>1</v>
      </c>
      <c r="P530" t="b">
        <f t="shared" si="78"/>
        <v>1</v>
      </c>
      <c r="Q530" s="21">
        <f t="shared" si="79"/>
        <v>1</v>
      </c>
    </row>
    <row r="531" spans="1:17" ht="15.75" x14ac:dyDescent="0.25">
      <c r="A531" s="17" t="s">
        <v>202</v>
      </c>
      <c r="B531" s="17" t="s">
        <v>332</v>
      </c>
      <c r="C531" s="17" t="s">
        <v>22</v>
      </c>
      <c r="D531" s="12">
        <v>44469</v>
      </c>
      <c r="E531" s="12"/>
      <c r="F531" s="13">
        <v>1000</v>
      </c>
      <c r="G531" s="12">
        <v>44440</v>
      </c>
      <c r="H531" s="12">
        <v>44469</v>
      </c>
      <c r="I531" s="17">
        <f t="shared" si="72"/>
        <v>1</v>
      </c>
      <c r="J531" s="13">
        <f t="shared" si="73"/>
        <v>1000</v>
      </c>
      <c r="K531"/>
      <c r="L531" t="b">
        <f t="shared" si="74"/>
        <v>0</v>
      </c>
      <c r="M531" t="b">
        <f t="shared" si="75"/>
        <v>0</v>
      </c>
      <c r="N531" t="b">
        <f t="shared" si="76"/>
        <v>1</v>
      </c>
      <c r="O531" t="b">
        <f t="shared" si="77"/>
        <v>1</v>
      </c>
      <c r="P531" t="b">
        <f t="shared" si="78"/>
        <v>1</v>
      </c>
      <c r="Q531" s="21">
        <f t="shared" si="79"/>
        <v>1</v>
      </c>
    </row>
    <row r="532" spans="1:17" ht="15.75" x14ac:dyDescent="0.25">
      <c r="A532" s="17" t="s">
        <v>202</v>
      </c>
      <c r="B532" s="17" t="s">
        <v>332</v>
      </c>
      <c r="C532" s="17" t="s">
        <v>22</v>
      </c>
      <c r="D532" s="12">
        <v>44500</v>
      </c>
      <c r="E532" s="12"/>
      <c r="F532" s="13">
        <v>1000</v>
      </c>
      <c r="G532" s="12">
        <v>44470</v>
      </c>
      <c r="H532" s="12">
        <v>44500</v>
      </c>
      <c r="I532" s="17">
        <f t="shared" ref="I532:I595" si="80">IF((YEAR(H532)-YEAR(G532))=1, ((MONTH(H532)-MONTH(G532))+1)+12, (IF((YEAR(H532)-YEAR(G532))=2, ((MONTH(H532)-MONTH(G532))+1)+24, (IF((YEAR(H532)-YEAR(G532))=3, ((MONTH(H532)-MONTH(G532))+1)+36, (MONTH(H532)-MONTH(G532))+1)))))</f>
        <v>1</v>
      </c>
      <c r="J532" s="13">
        <f t="shared" si="73"/>
        <v>1000</v>
      </c>
      <c r="K532"/>
      <c r="L532" t="b">
        <f t="shared" si="74"/>
        <v>0</v>
      </c>
      <c r="M532" t="b">
        <f t="shared" si="75"/>
        <v>0</v>
      </c>
      <c r="N532" t="b">
        <f t="shared" si="76"/>
        <v>1</v>
      </c>
      <c r="O532" t="b">
        <f t="shared" si="77"/>
        <v>1</v>
      </c>
      <c r="P532" t="b">
        <f t="shared" si="78"/>
        <v>1</v>
      </c>
      <c r="Q532" s="21">
        <f t="shared" si="79"/>
        <v>1</v>
      </c>
    </row>
    <row r="533" spans="1:17" ht="15.75" x14ac:dyDescent="0.25">
      <c r="A533" s="17" t="s">
        <v>202</v>
      </c>
      <c r="B533" s="17" t="s">
        <v>332</v>
      </c>
      <c r="C533" s="17" t="s">
        <v>22</v>
      </c>
      <c r="D533" s="12">
        <v>44530</v>
      </c>
      <c r="E533" s="12"/>
      <c r="F533" s="13">
        <v>1000</v>
      </c>
      <c r="G533" s="12">
        <v>44501</v>
      </c>
      <c r="H533" s="12">
        <v>44530</v>
      </c>
      <c r="I533" s="17">
        <f t="shared" si="80"/>
        <v>1</v>
      </c>
      <c r="J533" s="13">
        <f t="shared" si="73"/>
        <v>1000</v>
      </c>
      <c r="K533"/>
      <c r="L533" t="b">
        <f t="shared" si="74"/>
        <v>0</v>
      </c>
      <c r="M533" t="b">
        <f t="shared" si="75"/>
        <v>0</v>
      </c>
      <c r="N533" t="b">
        <f t="shared" si="76"/>
        <v>1</v>
      </c>
      <c r="O533" t="b">
        <f t="shared" si="77"/>
        <v>1</v>
      </c>
      <c r="P533" t="b">
        <f t="shared" si="78"/>
        <v>1</v>
      </c>
      <c r="Q533" s="21">
        <f t="shared" si="79"/>
        <v>1</v>
      </c>
    </row>
    <row r="534" spans="1:17" ht="15.75" x14ac:dyDescent="0.25">
      <c r="A534" s="17" t="s">
        <v>202</v>
      </c>
      <c r="B534" s="17" t="s">
        <v>332</v>
      </c>
      <c r="C534" s="17" t="s">
        <v>22</v>
      </c>
      <c r="D534" s="12">
        <v>44561</v>
      </c>
      <c r="E534" s="12"/>
      <c r="F534" s="13">
        <v>1000</v>
      </c>
      <c r="G534" s="12">
        <v>44531</v>
      </c>
      <c r="H534" s="12">
        <v>44561</v>
      </c>
      <c r="I534" s="17">
        <f t="shared" si="80"/>
        <v>1</v>
      </c>
      <c r="J534" s="13">
        <f t="shared" si="73"/>
        <v>1000</v>
      </c>
      <c r="K534"/>
      <c r="L534" t="b">
        <f t="shared" si="74"/>
        <v>0</v>
      </c>
      <c r="M534" t="b">
        <f t="shared" si="75"/>
        <v>0</v>
      </c>
      <c r="N534" t="b">
        <f t="shared" si="76"/>
        <v>1</v>
      </c>
      <c r="O534" t="b">
        <f t="shared" si="77"/>
        <v>1</v>
      </c>
      <c r="P534" t="b">
        <f t="shared" si="78"/>
        <v>1</v>
      </c>
      <c r="Q534" s="21">
        <f t="shared" si="79"/>
        <v>1</v>
      </c>
    </row>
    <row r="535" spans="1:17" ht="15.75" x14ac:dyDescent="0.25">
      <c r="A535" s="17" t="s">
        <v>202</v>
      </c>
      <c r="B535" s="17" t="s">
        <v>332</v>
      </c>
      <c r="C535" s="17" t="s">
        <v>22</v>
      </c>
      <c r="D535" s="12">
        <v>44592</v>
      </c>
      <c r="E535" s="12"/>
      <c r="F535" s="13">
        <v>1000</v>
      </c>
      <c r="G535" s="12">
        <v>44562</v>
      </c>
      <c r="H535" s="12">
        <v>44592</v>
      </c>
      <c r="I535" s="17">
        <f t="shared" si="80"/>
        <v>1</v>
      </c>
      <c r="J535" s="13">
        <f t="shared" si="73"/>
        <v>1000</v>
      </c>
      <c r="K535"/>
      <c r="L535" t="b">
        <f t="shared" si="74"/>
        <v>0</v>
      </c>
      <c r="M535" t="b">
        <f t="shared" si="75"/>
        <v>0</v>
      </c>
      <c r="N535" t="b">
        <f t="shared" si="76"/>
        <v>1</v>
      </c>
      <c r="O535" t="b">
        <f t="shared" si="77"/>
        <v>1</v>
      </c>
      <c r="P535" t="b">
        <f t="shared" si="78"/>
        <v>1</v>
      </c>
      <c r="Q535" s="21">
        <f t="shared" si="79"/>
        <v>1</v>
      </c>
    </row>
    <row r="536" spans="1:17" ht="15.75" x14ac:dyDescent="0.25">
      <c r="A536" s="17" t="s">
        <v>43</v>
      </c>
      <c r="B536" s="17" t="s">
        <v>334</v>
      </c>
      <c r="C536" s="17" t="s">
        <v>22</v>
      </c>
      <c r="D536" s="12">
        <v>43738</v>
      </c>
      <c r="E536" s="12">
        <v>43773</v>
      </c>
      <c r="F536" s="13">
        <v>1519.22</v>
      </c>
      <c r="G536" s="12">
        <v>43738</v>
      </c>
      <c r="H536" s="12">
        <v>43830</v>
      </c>
      <c r="I536" s="17">
        <f t="shared" si="80"/>
        <v>4</v>
      </c>
      <c r="J536" s="13">
        <f t="shared" si="73"/>
        <v>379.80500000000001</v>
      </c>
      <c r="K536"/>
      <c r="L536" t="b">
        <f t="shared" si="74"/>
        <v>0</v>
      </c>
      <c r="M536" t="b">
        <f t="shared" si="75"/>
        <v>0</v>
      </c>
      <c r="N536" t="b">
        <f t="shared" si="76"/>
        <v>0</v>
      </c>
      <c r="O536" t="b">
        <f t="shared" si="77"/>
        <v>0</v>
      </c>
      <c r="P536" t="b">
        <f t="shared" si="78"/>
        <v>0</v>
      </c>
      <c r="Q536" s="21" t="str">
        <f t="shared" si="79"/>
        <v>N/a</v>
      </c>
    </row>
    <row r="537" spans="1:17" ht="15.75" x14ac:dyDescent="0.25">
      <c r="A537" s="17" t="s">
        <v>43</v>
      </c>
      <c r="B537" s="17" t="s">
        <v>334</v>
      </c>
      <c r="C537" s="17" t="s">
        <v>22</v>
      </c>
      <c r="D537" s="12">
        <v>43845</v>
      </c>
      <c r="E537" s="12">
        <v>43852</v>
      </c>
      <c r="F537" s="13">
        <v>1551.56</v>
      </c>
      <c r="G537" s="12">
        <v>43831</v>
      </c>
      <c r="H537" s="12">
        <v>43921</v>
      </c>
      <c r="I537" s="17">
        <f t="shared" si="80"/>
        <v>3</v>
      </c>
      <c r="J537" s="13">
        <f t="shared" si="73"/>
        <v>517.18666666666661</v>
      </c>
      <c r="K537"/>
      <c r="L537" t="b">
        <f t="shared" si="74"/>
        <v>0</v>
      </c>
      <c r="M537" t="b">
        <f t="shared" si="75"/>
        <v>0</v>
      </c>
      <c r="N537" t="b">
        <f t="shared" si="76"/>
        <v>1</v>
      </c>
      <c r="O537" t="b">
        <f t="shared" si="77"/>
        <v>1</v>
      </c>
      <c r="P537" t="b">
        <f t="shared" si="78"/>
        <v>1</v>
      </c>
      <c r="Q537" s="21">
        <f t="shared" si="79"/>
        <v>1</v>
      </c>
    </row>
    <row r="538" spans="1:17" ht="15.75" x14ac:dyDescent="0.25">
      <c r="A538" s="17" t="s">
        <v>43</v>
      </c>
      <c r="B538" s="17" t="s">
        <v>334</v>
      </c>
      <c r="C538" s="17" t="s">
        <v>22</v>
      </c>
      <c r="D538" s="12">
        <v>43999</v>
      </c>
      <c r="E538" s="12">
        <v>44013</v>
      </c>
      <c r="F538" s="13">
        <v>1550.75</v>
      </c>
      <c r="G538" s="12">
        <v>43952</v>
      </c>
      <c r="H538" s="12">
        <v>44043</v>
      </c>
      <c r="I538" s="17">
        <f t="shared" si="80"/>
        <v>3</v>
      </c>
      <c r="J538" s="13">
        <f t="shared" si="73"/>
        <v>516.91666666666663</v>
      </c>
      <c r="K538"/>
      <c r="L538" t="b">
        <f t="shared" si="74"/>
        <v>0</v>
      </c>
      <c r="M538" t="b">
        <f t="shared" si="75"/>
        <v>0</v>
      </c>
      <c r="N538" t="b">
        <f t="shared" si="76"/>
        <v>1</v>
      </c>
      <c r="O538" t="b">
        <f t="shared" si="77"/>
        <v>1</v>
      </c>
      <c r="P538" t="b">
        <f t="shared" si="78"/>
        <v>1</v>
      </c>
      <c r="Q538" s="21">
        <f t="shared" si="79"/>
        <v>31</v>
      </c>
    </row>
    <row r="539" spans="1:17" ht="15.75" x14ac:dyDescent="0.25">
      <c r="A539" s="17" t="s">
        <v>43</v>
      </c>
      <c r="B539" s="17" t="s">
        <v>334</v>
      </c>
      <c r="C539" s="17" t="s">
        <v>22</v>
      </c>
      <c r="D539" s="12">
        <v>44070</v>
      </c>
      <c r="E539" s="12">
        <v>44074</v>
      </c>
      <c r="F539" s="13">
        <v>1550.75</v>
      </c>
      <c r="G539" s="12">
        <v>44044</v>
      </c>
      <c r="H539" s="12">
        <v>44135</v>
      </c>
      <c r="I539" s="17">
        <f t="shared" si="80"/>
        <v>3</v>
      </c>
      <c r="J539" s="13">
        <f t="shared" si="73"/>
        <v>516.91666666666663</v>
      </c>
      <c r="K539"/>
      <c r="L539" t="b">
        <f t="shared" si="74"/>
        <v>0</v>
      </c>
      <c r="M539" t="b">
        <f t="shared" si="75"/>
        <v>0</v>
      </c>
      <c r="N539" t="b">
        <f t="shared" si="76"/>
        <v>1</v>
      </c>
      <c r="O539" t="b">
        <f t="shared" si="77"/>
        <v>1</v>
      </c>
      <c r="P539" t="b">
        <f t="shared" si="78"/>
        <v>1</v>
      </c>
      <c r="Q539" s="21">
        <f t="shared" si="79"/>
        <v>1</v>
      </c>
    </row>
    <row r="540" spans="1:17" ht="15.75" hidden="1" x14ac:dyDescent="0.25">
      <c r="A540" s="17" t="s">
        <v>203</v>
      </c>
      <c r="B540" s="17" t="s">
        <v>333</v>
      </c>
      <c r="C540" s="17" t="s">
        <v>22</v>
      </c>
      <c r="D540" s="12">
        <v>42736</v>
      </c>
      <c r="E540" s="12">
        <v>43100</v>
      </c>
      <c r="F540" s="13">
        <v>3000</v>
      </c>
      <c r="G540" s="12">
        <v>42736</v>
      </c>
      <c r="H540" s="12">
        <v>42766</v>
      </c>
      <c r="I540" s="17">
        <f t="shared" si="80"/>
        <v>1</v>
      </c>
      <c r="J540" s="13">
        <f t="shared" si="73"/>
        <v>3000</v>
      </c>
      <c r="K540"/>
      <c r="L540" t="b">
        <f t="shared" si="74"/>
        <v>0</v>
      </c>
      <c r="M540" t="b">
        <f t="shared" si="75"/>
        <v>0</v>
      </c>
      <c r="N540" t="b">
        <f t="shared" si="76"/>
        <v>0</v>
      </c>
      <c r="O540" t="b">
        <f t="shared" si="77"/>
        <v>0</v>
      </c>
      <c r="P540" t="b">
        <f t="shared" si="78"/>
        <v>0</v>
      </c>
      <c r="Q540" s="21" t="str">
        <f t="shared" si="79"/>
        <v>N/a</v>
      </c>
    </row>
    <row r="541" spans="1:17" ht="15.75" hidden="1" x14ac:dyDescent="0.25">
      <c r="A541" s="17" t="s">
        <v>203</v>
      </c>
      <c r="B541" s="17" t="s">
        <v>333</v>
      </c>
      <c r="C541" s="17" t="s">
        <v>22</v>
      </c>
      <c r="D541" s="12">
        <v>42767</v>
      </c>
      <c r="E541" s="12">
        <v>43100</v>
      </c>
      <c r="F541" s="13">
        <v>3000</v>
      </c>
      <c r="G541" s="12">
        <v>42767</v>
      </c>
      <c r="H541" s="12">
        <v>42794</v>
      </c>
      <c r="I541" s="17">
        <f t="shared" si="80"/>
        <v>1</v>
      </c>
      <c r="J541" s="13">
        <f t="shared" ref="J541:J604" si="81">F541/I541</f>
        <v>3000</v>
      </c>
      <c r="K541"/>
      <c r="L541" t="b">
        <f t="shared" si="74"/>
        <v>0</v>
      </c>
      <c r="M541" t="b">
        <f t="shared" si="75"/>
        <v>0</v>
      </c>
      <c r="N541" t="b">
        <f t="shared" si="76"/>
        <v>1</v>
      </c>
      <c r="O541" t="b">
        <f t="shared" si="77"/>
        <v>1</v>
      </c>
      <c r="P541" t="b">
        <f t="shared" si="78"/>
        <v>1</v>
      </c>
      <c r="Q541" s="21">
        <f t="shared" si="79"/>
        <v>1</v>
      </c>
    </row>
    <row r="542" spans="1:17" ht="15.75" hidden="1" x14ac:dyDescent="0.25">
      <c r="A542" s="17" t="s">
        <v>203</v>
      </c>
      <c r="B542" s="17" t="s">
        <v>333</v>
      </c>
      <c r="C542" s="17" t="s">
        <v>22</v>
      </c>
      <c r="D542" s="12">
        <v>42795</v>
      </c>
      <c r="E542" s="12">
        <v>43100</v>
      </c>
      <c r="F542" s="13">
        <v>3000</v>
      </c>
      <c r="G542" s="12">
        <v>42795</v>
      </c>
      <c r="H542" s="12">
        <v>42825</v>
      </c>
      <c r="I542" s="17">
        <f t="shared" si="80"/>
        <v>1</v>
      </c>
      <c r="J542" s="13">
        <f t="shared" si="81"/>
        <v>3000</v>
      </c>
      <c r="K542"/>
      <c r="L542" t="b">
        <f t="shared" si="74"/>
        <v>0</v>
      </c>
      <c r="M542" t="b">
        <f t="shared" si="75"/>
        <v>0</v>
      </c>
      <c r="N542" t="b">
        <f t="shared" si="76"/>
        <v>1</v>
      </c>
      <c r="O542" t="b">
        <f t="shared" si="77"/>
        <v>1</v>
      </c>
      <c r="P542" t="b">
        <f t="shared" si="78"/>
        <v>1</v>
      </c>
      <c r="Q542" s="21">
        <f t="shared" si="79"/>
        <v>1</v>
      </c>
    </row>
    <row r="543" spans="1:17" ht="15.75" hidden="1" x14ac:dyDescent="0.25">
      <c r="A543" s="17" t="s">
        <v>203</v>
      </c>
      <c r="B543" s="17" t="s">
        <v>333</v>
      </c>
      <c r="C543" s="17" t="s">
        <v>22</v>
      </c>
      <c r="D543" s="12">
        <v>42826</v>
      </c>
      <c r="E543" s="12">
        <v>43100</v>
      </c>
      <c r="F543" s="13">
        <v>3000</v>
      </c>
      <c r="G543" s="12">
        <v>42826</v>
      </c>
      <c r="H543" s="12">
        <v>42855</v>
      </c>
      <c r="I543" s="17">
        <f t="shared" si="80"/>
        <v>1</v>
      </c>
      <c r="J543" s="13">
        <f t="shared" si="81"/>
        <v>3000</v>
      </c>
      <c r="K543"/>
      <c r="L543" t="b">
        <f t="shared" ref="L543:L606" si="82">AND(F543=F542,G543=G542,E543=E542,D543=D542)</f>
        <v>0</v>
      </c>
      <c r="M543" t="b">
        <f t="shared" ref="M543:M606" si="83">IF(F543&gt;G543,TRUE, FALSE)</f>
        <v>0</v>
      </c>
      <c r="N543" t="b">
        <f t="shared" ref="N543:N606" si="84">EXACT(A543,A542)</f>
        <v>1</v>
      </c>
      <c r="O543" t="b">
        <f t="shared" ref="O543:O606" si="85">EXACT(B543,B542)</f>
        <v>1</v>
      </c>
      <c r="P543" t="b">
        <f t="shared" ref="P543:P606" si="86">AND(N543,O543)</f>
        <v>1</v>
      </c>
      <c r="Q543" s="21">
        <f t="shared" ref="Q543:Q606" si="87">IF(AND(NOT(L543),P543), G543-H542,"N/a")</f>
        <v>1</v>
      </c>
    </row>
    <row r="544" spans="1:17" ht="15.75" hidden="1" x14ac:dyDescent="0.25">
      <c r="A544" s="17" t="s">
        <v>203</v>
      </c>
      <c r="B544" s="17" t="s">
        <v>333</v>
      </c>
      <c r="C544" s="17" t="s">
        <v>22</v>
      </c>
      <c r="D544" s="12">
        <v>42856</v>
      </c>
      <c r="E544" s="12">
        <v>43100</v>
      </c>
      <c r="F544" s="13">
        <v>3000</v>
      </c>
      <c r="G544" s="12">
        <v>42856</v>
      </c>
      <c r="H544" s="12">
        <v>42886</v>
      </c>
      <c r="I544" s="17">
        <f t="shared" si="80"/>
        <v>1</v>
      </c>
      <c r="J544" s="13">
        <f t="shared" si="81"/>
        <v>3000</v>
      </c>
      <c r="K544"/>
      <c r="L544" t="b">
        <f t="shared" si="82"/>
        <v>0</v>
      </c>
      <c r="M544" t="b">
        <f t="shared" si="83"/>
        <v>0</v>
      </c>
      <c r="N544" t="b">
        <f t="shared" si="84"/>
        <v>1</v>
      </c>
      <c r="O544" t="b">
        <f t="shared" si="85"/>
        <v>1</v>
      </c>
      <c r="P544" t="b">
        <f t="shared" si="86"/>
        <v>1</v>
      </c>
      <c r="Q544" s="21">
        <f t="shared" si="87"/>
        <v>1</v>
      </c>
    </row>
    <row r="545" spans="1:17" ht="15.75" hidden="1" x14ac:dyDescent="0.25">
      <c r="A545" s="17" t="s">
        <v>203</v>
      </c>
      <c r="B545" s="17" t="s">
        <v>333</v>
      </c>
      <c r="C545" s="17" t="s">
        <v>22</v>
      </c>
      <c r="D545" s="12">
        <v>42856</v>
      </c>
      <c r="E545" s="12">
        <v>43100</v>
      </c>
      <c r="F545" s="13">
        <v>300</v>
      </c>
      <c r="G545" s="12">
        <v>42856</v>
      </c>
      <c r="H545" s="12">
        <v>42886</v>
      </c>
      <c r="I545" s="17">
        <f t="shared" si="80"/>
        <v>1</v>
      </c>
      <c r="J545" s="13">
        <f t="shared" si="81"/>
        <v>300</v>
      </c>
      <c r="K545"/>
      <c r="L545" t="b">
        <f t="shared" si="82"/>
        <v>0</v>
      </c>
      <c r="M545" t="b">
        <f t="shared" si="83"/>
        <v>0</v>
      </c>
      <c r="N545" t="b">
        <f t="shared" si="84"/>
        <v>1</v>
      </c>
      <c r="O545" t="b">
        <f t="shared" si="85"/>
        <v>1</v>
      </c>
      <c r="P545" t="b">
        <f t="shared" si="86"/>
        <v>1</v>
      </c>
      <c r="Q545" s="21">
        <f t="shared" si="87"/>
        <v>-30</v>
      </c>
    </row>
    <row r="546" spans="1:17" ht="15.75" hidden="1" x14ac:dyDescent="0.25">
      <c r="A546" s="17" t="s">
        <v>203</v>
      </c>
      <c r="B546" s="17" t="s">
        <v>333</v>
      </c>
      <c r="C546" s="17" t="s">
        <v>22</v>
      </c>
      <c r="D546" s="12">
        <v>42887</v>
      </c>
      <c r="E546" s="12">
        <v>43100</v>
      </c>
      <c r="F546" s="13">
        <v>3300</v>
      </c>
      <c r="G546" s="12">
        <v>42887</v>
      </c>
      <c r="H546" s="12">
        <v>42916</v>
      </c>
      <c r="I546" s="17">
        <f t="shared" si="80"/>
        <v>1</v>
      </c>
      <c r="J546" s="13">
        <f t="shared" si="81"/>
        <v>3300</v>
      </c>
      <c r="K546"/>
      <c r="L546" t="b">
        <f t="shared" si="82"/>
        <v>0</v>
      </c>
      <c r="M546" t="b">
        <f t="shared" si="83"/>
        <v>0</v>
      </c>
      <c r="N546" t="b">
        <f t="shared" si="84"/>
        <v>1</v>
      </c>
      <c r="O546" t="b">
        <f t="shared" si="85"/>
        <v>1</v>
      </c>
      <c r="P546" t="b">
        <f t="shared" si="86"/>
        <v>1</v>
      </c>
      <c r="Q546" s="21">
        <f t="shared" si="87"/>
        <v>1</v>
      </c>
    </row>
    <row r="547" spans="1:17" ht="15.75" hidden="1" x14ac:dyDescent="0.25">
      <c r="A547" s="17" t="s">
        <v>203</v>
      </c>
      <c r="B547" s="17" t="s">
        <v>333</v>
      </c>
      <c r="C547" s="17" t="s">
        <v>22</v>
      </c>
      <c r="D547" s="12">
        <v>42917</v>
      </c>
      <c r="E547" s="12">
        <v>43100</v>
      </c>
      <c r="F547" s="13">
        <v>3300</v>
      </c>
      <c r="G547" s="12">
        <v>42917</v>
      </c>
      <c r="H547" s="12">
        <v>42947</v>
      </c>
      <c r="I547" s="17">
        <f t="shared" si="80"/>
        <v>1</v>
      </c>
      <c r="J547" s="13">
        <f t="shared" si="81"/>
        <v>3300</v>
      </c>
      <c r="K547"/>
      <c r="L547" t="b">
        <f t="shared" si="82"/>
        <v>0</v>
      </c>
      <c r="M547" t="b">
        <f t="shared" si="83"/>
        <v>0</v>
      </c>
      <c r="N547" t="b">
        <f t="shared" si="84"/>
        <v>1</v>
      </c>
      <c r="O547" t="b">
        <f t="shared" si="85"/>
        <v>1</v>
      </c>
      <c r="P547" t="b">
        <f t="shared" si="86"/>
        <v>1</v>
      </c>
      <c r="Q547" s="21">
        <f t="shared" si="87"/>
        <v>1</v>
      </c>
    </row>
    <row r="548" spans="1:17" ht="15.75" hidden="1" x14ac:dyDescent="0.25">
      <c r="A548" s="17" t="s">
        <v>203</v>
      </c>
      <c r="B548" s="17" t="s">
        <v>333</v>
      </c>
      <c r="C548" s="17" t="s">
        <v>22</v>
      </c>
      <c r="D548" s="12">
        <v>42948</v>
      </c>
      <c r="E548" s="12">
        <v>43100</v>
      </c>
      <c r="F548" s="13">
        <v>3300</v>
      </c>
      <c r="G548" s="12">
        <v>42948</v>
      </c>
      <c r="H548" s="12">
        <v>42978</v>
      </c>
      <c r="I548" s="17">
        <f t="shared" si="80"/>
        <v>1</v>
      </c>
      <c r="J548" s="13">
        <f t="shared" si="81"/>
        <v>3300</v>
      </c>
      <c r="K548"/>
      <c r="L548" t="b">
        <f t="shared" si="82"/>
        <v>0</v>
      </c>
      <c r="M548" t="b">
        <f t="shared" si="83"/>
        <v>0</v>
      </c>
      <c r="N548" t="b">
        <f t="shared" si="84"/>
        <v>1</v>
      </c>
      <c r="O548" t="b">
        <f t="shared" si="85"/>
        <v>1</v>
      </c>
      <c r="P548" t="b">
        <f t="shared" si="86"/>
        <v>1</v>
      </c>
      <c r="Q548" s="21">
        <f t="shared" si="87"/>
        <v>1</v>
      </c>
    </row>
    <row r="549" spans="1:17" ht="15.75" hidden="1" x14ac:dyDescent="0.25">
      <c r="A549" s="17" t="s">
        <v>203</v>
      </c>
      <c r="B549" s="17" t="s">
        <v>333</v>
      </c>
      <c r="C549" s="17" t="s">
        <v>22</v>
      </c>
      <c r="D549" s="12">
        <v>42979</v>
      </c>
      <c r="E549" s="12">
        <v>43100</v>
      </c>
      <c r="F549" s="13">
        <v>3300</v>
      </c>
      <c r="G549" s="12">
        <v>42979</v>
      </c>
      <c r="H549" s="12">
        <v>43008</v>
      </c>
      <c r="I549" s="17">
        <f t="shared" si="80"/>
        <v>1</v>
      </c>
      <c r="J549" s="13">
        <f t="shared" si="81"/>
        <v>3300</v>
      </c>
      <c r="K549"/>
      <c r="L549" t="b">
        <f t="shared" si="82"/>
        <v>0</v>
      </c>
      <c r="M549" t="b">
        <f t="shared" si="83"/>
        <v>0</v>
      </c>
      <c r="N549" t="b">
        <f t="shared" si="84"/>
        <v>1</v>
      </c>
      <c r="O549" t="b">
        <f t="shared" si="85"/>
        <v>1</v>
      </c>
      <c r="P549" t="b">
        <f t="shared" si="86"/>
        <v>1</v>
      </c>
      <c r="Q549" s="21">
        <f t="shared" si="87"/>
        <v>1</v>
      </c>
    </row>
    <row r="550" spans="1:17" ht="15.75" hidden="1" x14ac:dyDescent="0.25">
      <c r="A550" s="17" t="s">
        <v>203</v>
      </c>
      <c r="B550" s="17" t="s">
        <v>333</v>
      </c>
      <c r="C550" s="17" t="s">
        <v>22</v>
      </c>
      <c r="D550" s="12">
        <v>43009</v>
      </c>
      <c r="E550" s="12">
        <v>43100</v>
      </c>
      <c r="F550" s="13">
        <v>3300</v>
      </c>
      <c r="G550" s="12">
        <v>43009</v>
      </c>
      <c r="H550" s="12">
        <v>43039</v>
      </c>
      <c r="I550" s="17">
        <f t="shared" si="80"/>
        <v>1</v>
      </c>
      <c r="J550" s="13">
        <f t="shared" si="81"/>
        <v>3300</v>
      </c>
      <c r="K550"/>
      <c r="L550" t="b">
        <f t="shared" si="82"/>
        <v>0</v>
      </c>
      <c r="M550" t="b">
        <f t="shared" si="83"/>
        <v>0</v>
      </c>
      <c r="N550" t="b">
        <f t="shared" si="84"/>
        <v>1</v>
      </c>
      <c r="O550" t="b">
        <f t="shared" si="85"/>
        <v>1</v>
      </c>
      <c r="P550" t="b">
        <f t="shared" si="86"/>
        <v>1</v>
      </c>
      <c r="Q550" s="21">
        <f t="shared" si="87"/>
        <v>1</v>
      </c>
    </row>
    <row r="551" spans="1:17" ht="15.75" hidden="1" x14ac:dyDescent="0.25">
      <c r="A551" s="17" t="s">
        <v>203</v>
      </c>
      <c r="B551" s="17" t="s">
        <v>333</v>
      </c>
      <c r="C551" s="17" t="s">
        <v>22</v>
      </c>
      <c r="D551" s="12">
        <v>43040</v>
      </c>
      <c r="E551" s="12">
        <v>43100</v>
      </c>
      <c r="F551" s="13">
        <v>3300</v>
      </c>
      <c r="G551" s="12">
        <v>43040</v>
      </c>
      <c r="H551" s="12">
        <v>43069</v>
      </c>
      <c r="I551" s="17">
        <f t="shared" si="80"/>
        <v>1</v>
      </c>
      <c r="J551" s="13">
        <f t="shared" si="81"/>
        <v>3300</v>
      </c>
      <c r="K551"/>
      <c r="L551" t="b">
        <f t="shared" si="82"/>
        <v>0</v>
      </c>
      <c r="M551" t="b">
        <f t="shared" si="83"/>
        <v>0</v>
      </c>
      <c r="N551" t="b">
        <f t="shared" si="84"/>
        <v>1</v>
      </c>
      <c r="O551" t="b">
        <f t="shared" si="85"/>
        <v>1</v>
      </c>
      <c r="P551" t="b">
        <f t="shared" si="86"/>
        <v>1</v>
      </c>
      <c r="Q551" s="21">
        <f t="shared" si="87"/>
        <v>1</v>
      </c>
    </row>
    <row r="552" spans="1:17" ht="15.75" hidden="1" x14ac:dyDescent="0.25">
      <c r="A552" s="17" t="s">
        <v>203</v>
      </c>
      <c r="B552" s="17" t="s">
        <v>333</v>
      </c>
      <c r="C552" s="17" t="s">
        <v>22</v>
      </c>
      <c r="D552" s="12">
        <v>43070</v>
      </c>
      <c r="E552" s="12">
        <v>43465</v>
      </c>
      <c r="F552" s="13">
        <v>3300</v>
      </c>
      <c r="G552" s="12">
        <v>43070</v>
      </c>
      <c r="H552" s="12">
        <v>43100</v>
      </c>
      <c r="I552" s="17">
        <f t="shared" si="80"/>
        <v>1</v>
      </c>
      <c r="J552" s="13">
        <f t="shared" si="81"/>
        <v>3300</v>
      </c>
      <c r="K552"/>
      <c r="L552" t="b">
        <f t="shared" si="82"/>
        <v>0</v>
      </c>
      <c r="M552" t="b">
        <f t="shared" si="83"/>
        <v>0</v>
      </c>
      <c r="N552" t="b">
        <f t="shared" si="84"/>
        <v>1</v>
      </c>
      <c r="O552" t="b">
        <f t="shared" si="85"/>
        <v>1</v>
      </c>
      <c r="P552" t="b">
        <f t="shared" si="86"/>
        <v>1</v>
      </c>
      <c r="Q552" s="21">
        <f t="shared" si="87"/>
        <v>1</v>
      </c>
    </row>
    <row r="553" spans="1:17" ht="15.75" hidden="1" x14ac:dyDescent="0.25">
      <c r="A553" s="17" t="s">
        <v>203</v>
      </c>
      <c r="B553" s="17" t="s">
        <v>333</v>
      </c>
      <c r="C553" s="17" t="s">
        <v>22</v>
      </c>
      <c r="D553" s="12">
        <v>43101</v>
      </c>
      <c r="E553" s="12">
        <v>43147</v>
      </c>
      <c r="F553" s="13">
        <v>3300</v>
      </c>
      <c r="G553" s="12">
        <v>43101</v>
      </c>
      <c r="H553" s="12">
        <v>43131</v>
      </c>
      <c r="I553" s="17">
        <f t="shared" si="80"/>
        <v>1</v>
      </c>
      <c r="J553" s="13">
        <f t="shared" si="81"/>
        <v>3300</v>
      </c>
      <c r="K553"/>
      <c r="L553" t="b">
        <f t="shared" si="82"/>
        <v>0</v>
      </c>
      <c r="M553" t="b">
        <f t="shared" si="83"/>
        <v>0</v>
      </c>
      <c r="N553" t="b">
        <f t="shared" si="84"/>
        <v>1</v>
      </c>
      <c r="O553" t="b">
        <f t="shared" si="85"/>
        <v>1</v>
      </c>
      <c r="P553" t="b">
        <f t="shared" si="86"/>
        <v>1</v>
      </c>
      <c r="Q553" s="21">
        <f t="shared" si="87"/>
        <v>1</v>
      </c>
    </row>
    <row r="554" spans="1:17" ht="15.75" hidden="1" x14ac:dyDescent="0.25">
      <c r="A554" s="17" t="s">
        <v>203</v>
      </c>
      <c r="B554" s="17" t="s">
        <v>333</v>
      </c>
      <c r="C554" s="17" t="s">
        <v>22</v>
      </c>
      <c r="D554" s="12">
        <v>43132</v>
      </c>
      <c r="E554" s="12">
        <v>43178</v>
      </c>
      <c r="F554" s="13">
        <v>3300</v>
      </c>
      <c r="G554" s="12">
        <v>43132</v>
      </c>
      <c r="H554" s="12">
        <v>43159</v>
      </c>
      <c r="I554" s="17">
        <f t="shared" si="80"/>
        <v>1</v>
      </c>
      <c r="J554" s="13">
        <f t="shared" si="81"/>
        <v>3300</v>
      </c>
      <c r="K554"/>
      <c r="L554" t="b">
        <f t="shared" si="82"/>
        <v>0</v>
      </c>
      <c r="M554" t="b">
        <f t="shared" si="83"/>
        <v>0</v>
      </c>
      <c r="N554" t="b">
        <f t="shared" si="84"/>
        <v>1</v>
      </c>
      <c r="O554" t="b">
        <f t="shared" si="85"/>
        <v>1</v>
      </c>
      <c r="P554" t="b">
        <f t="shared" si="86"/>
        <v>1</v>
      </c>
      <c r="Q554" s="21">
        <f t="shared" si="87"/>
        <v>1</v>
      </c>
    </row>
    <row r="555" spans="1:17" ht="15.75" hidden="1" x14ac:dyDescent="0.25">
      <c r="A555" s="17" t="s">
        <v>203</v>
      </c>
      <c r="B555" s="17" t="s">
        <v>333</v>
      </c>
      <c r="C555" s="17" t="s">
        <v>22</v>
      </c>
      <c r="D555" s="12">
        <v>43160</v>
      </c>
      <c r="E555" s="12">
        <v>43203</v>
      </c>
      <c r="F555" s="13">
        <v>3300</v>
      </c>
      <c r="G555" s="12">
        <v>43160</v>
      </c>
      <c r="H555" s="12">
        <v>43190</v>
      </c>
      <c r="I555" s="17">
        <f t="shared" si="80"/>
        <v>1</v>
      </c>
      <c r="J555" s="13">
        <f t="shared" si="81"/>
        <v>3300</v>
      </c>
      <c r="K555"/>
      <c r="L555" t="b">
        <f t="shared" si="82"/>
        <v>0</v>
      </c>
      <c r="M555" t="b">
        <f t="shared" si="83"/>
        <v>0</v>
      </c>
      <c r="N555" t="b">
        <f t="shared" si="84"/>
        <v>1</v>
      </c>
      <c r="O555" t="b">
        <f t="shared" si="85"/>
        <v>1</v>
      </c>
      <c r="P555" t="b">
        <f t="shared" si="86"/>
        <v>1</v>
      </c>
      <c r="Q555" s="21">
        <f t="shared" si="87"/>
        <v>1</v>
      </c>
    </row>
    <row r="556" spans="1:17" ht="15.75" hidden="1" x14ac:dyDescent="0.25">
      <c r="A556" s="17" t="s">
        <v>203</v>
      </c>
      <c r="B556" s="17" t="s">
        <v>333</v>
      </c>
      <c r="C556" s="17" t="s">
        <v>22</v>
      </c>
      <c r="D556" s="12">
        <v>43191</v>
      </c>
      <c r="E556" s="12">
        <v>43238</v>
      </c>
      <c r="F556" s="13">
        <v>3300</v>
      </c>
      <c r="G556" s="12">
        <v>43191</v>
      </c>
      <c r="H556" s="12">
        <v>43220</v>
      </c>
      <c r="I556" s="17">
        <f t="shared" si="80"/>
        <v>1</v>
      </c>
      <c r="J556" s="13">
        <f t="shared" si="81"/>
        <v>3300</v>
      </c>
      <c r="K556"/>
      <c r="L556" t="b">
        <f t="shared" si="82"/>
        <v>0</v>
      </c>
      <c r="M556" t="b">
        <f t="shared" si="83"/>
        <v>0</v>
      </c>
      <c r="N556" t="b">
        <f t="shared" si="84"/>
        <v>1</v>
      </c>
      <c r="O556" t="b">
        <f t="shared" si="85"/>
        <v>1</v>
      </c>
      <c r="P556" t="b">
        <f t="shared" si="86"/>
        <v>1</v>
      </c>
      <c r="Q556" s="21">
        <f t="shared" si="87"/>
        <v>1</v>
      </c>
    </row>
    <row r="557" spans="1:17" ht="15.75" hidden="1" x14ac:dyDescent="0.25">
      <c r="A557" s="17" t="s">
        <v>204</v>
      </c>
      <c r="B557" s="17" t="s">
        <v>335</v>
      </c>
      <c r="C557" s="17" t="s">
        <v>22</v>
      </c>
      <c r="D557" s="12">
        <v>42736</v>
      </c>
      <c r="E557" s="12">
        <v>43100</v>
      </c>
      <c r="F557" s="13">
        <v>2500</v>
      </c>
      <c r="G557" s="12">
        <v>42736</v>
      </c>
      <c r="H557" s="12">
        <v>42766</v>
      </c>
      <c r="I557" s="17">
        <f t="shared" si="80"/>
        <v>1</v>
      </c>
      <c r="J557" s="13">
        <f t="shared" si="81"/>
        <v>2500</v>
      </c>
      <c r="K557"/>
      <c r="L557" t="b">
        <f t="shared" si="82"/>
        <v>0</v>
      </c>
      <c r="M557" t="b">
        <f t="shared" si="83"/>
        <v>0</v>
      </c>
      <c r="N557" t="b">
        <f t="shared" si="84"/>
        <v>0</v>
      </c>
      <c r="O557" t="b">
        <f t="shared" si="85"/>
        <v>0</v>
      </c>
      <c r="P557" t="b">
        <f t="shared" si="86"/>
        <v>0</v>
      </c>
      <c r="Q557" s="21" t="str">
        <f t="shared" si="87"/>
        <v>N/a</v>
      </c>
    </row>
    <row r="558" spans="1:17" ht="15.75" hidden="1" x14ac:dyDescent="0.25">
      <c r="A558" s="17" t="s">
        <v>204</v>
      </c>
      <c r="B558" s="17" t="s">
        <v>335</v>
      </c>
      <c r="C558" s="17" t="s">
        <v>22</v>
      </c>
      <c r="D558" s="12">
        <v>42767</v>
      </c>
      <c r="E558" s="12">
        <v>43100</v>
      </c>
      <c r="F558" s="13">
        <v>2500</v>
      </c>
      <c r="G558" s="12">
        <v>42767</v>
      </c>
      <c r="H558" s="12">
        <v>42794</v>
      </c>
      <c r="I558" s="17">
        <f t="shared" si="80"/>
        <v>1</v>
      </c>
      <c r="J558" s="13">
        <f t="shared" si="81"/>
        <v>2500</v>
      </c>
      <c r="K558"/>
      <c r="L558" t="b">
        <f t="shared" si="82"/>
        <v>0</v>
      </c>
      <c r="M558" t="b">
        <f t="shared" si="83"/>
        <v>0</v>
      </c>
      <c r="N558" t="b">
        <f t="shared" si="84"/>
        <v>1</v>
      </c>
      <c r="O558" t="b">
        <f t="shared" si="85"/>
        <v>1</v>
      </c>
      <c r="P558" t="b">
        <f t="shared" si="86"/>
        <v>1</v>
      </c>
      <c r="Q558" s="21">
        <f t="shared" si="87"/>
        <v>1</v>
      </c>
    </row>
    <row r="559" spans="1:17" ht="15.75" hidden="1" x14ac:dyDescent="0.25">
      <c r="A559" s="17" t="s">
        <v>204</v>
      </c>
      <c r="B559" s="17" t="s">
        <v>335</v>
      </c>
      <c r="C559" s="17" t="s">
        <v>22</v>
      </c>
      <c r="D559" s="12">
        <v>42795</v>
      </c>
      <c r="E559" s="12">
        <v>43100</v>
      </c>
      <c r="F559" s="13">
        <v>2500</v>
      </c>
      <c r="G559" s="12">
        <v>42795</v>
      </c>
      <c r="H559" s="12">
        <v>42825</v>
      </c>
      <c r="I559" s="17">
        <f t="shared" si="80"/>
        <v>1</v>
      </c>
      <c r="J559" s="13">
        <f t="shared" si="81"/>
        <v>2500</v>
      </c>
      <c r="K559"/>
      <c r="L559" t="b">
        <f t="shared" si="82"/>
        <v>0</v>
      </c>
      <c r="M559" t="b">
        <f t="shared" si="83"/>
        <v>0</v>
      </c>
      <c r="N559" t="b">
        <f t="shared" si="84"/>
        <v>1</v>
      </c>
      <c r="O559" t="b">
        <f t="shared" si="85"/>
        <v>1</v>
      </c>
      <c r="P559" t="b">
        <f t="shared" si="86"/>
        <v>1</v>
      </c>
      <c r="Q559" s="21">
        <f t="shared" si="87"/>
        <v>1</v>
      </c>
    </row>
    <row r="560" spans="1:17" ht="15.75" hidden="1" x14ac:dyDescent="0.25">
      <c r="A560" s="17" t="s">
        <v>204</v>
      </c>
      <c r="B560" s="17" t="s">
        <v>335</v>
      </c>
      <c r="C560" s="17" t="s">
        <v>22</v>
      </c>
      <c r="D560" s="12">
        <v>42826</v>
      </c>
      <c r="E560" s="12">
        <v>43100</v>
      </c>
      <c r="F560" s="13">
        <v>2500</v>
      </c>
      <c r="G560" s="12">
        <v>42826</v>
      </c>
      <c r="H560" s="12">
        <v>42855</v>
      </c>
      <c r="I560" s="17">
        <f t="shared" si="80"/>
        <v>1</v>
      </c>
      <c r="J560" s="13">
        <f t="shared" si="81"/>
        <v>2500</v>
      </c>
      <c r="K560"/>
      <c r="L560" t="b">
        <f t="shared" si="82"/>
        <v>0</v>
      </c>
      <c r="M560" t="b">
        <f t="shared" si="83"/>
        <v>0</v>
      </c>
      <c r="N560" t="b">
        <f t="shared" si="84"/>
        <v>1</v>
      </c>
      <c r="O560" t="b">
        <f t="shared" si="85"/>
        <v>1</v>
      </c>
      <c r="P560" t="b">
        <f t="shared" si="86"/>
        <v>1</v>
      </c>
      <c r="Q560" s="21">
        <f t="shared" si="87"/>
        <v>1</v>
      </c>
    </row>
    <row r="561" spans="1:17" ht="15.75" hidden="1" x14ac:dyDescent="0.25">
      <c r="A561" s="17" t="s">
        <v>204</v>
      </c>
      <c r="B561" s="17" t="s">
        <v>335</v>
      </c>
      <c r="C561" s="17" t="s">
        <v>22</v>
      </c>
      <c r="D561" s="12">
        <v>42856</v>
      </c>
      <c r="E561" s="12">
        <v>43100</v>
      </c>
      <c r="F561" s="13">
        <v>2500</v>
      </c>
      <c r="G561" s="12">
        <v>42856</v>
      </c>
      <c r="H561" s="12">
        <v>42886</v>
      </c>
      <c r="I561" s="17">
        <f t="shared" si="80"/>
        <v>1</v>
      </c>
      <c r="J561" s="13">
        <f t="shared" si="81"/>
        <v>2500</v>
      </c>
      <c r="K561"/>
      <c r="L561" t="b">
        <f t="shared" si="82"/>
        <v>0</v>
      </c>
      <c r="M561" t="b">
        <f t="shared" si="83"/>
        <v>0</v>
      </c>
      <c r="N561" t="b">
        <f t="shared" si="84"/>
        <v>1</v>
      </c>
      <c r="O561" t="b">
        <f t="shared" si="85"/>
        <v>1</v>
      </c>
      <c r="P561" t="b">
        <f t="shared" si="86"/>
        <v>1</v>
      </c>
      <c r="Q561" s="21">
        <f t="shared" si="87"/>
        <v>1</v>
      </c>
    </row>
    <row r="562" spans="1:17" ht="15.75" hidden="1" x14ac:dyDescent="0.25">
      <c r="A562" s="17" t="s">
        <v>204</v>
      </c>
      <c r="B562" s="17" t="s">
        <v>335</v>
      </c>
      <c r="C562" s="17" t="s">
        <v>22</v>
      </c>
      <c r="D562" s="12">
        <v>42887</v>
      </c>
      <c r="E562" s="12">
        <v>43100</v>
      </c>
      <c r="F562" s="13">
        <v>2500</v>
      </c>
      <c r="G562" s="12">
        <v>42887</v>
      </c>
      <c r="H562" s="12">
        <v>42916</v>
      </c>
      <c r="I562" s="17">
        <f t="shared" si="80"/>
        <v>1</v>
      </c>
      <c r="J562" s="13">
        <f t="shared" si="81"/>
        <v>2500</v>
      </c>
      <c r="K562"/>
      <c r="L562" t="b">
        <f t="shared" si="82"/>
        <v>0</v>
      </c>
      <c r="M562" t="b">
        <f t="shared" si="83"/>
        <v>0</v>
      </c>
      <c r="N562" t="b">
        <f t="shared" si="84"/>
        <v>1</v>
      </c>
      <c r="O562" t="b">
        <f t="shared" si="85"/>
        <v>1</v>
      </c>
      <c r="P562" t="b">
        <f t="shared" si="86"/>
        <v>1</v>
      </c>
      <c r="Q562" s="21">
        <f t="shared" si="87"/>
        <v>1</v>
      </c>
    </row>
    <row r="563" spans="1:17" ht="15.75" hidden="1" x14ac:dyDescent="0.25">
      <c r="A563" s="17" t="s">
        <v>204</v>
      </c>
      <c r="B563" s="17" t="s">
        <v>335</v>
      </c>
      <c r="C563" s="17" t="s">
        <v>22</v>
      </c>
      <c r="D563" s="12">
        <v>42917</v>
      </c>
      <c r="E563" s="12">
        <v>43100</v>
      </c>
      <c r="F563" s="13">
        <v>2500</v>
      </c>
      <c r="G563" s="12">
        <v>42917</v>
      </c>
      <c r="H563" s="12">
        <v>42947</v>
      </c>
      <c r="I563" s="17">
        <f t="shared" si="80"/>
        <v>1</v>
      </c>
      <c r="J563" s="13">
        <f t="shared" si="81"/>
        <v>2500</v>
      </c>
      <c r="K563"/>
      <c r="L563" t="b">
        <f t="shared" si="82"/>
        <v>0</v>
      </c>
      <c r="M563" t="b">
        <f t="shared" si="83"/>
        <v>0</v>
      </c>
      <c r="N563" t="b">
        <f t="shared" si="84"/>
        <v>1</v>
      </c>
      <c r="O563" t="b">
        <f t="shared" si="85"/>
        <v>1</v>
      </c>
      <c r="P563" t="b">
        <f t="shared" si="86"/>
        <v>1</v>
      </c>
      <c r="Q563" s="21">
        <f t="shared" si="87"/>
        <v>1</v>
      </c>
    </row>
    <row r="564" spans="1:17" ht="15.75" hidden="1" x14ac:dyDescent="0.25">
      <c r="A564" s="17" t="s">
        <v>204</v>
      </c>
      <c r="B564" s="17" t="s">
        <v>335</v>
      </c>
      <c r="C564" s="17" t="s">
        <v>22</v>
      </c>
      <c r="D564" s="12">
        <v>42948</v>
      </c>
      <c r="E564" s="12">
        <v>43100</v>
      </c>
      <c r="F564" s="13">
        <v>2500</v>
      </c>
      <c r="G564" s="12">
        <v>42948</v>
      </c>
      <c r="H564" s="12">
        <v>42978</v>
      </c>
      <c r="I564" s="17">
        <f t="shared" si="80"/>
        <v>1</v>
      </c>
      <c r="J564" s="13">
        <f t="shared" si="81"/>
        <v>2500</v>
      </c>
      <c r="K564"/>
      <c r="L564" t="b">
        <f t="shared" si="82"/>
        <v>0</v>
      </c>
      <c r="M564" t="b">
        <f t="shared" si="83"/>
        <v>0</v>
      </c>
      <c r="N564" t="b">
        <f t="shared" si="84"/>
        <v>1</v>
      </c>
      <c r="O564" t="b">
        <f t="shared" si="85"/>
        <v>1</v>
      </c>
      <c r="P564" t="b">
        <f t="shared" si="86"/>
        <v>1</v>
      </c>
      <c r="Q564" s="21">
        <f t="shared" si="87"/>
        <v>1</v>
      </c>
    </row>
    <row r="565" spans="1:17" ht="15.75" hidden="1" x14ac:dyDescent="0.25">
      <c r="A565" s="17" t="s">
        <v>204</v>
      </c>
      <c r="B565" s="17" t="s">
        <v>335</v>
      </c>
      <c r="C565" s="17" t="s">
        <v>22</v>
      </c>
      <c r="D565" s="12">
        <v>42979</v>
      </c>
      <c r="E565" s="12">
        <v>43100</v>
      </c>
      <c r="F565" s="13">
        <v>2500</v>
      </c>
      <c r="G565" s="12">
        <v>42979</v>
      </c>
      <c r="H565" s="12">
        <v>43008</v>
      </c>
      <c r="I565" s="17">
        <f t="shared" si="80"/>
        <v>1</v>
      </c>
      <c r="J565" s="13">
        <f t="shared" si="81"/>
        <v>2500</v>
      </c>
      <c r="K565"/>
      <c r="L565" t="b">
        <f t="shared" si="82"/>
        <v>0</v>
      </c>
      <c r="M565" t="b">
        <f t="shared" si="83"/>
        <v>0</v>
      </c>
      <c r="N565" t="b">
        <f t="shared" si="84"/>
        <v>1</v>
      </c>
      <c r="O565" t="b">
        <f t="shared" si="85"/>
        <v>1</v>
      </c>
      <c r="P565" t="b">
        <f t="shared" si="86"/>
        <v>1</v>
      </c>
      <c r="Q565" s="21">
        <f t="shared" si="87"/>
        <v>1</v>
      </c>
    </row>
    <row r="566" spans="1:17" ht="15.75" hidden="1" x14ac:dyDescent="0.25">
      <c r="A566" s="17" t="s">
        <v>204</v>
      </c>
      <c r="B566" s="17" t="s">
        <v>335</v>
      </c>
      <c r="C566" s="17" t="s">
        <v>22</v>
      </c>
      <c r="D566" s="12">
        <v>43009</v>
      </c>
      <c r="E566" s="12">
        <v>43100</v>
      </c>
      <c r="F566" s="13">
        <v>2500</v>
      </c>
      <c r="G566" s="12">
        <v>43009</v>
      </c>
      <c r="H566" s="12">
        <v>43039</v>
      </c>
      <c r="I566" s="17">
        <f t="shared" si="80"/>
        <v>1</v>
      </c>
      <c r="J566" s="13">
        <f t="shared" si="81"/>
        <v>2500</v>
      </c>
      <c r="K566"/>
      <c r="L566" t="b">
        <f t="shared" si="82"/>
        <v>0</v>
      </c>
      <c r="M566" t="b">
        <f t="shared" si="83"/>
        <v>0</v>
      </c>
      <c r="N566" t="b">
        <f t="shared" si="84"/>
        <v>1</v>
      </c>
      <c r="O566" t="b">
        <f t="shared" si="85"/>
        <v>1</v>
      </c>
      <c r="P566" t="b">
        <f t="shared" si="86"/>
        <v>1</v>
      </c>
      <c r="Q566" s="21">
        <f t="shared" si="87"/>
        <v>1</v>
      </c>
    </row>
    <row r="567" spans="1:17" ht="15.75" hidden="1" x14ac:dyDescent="0.25">
      <c r="A567" s="17" t="s">
        <v>204</v>
      </c>
      <c r="B567" s="17" t="s">
        <v>335</v>
      </c>
      <c r="C567" s="17" t="s">
        <v>22</v>
      </c>
      <c r="D567" s="12">
        <v>43040</v>
      </c>
      <c r="E567" s="12">
        <v>43100</v>
      </c>
      <c r="F567" s="13">
        <v>2500</v>
      </c>
      <c r="G567" s="12">
        <v>43040</v>
      </c>
      <c r="H567" s="12">
        <v>43069</v>
      </c>
      <c r="I567" s="17">
        <f t="shared" si="80"/>
        <v>1</v>
      </c>
      <c r="J567" s="13">
        <f t="shared" si="81"/>
        <v>2500</v>
      </c>
      <c r="K567"/>
      <c r="L567" t="b">
        <f t="shared" si="82"/>
        <v>0</v>
      </c>
      <c r="M567" t="b">
        <f t="shared" si="83"/>
        <v>0</v>
      </c>
      <c r="N567" t="b">
        <f t="shared" si="84"/>
        <v>1</v>
      </c>
      <c r="O567" t="b">
        <f t="shared" si="85"/>
        <v>1</v>
      </c>
      <c r="P567" t="b">
        <f t="shared" si="86"/>
        <v>1</v>
      </c>
      <c r="Q567" s="21">
        <f t="shared" si="87"/>
        <v>1</v>
      </c>
    </row>
    <row r="568" spans="1:17" ht="15.75" hidden="1" x14ac:dyDescent="0.25">
      <c r="A568" s="17" t="s">
        <v>204</v>
      </c>
      <c r="B568" s="17" t="s">
        <v>335</v>
      </c>
      <c r="C568" s="17" t="s">
        <v>22</v>
      </c>
      <c r="D568" s="12">
        <v>43070</v>
      </c>
      <c r="E568" s="12">
        <v>43100</v>
      </c>
      <c r="F568" s="13">
        <v>2500</v>
      </c>
      <c r="G568" s="12">
        <v>43070</v>
      </c>
      <c r="H568" s="12">
        <v>43100</v>
      </c>
      <c r="I568" s="17">
        <f t="shared" si="80"/>
        <v>1</v>
      </c>
      <c r="J568" s="13">
        <f t="shared" si="81"/>
        <v>2500</v>
      </c>
      <c r="K568"/>
      <c r="L568" t="b">
        <f t="shared" si="82"/>
        <v>0</v>
      </c>
      <c r="M568" t="b">
        <f t="shared" si="83"/>
        <v>0</v>
      </c>
      <c r="N568" t="b">
        <f t="shared" si="84"/>
        <v>1</v>
      </c>
      <c r="O568" t="b">
        <f t="shared" si="85"/>
        <v>1</v>
      </c>
      <c r="P568" t="b">
        <f t="shared" si="86"/>
        <v>1</v>
      </c>
      <c r="Q568" s="21">
        <f t="shared" si="87"/>
        <v>1</v>
      </c>
    </row>
    <row r="569" spans="1:17" ht="15.75" hidden="1" x14ac:dyDescent="0.25">
      <c r="A569" s="17" t="s">
        <v>204</v>
      </c>
      <c r="B569" s="17" t="s">
        <v>335</v>
      </c>
      <c r="C569" s="17" t="s">
        <v>22</v>
      </c>
      <c r="D569" s="12">
        <v>43101</v>
      </c>
      <c r="E569" s="12">
        <v>43132</v>
      </c>
      <c r="F569" s="13">
        <v>2500</v>
      </c>
      <c r="G569" s="12">
        <v>43101</v>
      </c>
      <c r="H569" s="12">
        <v>43131</v>
      </c>
      <c r="I569" s="17">
        <f t="shared" si="80"/>
        <v>1</v>
      </c>
      <c r="J569" s="13">
        <f t="shared" si="81"/>
        <v>2500</v>
      </c>
      <c r="K569"/>
      <c r="L569" t="b">
        <f t="shared" si="82"/>
        <v>0</v>
      </c>
      <c r="M569" t="b">
        <f t="shared" si="83"/>
        <v>0</v>
      </c>
      <c r="N569" t="b">
        <f t="shared" si="84"/>
        <v>1</v>
      </c>
      <c r="O569" t="b">
        <f t="shared" si="85"/>
        <v>1</v>
      </c>
      <c r="P569" t="b">
        <f t="shared" si="86"/>
        <v>1</v>
      </c>
      <c r="Q569" s="21">
        <f t="shared" si="87"/>
        <v>1</v>
      </c>
    </row>
    <row r="570" spans="1:17" ht="15.75" hidden="1" x14ac:dyDescent="0.25">
      <c r="A570" s="17" t="s">
        <v>204</v>
      </c>
      <c r="B570" s="17" t="s">
        <v>335</v>
      </c>
      <c r="C570" s="17" t="s">
        <v>22</v>
      </c>
      <c r="D570" s="12">
        <v>43132</v>
      </c>
      <c r="E570" s="12">
        <v>43182</v>
      </c>
      <c r="F570" s="13">
        <v>2500</v>
      </c>
      <c r="G570" s="12">
        <v>43132</v>
      </c>
      <c r="H570" s="12">
        <v>43159</v>
      </c>
      <c r="I570" s="17">
        <f t="shared" si="80"/>
        <v>1</v>
      </c>
      <c r="J570" s="13">
        <f t="shared" si="81"/>
        <v>2500</v>
      </c>
      <c r="K570"/>
      <c r="L570" t="b">
        <f t="shared" si="82"/>
        <v>0</v>
      </c>
      <c r="M570" t="b">
        <f t="shared" si="83"/>
        <v>0</v>
      </c>
      <c r="N570" t="b">
        <f t="shared" si="84"/>
        <v>1</v>
      </c>
      <c r="O570" t="b">
        <f t="shared" si="85"/>
        <v>1</v>
      </c>
      <c r="P570" t="b">
        <f t="shared" si="86"/>
        <v>1</v>
      </c>
      <c r="Q570" s="21">
        <f t="shared" si="87"/>
        <v>1</v>
      </c>
    </row>
    <row r="571" spans="1:17" ht="15.75" hidden="1" x14ac:dyDescent="0.25">
      <c r="A571" s="17" t="s">
        <v>204</v>
      </c>
      <c r="B571" s="17" t="s">
        <v>335</v>
      </c>
      <c r="C571" s="17" t="s">
        <v>22</v>
      </c>
      <c r="D571" s="12">
        <v>43160</v>
      </c>
      <c r="E571" s="12">
        <v>43195</v>
      </c>
      <c r="F571" s="13">
        <v>2500</v>
      </c>
      <c r="G571" s="12">
        <v>43160</v>
      </c>
      <c r="H571" s="12">
        <v>43190</v>
      </c>
      <c r="I571" s="17">
        <f t="shared" si="80"/>
        <v>1</v>
      </c>
      <c r="J571" s="13">
        <f t="shared" si="81"/>
        <v>2500</v>
      </c>
      <c r="K571"/>
      <c r="L571" t="b">
        <f t="shared" si="82"/>
        <v>0</v>
      </c>
      <c r="M571" t="b">
        <f t="shared" si="83"/>
        <v>0</v>
      </c>
      <c r="N571" t="b">
        <f t="shared" si="84"/>
        <v>1</v>
      </c>
      <c r="O571" t="b">
        <f t="shared" si="85"/>
        <v>1</v>
      </c>
      <c r="P571" t="b">
        <f t="shared" si="86"/>
        <v>1</v>
      </c>
      <c r="Q571" s="21">
        <f t="shared" si="87"/>
        <v>1</v>
      </c>
    </row>
    <row r="572" spans="1:17" ht="15.75" hidden="1" x14ac:dyDescent="0.25">
      <c r="A572" s="17" t="s">
        <v>204</v>
      </c>
      <c r="B572" s="17" t="s">
        <v>335</v>
      </c>
      <c r="C572" s="17" t="s">
        <v>22</v>
      </c>
      <c r="D572" s="12">
        <v>43191</v>
      </c>
      <c r="E572" s="12">
        <v>43195</v>
      </c>
      <c r="F572" s="13">
        <v>2500</v>
      </c>
      <c r="G572" s="12">
        <v>43191</v>
      </c>
      <c r="H572" s="12">
        <v>43220</v>
      </c>
      <c r="I572" s="17">
        <f t="shared" si="80"/>
        <v>1</v>
      </c>
      <c r="J572" s="13">
        <f t="shared" si="81"/>
        <v>2500</v>
      </c>
      <c r="K572"/>
      <c r="L572" t="b">
        <f t="shared" si="82"/>
        <v>0</v>
      </c>
      <c r="M572" t="b">
        <f t="shared" si="83"/>
        <v>0</v>
      </c>
      <c r="N572" t="b">
        <f t="shared" si="84"/>
        <v>1</v>
      </c>
      <c r="O572" t="b">
        <f t="shared" si="85"/>
        <v>1</v>
      </c>
      <c r="P572" t="b">
        <f t="shared" si="86"/>
        <v>1</v>
      </c>
      <c r="Q572" s="21">
        <f t="shared" si="87"/>
        <v>1</v>
      </c>
    </row>
    <row r="573" spans="1:17" ht="15.75" hidden="1" x14ac:dyDescent="0.25">
      <c r="A573" s="17" t="s">
        <v>204</v>
      </c>
      <c r="B573" s="17" t="s">
        <v>335</v>
      </c>
      <c r="C573" s="17" t="s">
        <v>22</v>
      </c>
      <c r="D573" s="12">
        <v>43221</v>
      </c>
      <c r="E573" s="12">
        <v>43223</v>
      </c>
      <c r="F573" s="13">
        <v>2500</v>
      </c>
      <c r="G573" s="12">
        <v>43221</v>
      </c>
      <c r="H573" s="12">
        <v>43251</v>
      </c>
      <c r="I573" s="17">
        <f t="shared" si="80"/>
        <v>1</v>
      </c>
      <c r="J573" s="13">
        <f t="shared" si="81"/>
        <v>2500</v>
      </c>
      <c r="K573"/>
      <c r="L573" t="b">
        <f t="shared" si="82"/>
        <v>0</v>
      </c>
      <c r="M573" t="b">
        <f t="shared" si="83"/>
        <v>0</v>
      </c>
      <c r="N573" t="b">
        <f t="shared" si="84"/>
        <v>1</v>
      </c>
      <c r="O573" t="b">
        <f t="shared" si="85"/>
        <v>1</v>
      </c>
      <c r="P573" t="b">
        <f t="shared" si="86"/>
        <v>1</v>
      </c>
      <c r="Q573" s="21">
        <f t="shared" si="87"/>
        <v>1</v>
      </c>
    </row>
    <row r="574" spans="1:17" ht="15.75" hidden="1" x14ac:dyDescent="0.25">
      <c r="A574" s="17" t="s">
        <v>204</v>
      </c>
      <c r="B574" s="17" t="s">
        <v>335</v>
      </c>
      <c r="C574" s="17" t="s">
        <v>22</v>
      </c>
      <c r="D574" s="12">
        <v>43252</v>
      </c>
      <c r="E574" s="12">
        <v>43283</v>
      </c>
      <c r="F574" s="13">
        <v>2500</v>
      </c>
      <c r="G574" s="12">
        <v>43252</v>
      </c>
      <c r="H574" s="12">
        <v>43281</v>
      </c>
      <c r="I574" s="17">
        <f t="shared" si="80"/>
        <v>1</v>
      </c>
      <c r="J574" s="13">
        <f t="shared" si="81"/>
        <v>2500</v>
      </c>
      <c r="K574"/>
      <c r="L574" t="b">
        <f t="shared" si="82"/>
        <v>0</v>
      </c>
      <c r="M574" t="b">
        <f t="shared" si="83"/>
        <v>0</v>
      </c>
      <c r="N574" t="b">
        <f t="shared" si="84"/>
        <v>1</v>
      </c>
      <c r="O574" t="b">
        <f t="shared" si="85"/>
        <v>1</v>
      </c>
      <c r="P574" t="b">
        <f t="shared" si="86"/>
        <v>1</v>
      </c>
      <c r="Q574" s="21">
        <f t="shared" si="87"/>
        <v>1</v>
      </c>
    </row>
    <row r="575" spans="1:17" ht="15.75" x14ac:dyDescent="0.25">
      <c r="A575" s="17" t="s">
        <v>204</v>
      </c>
      <c r="B575" s="17" t="s">
        <v>335</v>
      </c>
      <c r="C575" s="17" t="s">
        <v>22</v>
      </c>
      <c r="D575" s="12">
        <v>43334</v>
      </c>
      <c r="E575" s="12">
        <v>43374</v>
      </c>
      <c r="F575" s="13">
        <v>27000</v>
      </c>
      <c r="G575" s="12">
        <v>43282</v>
      </c>
      <c r="H575" s="12">
        <v>43646</v>
      </c>
      <c r="I575" s="17">
        <f t="shared" si="80"/>
        <v>12</v>
      </c>
      <c r="J575" s="13">
        <f t="shared" si="81"/>
        <v>2250</v>
      </c>
      <c r="K575"/>
      <c r="L575" t="b">
        <f t="shared" si="82"/>
        <v>0</v>
      </c>
      <c r="M575" t="b">
        <f t="shared" si="83"/>
        <v>0</v>
      </c>
      <c r="N575" t="b">
        <f t="shared" si="84"/>
        <v>1</v>
      </c>
      <c r="O575" t="b">
        <f t="shared" si="85"/>
        <v>1</v>
      </c>
      <c r="P575" t="b">
        <f t="shared" si="86"/>
        <v>1</v>
      </c>
      <c r="Q575" s="21">
        <f t="shared" si="87"/>
        <v>1</v>
      </c>
    </row>
    <row r="576" spans="1:17" ht="15.75" x14ac:dyDescent="0.25">
      <c r="A576" s="17" t="s">
        <v>204</v>
      </c>
      <c r="B576" s="17" t="s">
        <v>335</v>
      </c>
      <c r="C576" s="17" t="s">
        <v>22</v>
      </c>
      <c r="D576" s="12">
        <v>43705</v>
      </c>
      <c r="E576" s="12">
        <v>43727</v>
      </c>
      <c r="F576" s="13">
        <v>13500</v>
      </c>
      <c r="G576" s="12">
        <v>43647</v>
      </c>
      <c r="H576" s="12">
        <v>43830</v>
      </c>
      <c r="I576" s="17">
        <f t="shared" si="80"/>
        <v>6</v>
      </c>
      <c r="J576" s="13">
        <f t="shared" si="81"/>
        <v>2250</v>
      </c>
      <c r="K576"/>
      <c r="L576" t="b">
        <f t="shared" si="82"/>
        <v>0</v>
      </c>
      <c r="M576" t="b">
        <f t="shared" si="83"/>
        <v>0</v>
      </c>
      <c r="N576" t="b">
        <f t="shared" si="84"/>
        <v>1</v>
      </c>
      <c r="O576" t="b">
        <f t="shared" si="85"/>
        <v>1</v>
      </c>
      <c r="P576" t="b">
        <f t="shared" si="86"/>
        <v>1</v>
      </c>
      <c r="Q576" s="21">
        <f t="shared" si="87"/>
        <v>1</v>
      </c>
    </row>
    <row r="577" spans="1:17" ht="15.75" x14ac:dyDescent="0.25">
      <c r="A577" s="17" t="s">
        <v>204</v>
      </c>
      <c r="B577" s="17" t="s">
        <v>335</v>
      </c>
      <c r="C577" s="17" t="s">
        <v>22</v>
      </c>
      <c r="D577" s="12">
        <v>43830</v>
      </c>
      <c r="E577" s="12">
        <v>43868</v>
      </c>
      <c r="F577" s="13">
        <v>13500</v>
      </c>
      <c r="G577" s="12">
        <v>43831</v>
      </c>
      <c r="H577" s="12">
        <v>44012</v>
      </c>
      <c r="I577" s="17">
        <f t="shared" si="80"/>
        <v>6</v>
      </c>
      <c r="J577" s="13">
        <f t="shared" si="81"/>
        <v>2250</v>
      </c>
      <c r="K577"/>
      <c r="L577" t="b">
        <f t="shared" si="82"/>
        <v>0</v>
      </c>
      <c r="M577" t="b">
        <f t="shared" si="83"/>
        <v>0</v>
      </c>
      <c r="N577" t="b">
        <f t="shared" si="84"/>
        <v>1</v>
      </c>
      <c r="O577" t="b">
        <f t="shared" si="85"/>
        <v>1</v>
      </c>
      <c r="P577" t="b">
        <f t="shared" si="86"/>
        <v>1</v>
      </c>
      <c r="Q577" s="21">
        <f t="shared" si="87"/>
        <v>1</v>
      </c>
    </row>
    <row r="578" spans="1:17" ht="15.75" x14ac:dyDescent="0.25">
      <c r="A578" s="17" t="s">
        <v>204</v>
      </c>
      <c r="B578" s="17" t="s">
        <v>335</v>
      </c>
      <c r="C578" s="17" t="s">
        <v>22</v>
      </c>
      <c r="D578" s="12">
        <v>44025</v>
      </c>
      <c r="E578" s="12">
        <v>44046</v>
      </c>
      <c r="F578" s="13">
        <v>6750</v>
      </c>
      <c r="G578" s="12">
        <v>44013</v>
      </c>
      <c r="H578" s="12">
        <v>44104</v>
      </c>
      <c r="I578" s="17">
        <f t="shared" si="80"/>
        <v>3</v>
      </c>
      <c r="J578" s="13">
        <f t="shared" si="81"/>
        <v>2250</v>
      </c>
      <c r="K578"/>
      <c r="L578" t="b">
        <f t="shared" si="82"/>
        <v>0</v>
      </c>
      <c r="M578" t="b">
        <f t="shared" si="83"/>
        <v>0</v>
      </c>
      <c r="N578" t="b">
        <f t="shared" si="84"/>
        <v>1</v>
      </c>
      <c r="O578" t="b">
        <f t="shared" si="85"/>
        <v>1</v>
      </c>
      <c r="P578" t="b">
        <f t="shared" si="86"/>
        <v>1</v>
      </c>
      <c r="Q578" s="21">
        <f t="shared" si="87"/>
        <v>1</v>
      </c>
    </row>
    <row r="579" spans="1:17" ht="15.75" x14ac:dyDescent="0.25">
      <c r="A579" s="17" t="s">
        <v>204</v>
      </c>
      <c r="B579" s="17" t="s">
        <v>336</v>
      </c>
      <c r="C579" s="17" t="s">
        <v>22</v>
      </c>
      <c r="D579" s="12">
        <v>44025</v>
      </c>
      <c r="E579" s="12">
        <v>44046</v>
      </c>
      <c r="F579" s="13">
        <f>9500/4</f>
        <v>2375</v>
      </c>
      <c r="G579" s="12">
        <v>44013</v>
      </c>
      <c r="H579" s="12">
        <v>44104</v>
      </c>
      <c r="I579" s="17">
        <f t="shared" si="80"/>
        <v>3</v>
      </c>
      <c r="J579" s="13">
        <f t="shared" si="81"/>
        <v>791.66666666666663</v>
      </c>
      <c r="K579"/>
      <c r="L579" t="b">
        <f t="shared" si="82"/>
        <v>0</v>
      </c>
      <c r="M579" t="b">
        <f t="shared" si="83"/>
        <v>0</v>
      </c>
      <c r="N579" t="b">
        <f t="shared" si="84"/>
        <v>1</v>
      </c>
      <c r="O579" t="b">
        <f t="shared" si="85"/>
        <v>0</v>
      </c>
      <c r="P579" t="b">
        <f t="shared" si="86"/>
        <v>0</v>
      </c>
      <c r="Q579" s="21" t="str">
        <f t="shared" si="87"/>
        <v>N/a</v>
      </c>
    </row>
    <row r="580" spans="1:17" ht="15.75" x14ac:dyDescent="0.25">
      <c r="A580" s="17" t="s">
        <v>204</v>
      </c>
      <c r="B580" s="17" t="s">
        <v>335</v>
      </c>
      <c r="C580" s="17" t="s">
        <v>22</v>
      </c>
      <c r="D580" s="12">
        <v>44105</v>
      </c>
      <c r="E580" s="12">
        <v>44132</v>
      </c>
      <c r="F580" s="13">
        <v>6750</v>
      </c>
      <c r="G580" s="12">
        <v>44105</v>
      </c>
      <c r="H580" s="12">
        <v>44196</v>
      </c>
      <c r="I580" s="17">
        <f t="shared" si="80"/>
        <v>3</v>
      </c>
      <c r="J580" s="13">
        <f t="shared" si="81"/>
        <v>2250</v>
      </c>
      <c r="K580"/>
      <c r="L580" t="b">
        <f t="shared" si="82"/>
        <v>0</v>
      </c>
      <c r="M580" t="b">
        <f t="shared" si="83"/>
        <v>0</v>
      </c>
      <c r="N580" t="b">
        <f t="shared" si="84"/>
        <v>1</v>
      </c>
      <c r="O580" t="b">
        <f t="shared" si="85"/>
        <v>0</v>
      </c>
      <c r="P580" t="b">
        <f t="shared" si="86"/>
        <v>0</v>
      </c>
      <c r="Q580" s="21" t="str">
        <f t="shared" si="87"/>
        <v>N/a</v>
      </c>
    </row>
    <row r="581" spans="1:17" ht="15.75" x14ac:dyDescent="0.25">
      <c r="A581" s="17" t="s">
        <v>204</v>
      </c>
      <c r="B581" s="17" t="s">
        <v>336</v>
      </c>
      <c r="C581" s="17" t="s">
        <v>22</v>
      </c>
      <c r="D581" s="12">
        <v>44105</v>
      </c>
      <c r="E581" s="12">
        <v>44132</v>
      </c>
      <c r="F581" s="13">
        <v>2375</v>
      </c>
      <c r="G581" s="12">
        <v>44105</v>
      </c>
      <c r="H581" s="12">
        <v>44196</v>
      </c>
      <c r="I581" s="17">
        <f t="shared" si="80"/>
        <v>3</v>
      </c>
      <c r="J581" s="13">
        <f t="shared" si="81"/>
        <v>791.66666666666663</v>
      </c>
      <c r="K581"/>
      <c r="L581" t="b">
        <f t="shared" si="82"/>
        <v>0</v>
      </c>
      <c r="M581" t="b">
        <f t="shared" si="83"/>
        <v>0</v>
      </c>
      <c r="N581" t="b">
        <f t="shared" si="84"/>
        <v>1</v>
      </c>
      <c r="O581" t="b">
        <f t="shared" si="85"/>
        <v>0</v>
      </c>
      <c r="P581" t="b">
        <f t="shared" si="86"/>
        <v>0</v>
      </c>
      <c r="Q581" s="21" t="str">
        <f t="shared" si="87"/>
        <v>N/a</v>
      </c>
    </row>
    <row r="582" spans="1:17" ht="15.75" x14ac:dyDescent="0.25">
      <c r="A582" s="17" t="s">
        <v>204</v>
      </c>
      <c r="B582" s="17" t="s">
        <v>335</v>
      </c>
      <c r="C582" s="17" t="s">
        <v>22</v>
      </c>
      <c r="D582" s="12">
        <v>44151</v>
      </c>
      <c r="E582" s="12">
        <v>44151</v>
      </c>
      <c r="F582" s="13">
        <v>6750</v>
      </c>
      <c r="G582" s="12">
        <v>44197</v>
      </c>
      <c r="H582" s="12">
        <v>44286</v>
      </c>
      <c r="I582" s="17">
        <f t="shared" si="80"/>
        <v>3</v>
      </c>
      <c r="J582" s="13">
        <f t="shared" si="81"/>
        <v>2250</v>
      </c>
      <c r="K582"/>
      <c r="L582" t="b">
        <f t="shared" si="82"/>
        <v>0</v>
      </c>
      <c r="M582" t="b">
        <f t="shared" si="83"/>
        <v>0</v>
      </c>
      <c r="N582" t="b">
        <f t="shared" si="84"/>
        <v>1</v>
      </c>
      <c r="O582" t="b">
        <f t="shared" si="85"/>
        <v>0</v>
      </c>
      <c r="P582" t="b">
        <f t="shared" si="86"/>
        <v>0</v>
      </c>
      <c r="Q582" s="21" t="str">
        <f t="shared" si="87"/>
        <v>N/a</v>
      </c>
    </row>
    <row r="583" spans="1:17" ht="15.75" x14ac:dyDescent="0.25">
      <c r="A583" s="17" t="s">
        <v>204</v>
      </c>
      <c r="B583" s="17" t="s">
        <v>336</v>
      </c>
      <c r="C583" s="17" t="s">
        <v>22</v>
      </c>
      <c r="D583" s="12">
        <v>44151</v>
      </c>
      <c r="E583" s="12">
        <v>44151</v>
      </c>
      <c r="F583" s="13">
        <v>2375</v>
      </c>
      <c r="G583" s="12">
        <v>44197</v>
      </c>
      <c r="H583" s="12">
        <v>44286</v>
      </c>
      <c r="I583" s="17">
        <f t="shared" si="80"/>
        <v>3</v>
      </c>
      <c r="J583" s="13">
        <f t="shared" si="81"/>
        <v>791.66666666666663</v>
      </c>
      <c r="K583"/>
      <c r="L583" t="b">
        <f t="shared" si="82"/>
        <v>0</v>
      </c>
      <c r="M583" t="b">
        <f t="shared" si="83"/>
        <v>0</v>
      </c>
      <c r="N583" t="b">
        <f t="shared" si="84"/>
        <v>1</v>
      </c>
      <c r="O583" t="b">
        <f t="shared" si="85"/>
        <v>0</v>
      </c>
      <c r="P583" t="b">
        <f t="shared" si="86"/>
        <v>0</v>
      </c>
      <c r="Q583" s="21" t="str">
        <f t="shared" si="87"/>
        <v>N/a</v>
      </c>
    </row>
    <row r="584" spans="1:17" ht="15.75" x14ac:dyDescent="0.25">
      <c r="A584" s="17" t="s">
        <v>204</v>
      </c>
      <c r="B584" s="17" t="s">
        <v>335</v>
      </c>
      <c r="C584" s="17" t="s">
        <v>22</v>
      </c>
      <c r="D584" s="12">
        <v>44158</v>
      </c>
      <c r="E584" s="12">
        <v>44158</v>
      </c>
      <c r="F584" s="13">
        <v>6750</v>
      </c>
      <c r="G584" s="12">
        <v>44287</v>
      </c>
      <c r="H584" s="12">
        <v>44377</v>
      </c>
      <c r="I584" s="17">
        <f t="shared" si="80"/>
        <v>3</v>
      </c>
      <c r="J584" s="13">
        <f t="shared" si="81"/>
        <v>2250</v>
      </c>
      <c r="K584"/>
      <c r="L584" t="b">
        <f t="shared" si="82"/>
        <v>0</v>
      </c>
      <c r="M584" t="b">
        <f t="shared" si="83"/>
        <v>0</v>
      </c>
      <c r="N584" t="b">
        <f t="shared" si="84"/>
        <v>1</v>
      </c>
      <c r="O584" t="b">
        <f t="shared" si="85"/>
        <v>0</v>
      </c>
      <c r="P584" t="b">
        <f t="shared" si="86"/>
        <v>0</v>
      </c>
      <c r="Q584" s="21" t="str">
        <f t="shared" si="87"/>
        <v>N/a</v>
      </c>
    </row>
    <row r="585" spans="1:17" ht="15.75" x14ac:dyDescent="0.25">
      <c r="A585" s="17" t="s">
        <v>204</v>
      </c>
      <c r="B585" s="17" t="s">
        <v>336</v>
      </c>
      <c r="C585" s="17" t="s">
        <v>22</v>
      </c>
      <c r="D585" s="12">
        <v>44158</v>
      </c>
      <c r="E585" s="12">
        <v>44158</v>
      </c>
      <c r="F585" s="13">
        <v>2375</v>
      </c>
      <c r="G585" s="12">
        <v>44287</v>
      </c>
      <c r="H585" s="12">
        <v>44377</v>
      </c>
      <c r="I585" s="17">
        <f t="shared" si="80"/>
        <v>3</v>
      </c>
      <c r="J585" s="13">
        <f t="shared" si="81"/>
        <v>791.66666666666663</v>
      </c>
      <c r="K585"/>
      <c r="L585" t="b">
        <f t="shared" si="82"/>
        <v>0</v>
      </c>
      <c r="M585" t="b">
        <f t="shared" si="83"/>
        <v>0</v>
      </c>
      <c r="N585" t="b">
        <f t="shared" si="84"/>
        <v>1</v>
      </c>
      <c r="O585" t="b">
        <f t="shared" si="85"/>
        <v>0</v>
      </c>
      <c r="P585" t="b">
        <f t="shared" si="86"/>
        <v>0</v>
      </c>
      <c r="Q585" s="21" t="str">
        <f t="shared" si="87"/>
        <v>N/a</v>
      </c>
    </row>
    <row r="586" spans="1:17" ht="15.75" hidden="1" x14ac:dyDescent="0.25">
      <c r="A586" s="17" t="s">
        <v>205</v>
      </c>
      <c r="B586" s="17" t="s">
        <v>333</v>
      </c>
      <c r="C586" s="17" t="s">
        <v>22</v>
      </c>
      <c r="D586" s="12">
        <v>43389</v>
      </c>
      <c r="E586" s="12">
        <v>43406</v>
      </c>
      <c r="F586" s="13">
        <v>8260.81</v>
      </c>
      <c r="G586" s="12">
        <v>43344</v>
      </c>
      <c r="H586" s="12">
        <v>43434</v>
      </c>
      <c r="I586" s="17">
        <f t="shared" si="80"/>
        <v>3</v>
      </c>
      <c r="J586" s="13">
        <f t="shared" si="81"/>
        <v>2753.603333333333</v>
      </c>
      <c r="K586"/>
      <c r="L586" t="b">
        <f t="shared" si="82"/>
        <v>0</v>
      </c>
      <c r="M586" t="b">
        <f t="shared" si="83"/>
        <v>0</v>
      </c>
      <c r="N586" t="b">
        <f t="shared" si="84"/>
        <v>0</v>
      </c>
      <c r="O586" t="b">
        <f t="shared" si="85"/>
        <v>0</v>
      </c>
      <c r="P586" t="b">
        <f t="shared" si="86"/>
        <v>0</v>
      </c>
      <c r="Q586" s="21" t="str">
        <f t="shared" si="87"/>
        <v>N/a</v>
      </c>
    </row>
    <row r="587" spans="1:17" ht="15.75" x14ac:dyDescent="0.25">
      <c r="A587" s="17" t="s">
        <v>205</v>
      </c>
      <c r="B587" s="17" t="s">
        <v>333</v>
      </c>
      <c r="C587" s="17" t="s">
        <v>22</v>
      </c>
      <c r="D587" s="12">
        <v>43435</v>
      </c>
      <c r="E587" s="12">
        <v>43441</v>
      </c>
      <c r="F587" s="13">
        <v>7976.26</v>
      </c>
      <c r="G587" s="12">
        <v>43435</v>
      </c>
      <c r="H587" s="12">
        <v>43524</v>
      </c>
      <c r="I587" s="17">
        <f t="shared" si="80"/>
        <v>3</v>
      </c>
      <c r="J587" s="13">
        <f t="shared" si="81"/>
        <v>2658.7533333333336</v>
      </c>
      <c r="K587"/>
      <c r="L587" t="b">
        <f t="shared" si="82"/>
        <v>0</v>
      </c>
      <c r="M587" t="b">
        <f t="shared" si="83"/>
        <v>0</v>
      </c>
      <c r="N587" t="b">
        <f t="shared" si="84"/>
        <v>1</v>
      </c>
      <c r="O587" t="b">
        <f t="shared" si="85"/>
        <v>1</v>
      </c>
      <c r="P587" t="b">
        <f t="shared" si="86"/>
        <v>1</v>
      </c>
      <c r="Q587" s="21">
        <f t="shared" si="87"/>
        <v>1</v>
      </c>
    </row>
    <row r="588" spans="1:17" ht="15.75" x14ac:dyDescent="0.25">
      <c r="A588" s="17" t="s">
        <v>205</v>
      </c>
      <c r="B588" s="17" t="s">
        <v>333</v>
      </c>
      <c r="C588" s="17" t="s">
        <v>22</v>
      </c>
      <c r="D588" s="12">
        <v>43525</v>
      </c>
      <c r="E588" s="12">
        <v>43551</v>
      </c>
      <c r="F588" s="13">
        <v>8285.2800000000007</v>
      </c>
      <c r="G588" s="12">
        <v>43525</v>
      </c>
      <c r="H588" s="12">
        <v>43616</v>
      </c>
      <c r="I588" s="17">
        <f t="shared" si="80"/>
        <v>3</v>
      </c>
      <c r="J588" s="13">
        <f t="shared" si="81"/>
        <v>2761.76</v>
      </c>
      <c r="K588"/>
      <c r="L588" t="b">
        <f t="shared" si="82"/>
        <v>0</v>
      </c>
      <c r="M588" t="b">
        <f t="shared" si="83"/>
        <v>0</v>
      </c>
      <c r="N588" t="b">
        <f t="shared" si="84"/>
        <v>1</v>
      </c>
      <c r="O588" t="b">
        <f t="shared" si="85"/>
        <v>1</v>
      </c>
      <c r="P588" t="b">
        <f t="shared" si="86"/>
        <v>1</v>
      </c>
      <c r="Q588" s="21">
        <f t="shared" si="87"/>
        <v>1</v>
      </c>
    </row>
    <row r="589" spans="1:17" ht="15.75" x14ac:dyDescent="0.25">
      <c r="A589" s="17" t="s">
        <v>205</v>
      </c>
      <c r="B589" s="17" t="s">
        <v>334</v>
      </c>
      <c r="C589" s="17" t="s">
        <v>22</v>
      </c>
      <c r="D589" s="12">
        <v>43539</v>
      </c>
      <c r="E589" s="12">
        <v>43551</v>
      </c>
      <c r="F589" s="13">
        <v>7271.91</v>
      </c>
      <c r="G589" s="12">
        <v>43525</v>
      </c>
      <c r="H589" s="12">
        <v>43769</v>
      </c>
      <c r="I589" s="17">
        <f t="shared" si="80"/>
        <v>8</v>
      </c>
      <c r="J589" s="13">
        <f t="shared" si="81"/>
        <v>908.98874999999998</v>
      </c>
      <c r="K589"/>
      <c r="L589" t="b">
        <f t="shared" si="82"/>
        <v>0</v>
      </c>
      <c r="M589" t="b">
        <f t="shared" si="83"/>
        <v>0</v>
      </c>
      <c r="N589" t="b">
        <f t="shared" si="84"/>
        <v>1</v>
      </c>
      <c r="O589" t="b">
        <f t="shared" si="85"/>
        <v>0</v>
      </c>
      <c r="P589" t="b">
        <f t="shared" si="86"/>
        <v>0</v>
      </c>
      <c r="Q589" s="21" t="str">
        <f t="shared" si="87"/>
        <v>N/a</v>
      </c>
    </row>
    <row r="590" spans="1:17" ht="15.75" x14ac:dyDescent="0.25">
      <c r="A590" s="17" t="s">
        <v>205</v>
      </c>
      <c r="B590" s="17" t="s">
        <v>333</v>
      </c>
      <c r="C590" s="17" t="s">
        <v>22</v>
      </c>
      <c r="D590" s="12">
        <v>43617</v>
      </c>
      <c r="E590" s="12">
        <v>43623</v>
      </c>
      <c r="F590" s="13">
        <v>7898.74</v>
      </c>
      <c r="G590" s="12">
        <v>43617</v>
      </c>
      <c r="H590" s="12">
        <v>43708</v>
      </c>
      <c r="I590" s="17">
        <f t="shared" si="80"/>
        <v>3</v>
      </c>
      <c r="J590" s="13">
        <f t="shared" si="81"/>
        <v>2632.9133333333334</v>
      </c>
      <c r="K590"/>
      <c r="L590" t="b">
        <f t="shared" si="82"/>
        <v>0</v>
      </c>
      <c r="M590" t="b">
        <f t="shared" si="83"/>
        <v>0</v>
      </c>
      <c r="N590" t="b">
        <f t="shared" si="84"/>
        <v>1</v>
      </c>
      <c r="O590" t="b">
        <f t="shared" si="85"/>
        <v>0</v>
      </c>
      <c r="P590" t="b">
        <f t="shared" si="86"/>
        <v>0</v>
      </c>
      <c r="Q590" s="21" t="str">
        <f t="shared" si="87"/>
        <v>N/a</v>
      </c>
    </row>
    <row r="591" spans="1:17" ht="15.75" x14ac:dyDescent="0.25">
      <c r="A591" s="17" t="s">
        <v>205</v>
      </c>
      <c r="B591" s="17" t="s">
        <v>334</v>
      </c>
      <c r="C591" s="17" t="s">
        <v>22</v>
      </c>
      <c r="D591" s="12">
        <v>43754</v>
      </c>
      <c r="E591" s="12">
        <v>43791</v>
      </c>
      <c r="F591" s="13">
        <v>13310.38</v>
      </c>
      <c r="G591" s="12">
        <v>43754</v>
      </c>
      <c r="H591" s="12">
        <v>44104</v>
      </c>
      <c r="I591" s="17">
        <f t="shared" si="80"/>
        <v>12</v>
      </c>
      <c r="J591" s="13">
        <f t="shared" si="81"/>
        <v>1109.1983333333333</v>
      </c>
      <c r="K591"/>
      <c r="L591" t="b">
        <f t="shared" si="82"/>
        <v>0</v>
      </c>
      <c r="M591" t="b">
        <f t="shared" si="83"/>
        <v>0</v>
      </c>
      <c r="N591" t="b">
        <f t="shared" si="84"/>
        <v>1</v>
      </c>
      <c r="O591" t="b">
        <f t="shared" si="85"/>
        <v>0</v>
      </c>
      <c r="P591" t="b">
        <f t="shared" si="86"/>
        <v>0</v>
      </c>
      <c r="Q591" s="21" t="str">
        <f t="shared" si="87"/>
        <v>N/a</v>
      </c>
    </row>
    <row r="592" spans="1:17" ht="15.75" x14ac:dyDescent="0.25">
      <c r="A592" s="17" t="s">
        <v>205</v>
      </c>
      <c r="B592" s="17" t="s">
        <v>333</v>
      </c>
      <c r="C592" s="17" t="s">
        <v>22</v>
      </c>
      <c r="D592" s="12">
        <v>43831</v>
      </c>
      <c r="E592" s="12">
        <v>43847</v>
      </c>
      <c r="F592" s="13">
        <v>12780.66</v>
      </c>
      <c r="G592" s="12">
        <v>43754</v>
      </c>
      <c r="H592" s="12">
        <v>44104</v>
      </c>
      <c r="I592" s="17">
        <f t="shared" si="80"/>
        <v>12</v>
      </c>
      <c r="J592" s="13">
        <f t="shared" si="81"/>
        <v>1065.0550000000001</v>
      </c>
      <c r="K592"/>
      <c r="L592" t="b">
        <f t="shared" si="82"/>
        <v>0</v>
      </c>
      <c r="M592" t="b">
        <f t="shared" si="83"/>
        <v>0</v>
      </c>
      <c r="N592" t="b">
        <f t="shared" si="84"/>
        <v>1</v>
      </c>
      <c r="O592" t="b">
        <f t="shared" si="85"/>
        <v>0</v>
      </c>
      <c r="P592" t="b">
        <f t="shared" si="86"/>
        <v>0</v>
      </c>
      <c r="Q592" s="21" t="str">
        <f t="shared" si="87"/>
        <v>N/a</v>
      </c>
    </row>
    <row r="593" spans="1:17" ht="15.75" x14ac:dyDescent="0.25">
      <c r="A593" s="17" t="s">
        <v>205</v>
      </c>
      <c r="B593" s="17" t="s">
        <v>334</v>
      </c>
      <c r="C593" s="17" t="s">
        <v>22</v>
      </c>
      <c r="D593" s="12">
        <v>44120</v>
      </c>
      <c r="E593" s="12"/>
      <c r="F593" s="13">
        <v>13193.71</v>
      </c>
      <c r="G593" s="12">
        <v>44105</v>
      </c>
      <c r="H593" s="12">
        <v>44196</v>
      </c>
      <c r="I593" s="17">
        <f t="shared" si="80"/>
        <v>3</v>
      </c>
      <c r="J593" s="13">
        <f t="shared" si="81"/>
        <v>4397.9033333333327</v>
      </c>
      <c r="K593"/>
      <c r="L593" t="b">
        <f t="shared" si="82"/>
        <v>0</v>
      </c>
      <c r="M593" t="b">
        <f t="shared" si="83"/>
        <v>0</v>
      </c>
      <c r="N593" t="b">
        <f t="shared" si="84"/>
        <v>1</v>
      </c>
      <c r="O593" t="b">
        <f t="shared" si="85"/>
        <v>0</v>
      </c>
      <c r="P593" t="b">
        <f t="shared" si="86"/>
        <v>0</v>
      </c>
      <c r="Q593" s="21" t="str">
        <f t="shared" si="87"/>
        <v>N/a</v>
      </c>
    </row>
    <row r="594" spans="1:17" ht="15.75" x14ac:dyDescent="0.25">
      <c r="A594" s="17" t="s">
        <v>205</v>
      </c>
      <c r="B594" s="17" t="s">
        <v>333</v>
      </c>
      <c r="C594" s="17" t="s">
        <v>22</v>
      </c>
      <c r="D594" s="12">
        <v>44197</v>
      </c>
      <c r="E594" s="12"/>
      <c r="F594" s="13">
        <v>13673</v>
      </c>
      <c r="G594" s="12">
        <v>44197</v>
      </c>
      <c r="H594" s="12">
        <v>44286</v>
      </c>
      <c r="I594" s="17">
        <f t="shared" si="80"/>
        <v>3</v>
      </c>
      <c r="J594" s="13">
        <f t="shared" si="81"/>
        <v>4557.666666666667</v>
      </c>
      <c r="K594"/>
      <c r="L594" t="b">
        <f t="shared" si="82"/>
        <v>0</v>
      </c>
      <c r="M594" t="b">
        <f t="shared" si="83"/>
        <v>0</v>
      </c>
      <c r="N594" t="b">
        <f t="shared" si="84"/>
        <v>1</v>
      </c>
      <c r="O594" t="b">
        <f t="shared" si="85"/>
        <v>0</v>
      </c>
      <c r="P594" t="b">
        <f t="shared" si="86"/>
        <v>0</v>
      </c>
      <c r="Q594" s="21" t="str">
        <f t="shared" si="87"/>
        <v>N/a</v>
      </c>
    </row>
    <row r="595" spans="1:17" ht="15.75" hidden="1" x14ac:dyDescent="0.25">
      <c r="A595" s="17" t="s">
        <v>206</v>
      </c>
      <c r="B595" s="17" t="s">
        <v>334</v>
      </c>
      <c r="C595" s="17" t="s">
        <v>22</v>
      </c>
      <c r="D595" s="12">
        <v>42893</v>
      </c>
      <c r="E595" s="12">
        <v>43100</v>
      </c>
      <c r="F595" s="13">
        <v>8100</v>
      </c>
      <c r="G595" s="12">
        <v>42887</v>
      </c>
      <c r="H595" s="12">
        <v>42947</v>
      </c>
      <c r="I595" s="17">
        <f t="shared" si="80"/>
        <v>2</v>
      </c>
      <c r="J595" s="13">
        <f t="shared" si="81"/>
        <v>4050</v>
      </c>
      <c r="K595"/>
      <c r="L595" t="b">
        <f t="shared" si="82"/>
        <v>0</v>
      </c>
      <c r="M595" t="b">
        <f t="shared" si="83"/>
        <v>0</v>
      </c>
      <c r="N595" t="b">
        <f t="shared" si="84"/>
        <v>0</v>
      </c>
      <c r="O595" t="b">
        <f t="shared" si="85"/>
        <v>0</v>
      </c>
      <c r="P595" t="b">
        <f t="shared" si="86"/>
        <v>0</v>
      </c>
      <c r="Q595" s="21" t="str">
        <f t="shared" si="87"/>
        <v>N/a</v>
      </c>
    </row>
    <row r="596" spans="1:17" ht="15.75" hidden="1" x14ac:dyDescent="0.25">
      <c r="A596" s="17" t="s">
        <v>206</v>
      </c>
      <c r="B596" s="17" t="s">
        <v>334</v>
      </c>
      <c r="C596" s="17" t="s">
        <v>22</v>
      </c>
      <c r="D596" s="12">
        <v>42951</v>
      </c>
      <c r="E596" s="12">
        <v>43100</v>
      </c>
      <c r="F596" s="13">
        <v>10000</v>
      </c>
      <c r="G596" s="12">
        <v>42948</v>
      </c>
      <c r="H596" s="12">
        <v>43008</v>
      </c>
      <c r="I596" s="17">
        <f t="shared" ref="I596:I652" si="88">IF((YEAR(H596)-YEAR(G596))=1, ((MONTH(H596)-MONTH(G596))+1)+12, (IF((YEAR(H596)-YEAR(G596))=2, ((MONTH(H596)-MONTH(G596))+1)+24, (IF((YEAR(H596)-YEAR(G596))=3, ((MONTH(H596)-MONTH(G596))+1)+36, (MONTH(H596)-MONTH(G596))+1)))))</f>
        <v>2</v>
      </c>
      <c r="J596" s="13">
        <f t="shared" si="81"/>
        <v>5000</v>
      </c>
      <c r="K596"/>
      <c r="L596" t="b">
        <f t="shared" si="82"/>
        <v>0</v>
      </c>
      <c r="M596" t="b">
        <f t="shared" si="83"/>
        <v>0</v>
      </c>
      <c r="N596" t="b">
        <f t="shared" si="84"/>
        <v>1</v>
      </c>
      <c r="O596" t="b">
        <f t="shared" si="85"/>
        <v>1</v>
      </c>
      <c r="P596" t="b">
        <f t="shared" si="86"/>
        <v>1</v>
      </c>
      <c r="Q596" s="21">
        <f t="shared" si="87"/>
        <v>1</v>
      </c>
    </row>
    <row r="597" spans="1:17" ht="15.75" hidden="1" x14ac:dyDescent="0.25">
      <c r="A597" s="17" t="s">
        <v>206</v>
      </c>
      <c r="B597" s="17" t="s">
        <v>334</v>
      </c>
      <c r="C597" s="17" t="s">
        <v>22</v>
      </c>
      <c r="D597" s="12">
        <v>42955</v>
      </c>
      <c r="E597" s="12">
        <v>43100</v>
      </c>
      <c r="F597" s="13">
        <v>9600</v>
      </c>
      <c r="G597" s="12">
        <v>43009</v>
      </c>
      <c r="H597" s="12">
        <v>43100</v>
      </c>
      <c r="I597" s="17">
        <f t="shared" si="88"/>
        <v>3</v>
      </c>
      <c r="J597" s="13">
        <f t="shared" si="81"/>
        <v>3200</v>
      </c>
      <c r="K597"/>
      <c r="L597" t="b">
        <f t="shared" si="82"/>
        <v>0</v>
      </c>
      <c r="M597" t="b">
        <f t="shared" si="83"/>
        <v>0</v>
      </c>
      <c r="N597" t="b">
        <f t="shared" si="84"/>
        <v>1</v>
      </c>
      <c r="O597" t="b">
        <f t="shared" si="85"/>
        <v>1</v>
      </c>
      <c r="P597" t="b">
        <f t="shared" si="86"/>
        <v>1</v>
      </c>
      <c r="Q597" s="21">
        <f t="shared" si="87"/>
        <v>1</v>
      </c>
    </row>
    <row r="598" spans="1:17" ht="15.75" hidden="1" x14ac:dyDescent="0.25">
      <c r="A598" s="17" t="s">
        <v>206</v>
      </c>
      <c r="B598" s="17" t="s">
        <v>334</v>
      </c>
      <c r="C598" s="17" t="s">
        <v>22</v>
      </c>
      <c r="D598" s="12">
        <v>43125</v>
      </c>
      <c r="E598" s="12">
        <v>43147</v>
      </c>
      <c r="F598" s="13">
        <v>709.52</v>
      </c>
      <c r="G598" s="12">
        <v>43101</v>
      </c>
      <c r="H598" s="12">
        <v>43131</v>
      </c>
      <c r="I598" s="17">
        <f t="shared" si="88"/>
        <v>1</v>
      </c>
      <c r="J598" s="13">
        <f t="shared" si="81"/>
        <v>709.52</v>
      </c>
      <c r="K598"/>
      <c r="L598" t="b">
        <f t="shared" si="82"/>
        <v>0</v>
      </c>
      <c r="M598" t="b">
        <f t="shared" si="83"/>
        <v>0</v>
      </c>
      <c r="N598" t="b">
        <f t="shared" si="84"/>
        <v>1</v>
      </c>
      <c r="O598" t="b">
        <f t="shared" si="85"/>
        <v>1</v>
      </c>
      <c r="P598" t="b">
        <f t="shared" si="86"/>
        <v>1</v>
      </c>
      <c r="Q598" s="21">
        <f t="shared" si="87"/>
        <v>1</v>
      </c>
    </row>
    <row r="599" spans="1:17" ht="15.75" hidden="1" x14ac:dyDescent="0.25">
      <c r="A599" s="17" t="s">
        <v>207</v>
      </c>
      <c r="B599" s="17" t="s">
        <v>335</v>
      </c>
      <c r="C599" s="17" t="s">
        <v>22</v>
      </c>
      <c r="D599" s="12">
        <v>42993</v>
      </c>
      <c r="E599" s="12">
        <v>43476</v>
      </c>
      <c r="F599" s="13">
        <v>26250</v>
      </c>
      <c r="G599" s="12">
        <v>42370</v>
      </c>
      <c r="H599" s="12">
        <v>42582</v>
      </c>
      <c r="I599" s="17">
        <f t="shared" si="88"/>
        <v>7</v>
      </c>
      <c r="J599" s="13">
        <f t="shared" si="81"/>
        <v>3750</v>
      </c>
      <c r="K599"/>
      <c r="L599" t="b">
        <f t="shared" si="82"/>
        <v>0</v>
      </c>
      <c r="M599" t="b">
        <f t="shared" si="83"/>
        <v>0</v>
      </c>
      <c r="N599" t="b">
        <f t="shared" si="84"/>
        <v>0</v>
      </c>
      <c r="O599" t="b">
        <f t="shared" si="85"/>
        <v>0</v>
      </c>
      <c r="P599" t="b">
        <f t="shared" si="86"/>
        <v>0</v>
      </c>
      <c r="Q599" s="21" t="str">
        <f t="shared" si="87"/>
        <v>N/a</v>
      </c>
    </row>
    <row r="600" spans="1:17" ht="15.75" hidden="1" x14ac:dyDescent="0.25">
      <c r="A600" s="17" t="s">
        <v>207</v>
      </c>
      <c r="B600" s="17" t="s">
        <v>335</v>
      </c>
      <c r="C600" s="17" t="s">
        <v>22</v>
      </c>
      <c r="D600" s="12">
        <v>42863</v>
      </c>
      <c r="E600" s="12">
        <v>43100</v>
      </c>
      <c r="F600" s="13">
        <v>15000</v>
      </c>
      <c r="G600" s="12">
        <v>42705</v>
      </c>
      <c r="H600" s="12">
        <v>42886</v>
      </c>
      <c r="I600" s="17">
        <f t="shared" si="88"/>
        <v>6</v>
      </c>
      <c r="J600" s="13">
        <f t="shared" si="81"/>
        <v>2500</v>
      </c>
      <c r="K600"/>
      <c r="L600" t="b">
        <f t="shared" si="82"/>
        <v>0</v>
      </c>
      <c r="M600" t="b">
        <f t="shared" si="83"/>
        <v>0</v>
      </c>
      <c r="N600" t="b">
        <f t="shared" si="84"/>
        <v>1</v>
      </c>
      <c r="O600" t="b">
        <f t="shared" si="85"/>
        <v>1</v>
      </c>
      <c r="P600" t="b">
        <f t="shared" si="86"/>
        <v>1</v>
      </c>
      <c r="Q600" s="21">
        <f t="shared" si="87"/>
        <v>123</v>
      </c>
    </row>
    <row r="601" spans="1:17" ht="15.75" hidden="1" x14ac:dyDescent="0.25">
      <c r="A601" s="17" t="s">
        <v>207</v>
      </c>
      <c r="B601" s="17" t="s">
        <v>335</v>
      </c>
      <c r="C601" s="17" t="s">
        <v>22</v>
      </c>
      <c r="D601" s="12">
        <v>42887</v>
      </c>
      <c r="E601" s="12">
        <v>43100</v>
      </c>
      <c r="F601" s="13">
        <v>15000</v>
      </c>
      <c r="G601" s="12">
        <v>42887</v>
      </c>
      <c r="H601" s="12">
        <v>43069</v>
      </c>
      <c r="I601" s="17">
        <f t="shared" si="88"/>
        <v>6</v>
      </c>
      <c r="J601" s="13">
        <f t="shared" si="81"/>
        <v>2500</v>
      </c>
      <c r="K601"/>
      <c r="L601" t="b">
        <f t="shared" si="82"/>
        <v>0</v>
      </c>
      <c r="M601" t="b">
        <f t="shared" si="83"/>
        <v>0</v>
      </c>
      <c r="N601" t="b">
        <f t="shared" si="84"/>
        <v>1</v>
      </c>
      <c r="O601" t="b">
        <f t="shared" si="85"/>
        <v>1</v>
      </c>
      <c r="P601" t="b">
        <f t="shared" si="86"/>
        <v>1</v>
      </c>
      <c r="Q601" s="21">
        <f t="shared" si="87"/>
        <v>1</v>
      </c>
    </row>
    <row r="602" spans="1:17" ht="15.75" hidden="1" x14ac:dyDescent="0.25">
      <c r="A602" s="17" t="s">
        <v>207</v>
      </c>
      <c r="B602" s="17" t="s">
        <v>335</v>
      </c>
      <c r="C602" s="17" t="s">
        <v>22</v>
      </c>
      <c r="D602" s="12">
        <v>43101</v>
      </c>
      <c r="E602" s="12">
        <v>43465</v>
      </c>
      <c r="F602" s="13">
        <v>2500</v>
      </c>
      <c r="G602" s="12">
        <v>43070</v>
      </c>
      <c r="H602" s="12">
        <v>43100</v>
      </c>
      <c r="I602" s="17">
        <f t="shared" si="88"/>
        <v>1</v>
      </c>
      <c r="J602" s="13">
        <f t="shared" si="81"/>
        <v>2500</v>
      </c>
      <c r="K602"/>
      <c r="L602" t="b">
        <f t="shared" si="82"/>
        <v>0</v>
      </c>
      <c r="M602" t="b">
        <f t="shared" si="83"/>
        <v>0</v>
      </c>
      <c r="N602" t="b">
        <f t="shared" si="84"/>
        <v>1</v>
      </c>
      <c r="O602" t="b">
        <f t="shared" si="85"/>
        <v>1</v>
      </c>
      <c r="P602" t="b">
        <f t="shared" si="86"/>
        <v>1</v>
      </c>
      <c r="Q602" s="21">
        <f t="shared" si="87"/>
        <v>1</v>
      </c>
    </row>
    <row r="603" spans="1:17" ht="15.75" x14ac:dyDescent="0.25">
      <c r="A603" s="17" t="s">
        <v>208</v>
      </c>
      <c r="B603" s="17" t="s">
        <v>336</v>
      </c>
      <c r="C603" s="17" t="s">
        <v>22</v>
      </c>
      <c r="D603" s="12">
        <v>43342</v>
      </c>
      <c r="E603" s="12">
        <v>43402</v>
      </c>
      <c r="F603" s="13">
        <v>50000</v>
      </c>
      <c r="G603" s="12">
        <v>43313</v>
      </c>
      <c r="H603" s="12">
        <v>43524</v>
      </c>
      <c r="I603" s="17">
        <f t="shared" si="88"/>
        <v>7</v>
      </c>
      <c r="J603" s="13">
        <f t="shared" si="81"/>
        <v>7142.8571428571431</v>
      </c>
      <c r="K603"/>
      <c r="L603" t="b">
        <f t="shared" si="82"/>
        <v>0</v>
      </c>
      <c r="M603" t="b">
        <f t="shared" si="83"/>
        <v>1</v>
      </c>
      <c r="N603" t="b">
        <f t="shared" si="84"/>
        <v>0</v>
      </c>
      <c r="O603" t="b">
        <f t="shared" si="85"/>
        <v>0</v>
      </c>
      <c r="P603" t="b">
        <f t="shared" si="86"/>
        <v>0</v>
      </c>
      <c r="Q603" s="21" t="str">
        <f t="shared" si="87"/>
        <v>N/a</v>
      </c>
    </row>
    <row r="604" spans="1:17" ht="15.75" x14ac:dyDescent="0.25">
      <c r="A604" s="17" t="s">
        <v>208</v>
      </c>
      <c r="B604" s="17" t="s">
        <v>336</v>
      </c>
      <c r="C604" s="17" t="s">
        <v>22</v>
      </c>
      <c r="D604" s="12">
        <v>43691</v>
      </c>
      <c r="E604" s="12">
        <v>43747</v>
      </c>
      <c r="F604" s="13">
        <v>6000</v>
      </c>
      <c r="G604" s="12">
        <v>43678</v>
      </c>
      <c r="H604" s="12">
        <v>44043</v>
      </c>
      <c r="I604" s="17">
        <f t="shared" si="88"/>
        <v>12</v>
      </c>
      <c r="J604" s="13">
        <f t="shared" si="81"/>
        <v>500</v>
      </c>
      <c r="K604"/>
      <c r="L604" t="b">
        <f t="shared" si="82"/>
        <v>0</v>
      </c>
      <c r="M604" t="b">
        <f t="shared" si="83"/>
        <v>0</v>
      </c>
      <c r="N604" t="b">
        <f t="shared" si="84"/>
        <v>1</v>
      </c>
      <c r="O604" t="b">
        <f t="shared" si="85"/>
        <v>1</v>
      </c>
      <c r="P604" t="b">
        <f t="shared" si="86"/>
        <v>1</v>
      </c>
      <c r="Q604" s="21">
        <f t="shared" si="87"/>
        <v>154</v>
      </c>
    </row>
    <row r="605" spans="1:17" ht="15.75" hidden="1" x14ac:dyDescent="0.25">
      <c r="A605" s="17" t="s">
        <v>209</v>
      </c>
      <c r="B605" s="17" t="s">
        <v>335</v>
      </c>
      <c r="C605" s="17" t="s">
        <v>22</v>
      </c>
      <c r="D605" s="12">
        <v>43089</v>
      </c>
      <c r="E605" s="12">
        <v>43465</v>
      </c>
      <c r="F605" s="13">
        <v>7359.71</v>
      </c>
      <c r="G605" s="12">
        <v>42979</v>
      </c>
      <c r="H605" s="12">
        <v>43069</v>
      </c>
      <c r="I605" s="17">
        <f t="shared" si="88"/>
        <v>3</v>
      </c>
      <c r="J605" s="13">
        <f t="shared" ref="J605:J661" si="89">F605/I605</f>
        <v>2453.2366666666667</v>
      </c>
      <c r="K605"/>
      <c r="L605" t="b">
        <f t="shared" si="82"/>
        <v>0</v>
      </c>
      <c r="M605" t="b">
        <f t="shared" si="83"/>
        <v>0</v>
      </c>
      <c r="N605" t="b">
        <f t="shared" si="84"/>
        <v>0</v>
      </c>
      <c r="O605" t="b">
        <f t="shared" si="85"/>
        <v>0</v>
      </c>
      <c r="P605" t="b">
        <f t="shared" si="86"/>
        <v>0</v>
      </c>
      <c r="Q605" s="21" t="str">
        <f t="shared" si="87"/>
        <v>N/a</v>
      </c>
    </row>
    <row r="606" spans="1:17" ht="15.75" hidden="1" x14ac:dyDescent="0.25">
      <c r="A606" s="17" t="s">
        <v>209</v>
      </c>
      <c r="B606" s="17" t="s">
        <v>335</v>
      </c>
      <c r="C606" s="17" t="s">
        <v>22</v>
      </c>
      <c r="D606" s="12">
        <v>43208</v>
      </c>
      <c r="E606" s="12">
        <v>43210</v>
      </c>
      <c r="F606" s="13">
        <v>5838.44</v>
      </c>
      <c r="G606" s="12">
        <v>43191</v>
      </c>
      <c r="H606" s="12">
        <v>43281</v>
      </c>
      <c r="I606" s="17">
        <f t="shared" si="88"/>
        <v>3</v>
      </c>
      <c r="J606" s="13">
        <f t="shared" si="89"/>
        <v>1946.1466666666665</v>
      </c>
      <c r="K606"/>
      <c r="L606" t="b">
        <f t="shared" si="82"/>
        <v>0</v>
      </c>
      <c r="M606" t="b">
        <f t="shared" si="83"/>
        <v>0</v>
      </c>
      <c r="N606" t="b">
        <f t="shared" si="84"/>
        <v>1</v>
      </c>
      <c r="O606" t="b">
        <f t="shared" si="85"/>
        <v>1</v>
      </c>
      <c r="P606" t="b">
        <f t="shared" si="86"/>
        <v>1</v>
      </c>
      <c r="Q606" s="21">
        <f t="shared" si="87"/>
        <v>122</v>
      </c>
    </row>
    <row r="607" spans="1:17" ht="15.75" hidden="1" x14ac:dyDescent="0.25">
      <c r="A607" s="17" t="s">
        <v>209</v>
      </c>
      <c r="B607" s="17" t="s">
        <v>335</v>
      </c>
      <c r="C607" s="17" t="s">
        <v>22</v>
      </c>
      <c r="D607" s="12">
        <v>43282</v>
      </c>
      <c r="E607" s="12">
        <v>43287</v>
      </c>
      <c r="F607" s="13">
        <v>5553.5</v>
      </c>
      <c r="G607" s="12">
        <v>43282</v>
      </c>
      <c r="H607" s="12">
        <v>43373</v>
      </c>
      <c r="I607" s="17">
        <f t="shared" si="88"/>
        <v>3</v>
      </c>
      <c r="J607" s="13">
        <f t="shared" si="89"/>
        <v>1851.1666666666667</v>
      </c>
      <c r="K607"/>
      <c r="L607" t="b">
        <f t="shared" ref="L607:L663" si="90">AND(F607=F606,G607=G606,E607=E606,D607=D606)</f>
        <v>0</v>
      </c>
      <c r="M607" t="b">
        <f t="shared" ref="M607:M663" si="91">IF(F607&gt;G607,TRUE, FALSE)</f>
        <v>0</v>
      </c>
      <c r="N607" t="b">
        <f t="shared" ref="N607:N663" si="92">EXACT(A607,A606)</f>
        <v>1</v>
      </c>
      <c r="O607" t="b">
        <f t="shared" ref="O607:O663" si="93">EXACT(B607,B606)</f>
        <v>1</v>
      </c>
      <c r="P607" t="b">
        <f t="shared" ref="P607:P663" si="94">AND(N607,O607)</f>
        <v>1</v>
      </c>
      <c r="Q607" s="21">
        <f t="shared" ref="Q607:Q663" si="95">IF(AND(NOT(L607),P607), G607-H606,"N/a")</f>
        <v>1</v>
      </c>
    </row>
    <row r="608" spans="1:17" ht="15.75" hidden="1" x14ac:dyDescent="0.25">
      <c r="A608" s="17" t="s">
        <v>209</v>
      </c>
      <c r="B608" s="17" t="s">
        <v>335</v>
      </c>
      <c r="C608" s="17" t="s">
        <v>22</v>
      </c>
      <c r="D608" s="12">
        <v>43374</v>
      </c>
      <c r="E608" s="12">
        <v>43377</v>
      </c>
      <c r="F608" s="13">
        <v>5407.26</v>
      </c>
      <c r="G608" s="12">
        <v>43374</v>
      </c>
      <c r="H608" s="12">
        <v>43465</v>
      </c>
      <c r="I608" s="17">
        <f t="shared" si="88"/>
        <v>3</v>
      </c>
      <c r="J608" s="13">
        <f t="shared" si="89"/>
        <v>1802.42</v>
      </c>
      <c r="K608"/>
      <c r="L608" t="b">
        <f t="shared" si="90"/>
        <v>0</v>
      </c>
      <c r="M608" t="b">
        <f t="shared" si="91"/>
        <v>0</v>
      </c>
      <c r="N608" t="b">
        <f t="shared" si="92"/>
        <v>1</v>
      </c>
      <c r="O608" t="b">
        <f t="shared" si="93"/>
        <v>1</v>
      </c>
      <c r="P608" t="b">
        <f t="shared" si="94"/>
        <v>1</v>
      </c>
      <c r="Q608" s="21">
        <f t="shared" si="95"/>
        <v>1</v>
      </c>
    </row>
    <row r="609" spans="1:17" ht="15.75" x14ac:dyDescent="0.25">
      <c r="A609" s="17" t="s">
        <v>209</v>
      </c>
      <c r="B609" s="17" t="s">
        <v>335</v>
      </c>
      <c r="C609" s="17" t="s">
        <v>22</v>
      </c>
      <c r="D609" s="12">
        <v>43466</v>
      </c>
      <c r="E609" s="12">
        <v>43474</v>
      </c>
      <c r="F609" s="13">
        <v>5278.72</v>
      </c>
      <c r="G609" s="12">
        <v>43466</v>
      </c>
      <c r="H609" s="12">
        <v>43555</v>
      </c>
      <c r="I609" s="17">
        <f t="shared" si="88"/>
        <v>3</v>
      </c>
      <c r="J609" s="13">
        <f t="shared" si="89"/>
        <v>1759.5733333333335</v>
      </c>
      <c r="K609"/>
      <c r="L609" t="b">
        <f t="shared" si="90"/>
        <v>0</v>
      </c>
      <c r="M609" t="b">
        <f t="shared" si="91"/>
        <v>0</v>
      </c>
      <c r="N609" t="b">
        <f t="shared" si="92"/>
        <v>1</v>
      </c>
      <c r="O609" t="b">
        <f t="shared" si="93"/>
        <v>1</v>
      </c>
      <c r="P609" t="b">
        <f t="shared" si="94"/>
        <v>1</v>
      </c>
      <c r="Q609" s="21">
        <f t="shared" si="95"/>
        <v>1</v>
      </c>
    </row>
    <row r="610" spans="1:17" ht="15.75" x14ac:dyDescent="0.25">
      <c r="A610" s="17" t="s">
        <v>209</v>
      </c>
      <c r="B610" s="17" t="s">
        <v>335</v>
      </c>
      <c r="C610" s="17" t="s">
        <v>22</v>
      </c>
      <c r="D610" s="12">
        <v>43556</v>
      </c>
      <c r="E610" s="12">
        <v>43557</v>
      </c>
      <c r="F610" s="13">
        <v>5310.71</v>
      </c>
      <c r="G610" s="12">
        <v>43556</v>
      </c>
      <c r="H610" s="12">
        <v>43646</v>
      </c>
      <c r="I610" s="17">
        <f t="shared" si="88"/>
        <v>3</v>
      </c>
      <c r="J610" s="13">
        <f t="shared" si="89"/>
        <v>1770.2366666666667</v>
      </c>
      <c r="K610"/>
      <c r="L610" t="b">
        <f t="shared" si="90"/>
        <v>0</v>
      </c>
      <c r="M610" t="b">
        <f t="shared" si="91"/>
        <v>0</v>
      </c>
      <c r="N610" t="b">
        <f t="shared" si="92"/>
        <v>1</v>
      </c>
      <c r="O610" t="b">
        <f t="shared" si="93"/>
        <v>1</v>
      </c>
      <c r="P610" t="b">
        <f t="shared" si="94"/>
        <v>1</v>
      </c>
      <c r="Q610" s="21">
        <f t="shared" si="95"/>
        <v>1</v>
      </c>
    </row>
    <row r="611" spans="1:17" ht="15.75" x14ac:dyDescent="0.25">
      <c r="A611" s="17" t="s">
        <v>209</v>
      </c>
      <c r="B611" s="17" t="s">
        <v>335</v>
      </c>
      <c r="C611" s="17" t="s">
        <v>22</v>
      </c>
      <c r="D611" s="12">
        <v>43617</v>
      </c>
      <c r="E611" s="12">
        <v>43620</v>
      </c>
      <c r="F611" s="13">
        <v>5214.45</v>
      </c>
      <c r="G611" s="12">
        <v>43647</v>
      </c>
      <c r="H611" s="12">
        <v>43738</v>
      </c>
      <c r="I611" s="17">
        <f t="shared" si="88"/>
        <v>3</v>
      </c>
      <c r="J611" s="13">
        <f t="shared" si="89"/>
        <v>1738.1499999999999</v>
      </c>
      <c r="K611"/>
      <c r="L611" t="b">
        <f t="shared" si="90"/>
        <v>0</v>
      </c>
      <c r="M611" t="b">
        <f t="shared" si="91"/>
        <v>0</v>
      </c>
      <c r="N611" t="b">
        <f t="shared" si="92"/>
        <v>1</v>
      </c>
      <c r="O611" t="b">
        <f t="shared" si="93"/>
        <v>1</v>
      </c>
      <c r="P611" t="b">
        <f t="shared" si="94"/>
        <v>1</v>
      </c>
      <c r="Q611" s="21">
        <f t="shared" si="95"/>
        <v>1</v>
      </c>
    </row>
    <row r="612" spans="1:17" ht="15.75" x14ac:dyDescent="0.25">
      <c r="A612" s="17" t="s">
        <v>209</v>
      </c>
      <c r="B612" s="17" t="s">
        <v>335</v>
      </c>
      <c r="C612" s="17" t="s">
        <v>22</v>
      </c>
      <c r="D612" s="12">
        <v>43739</v>
      </c>
      <c r="E612" s="12">
        <v>43739</v>
      </c>
      <c r="F612" s="13">
        <v>5034.6099999999997</v>
      </c>
      <c r="G612" s="12">
        <v>43739</v>
      </c>
      <c r="H612" s="12">
        <v>43830</v>
      </c>
      <c r="I612" s="17">
        <f t="shared" si="88"/>
        <v>3</v>
      </c>
      <c r="J612" s="13">
        <f t="shared" si="89"/>
        <v>1678.2033333333331</v>
      </c>
      <c r="K612"/>
      <c r="L612" t="b">
        <f t="shared" si="90"/>
        <v>0</v>
      </c>
      <c r="M612" t="b">
        <f t="shared" si="91"/>
        <v>0</v>
      </c>
      <c r="N612" t="b">
        <f t="shared" si="92"/>
        <v>1</v>
      </c>
      <c r="O612" t="b">
        <f t="shared" si="93"/>
        <v>1</v>
      </c>
      <c r="P612" t="b">
        <f t="shared" si="94"/>
        <v>1</v>
      </c>
      <c r="Q612" s="21">
        <f t="shared" si="95"/>
        <v>1</v>
      </c>
    </row>
    <row r="613" spans="1:17" ht="15.75" x14ac:dyDescent="0.25">
      <c r="A613" s="17" t="s">
        <v>209</v>
      </c>
      <c r="B613" s="17" t="s">
        <v>335</v>
      </c>
      <c r="C613" s="17" t="s">
        <v>22</v>
      </c>
      <c r="D613" s="12">
        <v>43831</v>
      </c>
      <c r="E613" s="12">
        <v>43859</v>
      </c>
      <c r="F613" s="13">
        <v>5073.75</v>
      </c>
      <c r="G613" s="12">
        <v>43831</v>
      </c>
      <c r="H613" s="12">
        <v>43921</v>
      </c>
      <c r="I613" s="17">
        <f t="shared" si="88"/>
        <v>3</v>
      </c>
      <c r="J613" s="13">
        <f t="shared" si="89"/>
        <v>1691.25</v>
      </c>
      <c r="K613"/>
      <c r="L613" t="b">
        <f t="shared" si="90"/>
        <v>0</v>
      </c>
      <c r="M613" t="b">
        <f t="shared" si="91"/>
        <v>0</v>
      </c>
      <c r="N613" t="b">
        <f t="shared" si="92"/>
        <v>1</v>
      </c>
      <c r="O613" t="b">
        <f t="shared" si="93"/>
        <v>1</v>
      </c>
      <c r="P613" t="b">
        <f t="shared" si="94"/>
        <v>1</v>
      </c>
      <c r="Q613" s="21">
        <f t="shared" si="95"/>
        <v>1</v>
      </c>
    </row>
    <row r="614" spans="1:17" ht="15.75" hidden="1" x14ac:dyDescent="0.25">
      <c r="A614" s="17" t="s">
        <v>210</v>
      </c>
      <c r="B614" s="17" t="s">
        <v>336</v>
      </c>
      <c r="C614" s="17" t="s">
        <v>22</v>
      </c>
      <c r="D614" s="12">
        <v>42516</v>
      </c>
      <c r="E614" s="12">
        <v>42735</v>
      </c>
      <c r="F614" s="13">
        <v>31578.95</v>
      </c>
      <c r="G614" s="12">
        <v>42430</v>
      </c>
      <c r="H614" s="12">
        <v>42794</v>
      </c>
      <c r="I614" s="17">
        <f t="shared" si="88"/>
        <v>12</v>
      </c>
      <c r="J614" s="13">
        <f t="shared" si="89"/>
        <v>2631.5791666666669</v>
      </c>
      <c r="K614"/>
      <c r="L614" t="b">
        <f t="shared" si="90"/>
        <v>0</v>
      </c>
      <c r="M614" t="b">
        <f t="shared" si="91"/>
        <v>0</v>
      </c>
      <c r="N614" t="b">
        <f t="shared" si="92"/>
        <v>0</v>
      </c>
      <c r="O614" t="b">
        <f t="shared" si="93"/>
        <v>0</v>
      </c>
      <c r="P614" t="b">
        <f t="shared" si="94"/>
        <v>0</v>
      </c>
      <c r="Q614" s="21" t="str">
        <f t="shared" si="95"/>
        <v>N/a</v>
      </c>
    </row>
    <row r="615" spans="1:17" ht="15.75" hidden="1" x14ac:dyDescent="0.25">
      <c r="A615" s="17" t="s">
        <v>210</v>
      </c>
      <c r="B615" s="17" t="s">
        <v>336</v>
      </c>
      <c r="C615" s="17" t="s">
        <v>22</v>
      </c>
      <c r="D615" s="12">
        <v>42795</v>
      </c>
      <c r="E615" s="12">
        <v>43100</v>
      </c>
      <c r="F615" s="13">
        <v>45000</v>
      </c>
      <c r="G615" s="12">
        <v>42795</v>
      </c>
      <c r="H615" s="12">
        <v>43159</v>
      </c>
      <c r="I615" s="17">
        <f t="shared" si="88"/>
        <v>12</v>
      </c>
      <c r="J615" s="13">
        <f t="shared" si="89"/>
        <v>3750</v>
      </c>
      <c r="K615"/>
      <c r="L615" t="b">
        <f t="shared" si="90"/>
        <v>0</v>
      </c>
      <c r="M615" t="b">
        <f t="shared" si="91"/>
        <v>1</v>
      </c>
      <c r="N615" t="b">
        <f t="shared" si="92"/>
        <v>1</v>
      </c>
      <c r="O615" t="b">
        <f t="shared" si="93"/>
        <v>1</v>
      </c>
      <c r="P615" t="b">
        <f t="shared" si="94"/>
        <v>1</v>
      </c>
      <c r="Q615" s="21">
        <f t="shared" si="95"/>
        <v>1</v>
      </c>
    </row>
    <row r="616" spans="1:17" ht="15.75" x14ac:dyDescent="0.25">
      <c r="A616" s="17" t="s">
        <v>210</v>
      </c>
      <c r="B616" s="17" t="s">
        <v>336</v>
      </c>
      <c r="C616" s="17" t="s">
        <v>22</v>
      </c>
      <c r="D616" s="12">
        <v>43367</v>
      </c>
      <c r="E616" s="12">
        <v>43444</v>
      </c>
      <c r="F616" s="13">
        <v>17046.900000000001</v>
      </c>
      <c r="G616" s="12">
        <v>43160</v>
      </c>
      <c r="H616" s="12">
        <v>43524</v>
      </c>
      <c r="I616" s="17">
        <f t="shared" si="88"/>
        <v>12</v>
      </c>
      <c r="J616" s="13">
        <f t="shared" si="89"/>
        <v>1420.575</v>
      </c>
      <c r="K616"/>
      <c r="L616" t="b">
        <f t="shared" si="90"/>
        <v>0</v>
      </c>
      <c r="M616" t="b">
        <f t="shared" si="91"/>
        <v>0</v>
      </c>
      <c r="N616" t="b">
        <f t="shared" si="92"/>
        <v>1</v>
      </c>
      <c r="O616" t="b">
        <f t="shared" si="93"/>
        <v>1</v>
      </c>
      <c r="P616" t="b">
        <f t="shared" si="94"/>
        <v>1</v>
      </c>
      <c r="Q616" s="21">
        <f t="shared" si="95"/>
        <v>1</v>
      </c>
    </row>
    <row r="617" spans="1:17" ht="15.75" x14ac:dyDescent="0.25">
      <c r="A617" s="17" t="s">
        <v>211</v>
      </c>
      <c r="B617" s="17" t="s">
        <v>332</v>
      </c>
      <c r="C617" s="17" t="s">
        <v>22</v>
      </c>
      <c r="D617" s="12">
        <v>43830</v>
      </c>
      <c r="E617" s="12">
        <v>43875</v>
      </c>
      <c r="F617" s="13">
        <v>12000</v>
      </c>
      <c r="G617" s="12">
        <v>43831</v>
      </c>
      <c r="H617" s="12">
        <v>44196</v>
      </c>
      <c r="I617" s="17">
        <f t="shared" si="88"/>
        <v>12</v>
      </c>
      <c r="J617" s="13">
        <f t="shared" si="89"/>
        <v>1000</v>
      </c>
      <c r="K617"/>
      <c r="L617" t="b">
        <f t="shared" si="90"/>
        <v>0</v>
      </c>
      <c r="M617" t="b">
        <f t="shared" si="91"/>
        <v>0</v>
      </c>
      <c r="N617" t="b">
        <f t="shared" si="92"/>
        <v>0</v>
      </c>
      <c r="O617" t="b">
        <f t="shared" si="93"/>
        <v>0</v>
      </c>
      <c r="P617" t="b">
        <f t="shared" si="94"/>
        <v>0</v>
      </c>
      <c r="Q617" s="21" t="str">
        <f t="shared" si="95"/>
        <v>N/a</v>
      </c>
    </row>
    <row r="618" spans="1:17" ht="15.75" x14ac:dyDescent="0.25">
      <c r="A618" s="17" t="s">
        <v>44</v>
      </c>
      <c r="B618" s="17" t="s">
        <v>333</v>
      </c>
      <c r="C618" s="17" t="s">
        <v>22</v>
      </c>
      <c r="D618" s="12">
        <v>44331</v>
      </c>
      <c r="E618" s="12"/>
      <c r="F618" s="13">
        <v>8750</v>
      </c>
      <c r="G618" s="12">
        <v>44317</v>
      </c>
      <c r="H618" s="12">
        <v>44408</v>
      </c>
      <c r="I618" s="17">
        <f t="shared" si="88"/>
        <v>3</v>
      </c>
      <c r="J618" s="13">
        <f t="shared" si="89"/>
        <v>2916.6666666666665</v>
      </c>
      <c r="K618"/>
      <c r="L618" t="b">
        <f t="shared" si="90"/>
        <v>0</v>
      </c>
      <c r="M618" t="b">
        <f t="shared" si="91"/>
        <v>0</v>
      </c>
      <c r="N618" t="b">
        <f t="shared" si="92"/>
        <v>0</v>
      </c>
      <c r="O618" t="b">
        <f t="shared" si="93"/>
        <v>0</v>
      </c>
      <c r="P618" t="b">
        <f t="shared" si="94"/>
        <v>0</v>
      </c>
      <c r="Q618" s="21" t="str">
        <f t="shared" si="95"/>
        <v>N/a</v>
      </c>
    </row>
    <row r="619" spans="1:17" ht="15.75" x14ac:dyDescent="0.25">
      <c r="A619" s="17" t="s">
        <v>44</v>
      </c>
      <c r="B619" s="17" t="s">
        <v>333</v>
      </c>
      <c r="C619" s="17" t="s">
        <v>22</v>
      </c>
      <c r="D619" s="12">
        <v>44423</v>
      </c>
      <c r="E619" s="12"/>
      <c r="F619" s="13">
        <v>8750</v>
      </c>
      <c r="G619" s="12">
        <v>44409</v>
      </c>
      <c r="H619" s="12">
        <v>44500</v>
      </c>
      <c r="I619" s="17">
        <f t="shared" si="88"/>
        <v>3</v>
      </c>
      <c r="J619" s="13">
        <f t="shared" si="89"/>
        <v>2916.6666666666665</v>
      </c>
      <c r="K619"/>
      <c r="L619" t="b">
        <f t="shared" si="90"/>
        <v>0</v>
      </c>
      <c r="M619" t="b">
        <f t="shared" si="91"/>
        <v>0</v>
      </c>
      <c r="N619" t="b">
        <f t="shared" si="92"/>
        <v>1</v>
      </c>
      <c r="O619" t="b">
        <f t="shared" si="93"/>
        <v>1</v>
      </c>
      <c r="P619" t="b">
        <f t="shared" si="94"/>
        <v>1</v>
      </c>
      <c r="Q619" s="21">
        <f t="shared" si="95"/>
        <v>1</v>
      </c>
    </row>
    <row r="620" spans="1:17" ht="15.75" x14ac:dyDescent="0.25">
      <c r="A620" s="17" t="s">
        <v>44</v>
      </c>
      <c r="B620" s="17" t="s">
        <v>333</v>
      </c>
      <c r="C620" s="17" t="s">
        <v>22</v>
      </c>
      <c r="D620" s="12">
        <v>44515</v>
      </c>
      <c r="E620" s="12"/>
      <c r="F620" s="13">
        <v>8750</v>
      </c>
      <c r="G620" s="12">
        <v>44501</v>
      </c>
      <c r="H620" s="12">
        <v>44592</v>
      </c>
      <c r="I620" s="17">
        <f t="shared" si="88"/>
        <v>3</v>
      </c>
      <c r="J620" s="13">
        <f t="shared" si="89"/>
        <v>2916.6666666666665</v>
      </c>
      <c r="K620"/>
      <c r="L620" t="b">
        <f t="shared" si="90"/>
        <v>0</v>
      </c>
      <c r="M620" t="b">
        <f t="shared" si="91"/>
        <v>0</v>
      </c>
      <c r="N620" t="b">
        <f t="shared" si="92"/>
        <v>1</v>
      </c>
      <c r="O620" t="b">
        <f t="shared" si="93"/>
        <v>1</v>
      </c>
      <c r="P620" t="b">
        <f t="shared" si="94"/>
        <v>1</v>
      </c>
      <c r="Q620" s="21">
        <f t="shared" si="95"/>
        <v>1</v>
      </c>
    </row>
    <row r="621" spans="1:17" ht="15.75" x14ac:dyDescent="0.25">
      <c r="A621" s="17" t="s">
        <v>44</v>
      </c>
      <c r="B621" s="17" t="s">
        <v>333</v>
      </c>
      <c r="C621" s="17" t="s">
        <v>22</v>
      </c>
      <c r="D621" s="12">
        <v>44607</v>
      </c>
      <c r="E621" s="12"/>
      <c r="F621" s="13">
        <v>8750</v>
      </c>
      <c r="G621" s="12">
        <v>44593</v>
      </c>
      <c r="H621" s="12">
        <v>44681</v>
      </c>
      <c r="I621" s="17">
        <f t="shared" si="88"/>
        <v>3</v>
      </c>
      <c r="J621" s="13">
        <f t="shared" si="89"/>
        <v>2916.6666666666665</v>
      </c>
      <c r="K621"/>
      <c r="L621" t="b">
        <f t="shared" si="90"/>
        <v>0</v>
      </c>
      <c r="M621" t="b">
        <f t="shared" si="91"/>
        <v>0</v>
      </c>
      <c r="N621" t="b">
        <f t="shared" si="92"/>
        <v>1</v>
      </c>
      <c r="O621" t="b">
        <f t="shared" si="93"/>
        <v>1</v>
      </c>
      <c r="P621" t="b">
        <f t="shared" si="94"/>
        <v>1</v>
      </c>
      <c r="Q621" s="21">
        <f t="shared" si="95"/>
        <v>1</v>
      </c>
    </row>
    <row r="622" spans="1:17" ht="15.75" hidden="1" x14ac:dyDescent="0.25">
      <c r="A622" s="17" t="s">
        <v>212</v>
      </c>
      <c r="B622" s="17" t="s">
        <v>336</v>
      </c>
      <c r="C622" s="17" t="s">
        <v>22</v>
      </c>
      <c r="D622" s="12">
        <v>43089</v>
      </c>
      <c r="E622" s="12">
        <v>43465</v>
      </c>
      <c r="F622" s="13">
        <v>7359.71</v>
      </c>
      <c r="G622" s="12">
        <v>42948</v>
      </c>
      <c r="H622" s="12">
        <v>43039</v>
      </c>
      <c r="I622" s="17">
        <f t="shared" si="88"/>
        <v>3</v>
      </c>
      <c r="J622" s="13">
        <f t="shared" si="89"/>
        <v>2453.2366666666667</v>
      </c>
      <c r="K622"/>
      <c r="L622" t="b">
        <f t="shared" si="90"/>
        <v>0</v>
      </c>
      <c r="M622" t="b">
        <f t="shared" si="91"/>
        <v>0</v>
      </c>
      <c r="N622" t="b">
        <f t="shared" si="92"/>
        <v>0</v>
      </c>
      <c r="O622" t="b">
        <f t="shared" si="93"/>
        <v>0</v>
      </c>
      <c r="P622" t="b">
        <f t="shared" si="94"/>
        <v>0</v>
      </c>
      <c r="Q622" s="21" t="str">
        <f t="shared" si="95"/>
        <v>N/a</v>
      </c>
    </row>
    <row r="623" spans="1:17" ht="15.75" x14ac:dyDescent="0.25">
      <c r="A623" s="48" t="s">
        <v>212</v>
      </c>
      <c r="B623" s="48" t="s">
        <v>336</v>
      </c>
      <c r="C623" s="17" t="s">
        <v>22</v>
      </c>
      <c r="D623" s="12">
        <v>43228</v>
      </c>
      <c r="E623" s="12">
        <v>43258</v>
      </c>
      <c r="F623" s="13">
        <v>26037.97</v>
      </c>
      <c r="G623" s="12">
        <v>43191</v>
      </c>
      <c r="H623" s="12">
        <v>43555</v>
      </c>
      <c r="I623" s="17">
        <f t="shared" si="88"/>
        <v>12</v>
      </c>
      <c r="J623" s="13">
        <f t="shared" si="89"/>
        <v>2169.8308333333334</v>
      </c>
      <c r="K623"/>
      <c r="L623" t="b">
        <f t="shared" si="90"/>
        <v>0</v>
      </c>
      <c r="M623" t="b">
        <f t="shared" si="91"/>
        <v>0</v>
      </c>
      <c r="N623" t="b">
        <f t="shared" si="92"/>
        <v>1</v>
      </c>
      <c r="O623" t="b">
        <f t="shared" si="93"/>
        <v>1</v>
      </c>
      <c r="P623" t="b">
        <f t="shared" si="94"/>
        <v>1</v>
      </c>
      <c r="Q623" s="21">
        <f t="shared" si="95"/>
        <v>152</v>
      </c>
    </row>
    <row r="624" spans="1:17" ht="15.75" x14ac:dyDescent="0.25">
      <c r="A624" s="48" t="s">
        <v>212</v>
      </c>
      <c r="B624" s="48" t="s">
        <v>332</v>
      </c>
      <c r="C624" s="17" t="s">
        <v>22</v>
      </c>
      <c r="D624" s="12">
        <v>43556</v>
      </c>
      <c r="E624" s="12">
        <v>43683</v>
      </c>
      <c r="F624" s="13">
        <v>24945.66</v>
      </c>
      <c r="G624" s="12">
        <v>43191</v>
      </c>
      <c r="H624" s="12">
        <v>43555</v>
      </c>
      <c r="I624" s="17">
        <f t="shared" si="88"/>
        <v>12</v>
      </c>
      <c r="J624" s="13">
        <f t="shared" si="89"/>
        <v>2078.8049999999998</v>
      </c>
      <c r="K624"/>
      <c r="L624" t="b">
        <f t="shared" si="90"/>
        <v>0</v>
      </c>
      <c r="M624" t="b">
        <f t="shared" si="91"/>
        <v>0</v>
      </c>
      <c r="N624" t="b">
        <f t="shared" si="92"/>
        <v>1</v>
      </c>
      <c r="O624" t="b">
        <f t="shared" si="93"/>
        <v>0</v>
      </c>
      <c r="P624" t="b">
        <f t="shared" si="94"/>
        <v>0</v>
      </c>
      <c r="Q624" s="21" t="str">
        <f t="shared" si="95"/>
        <v>N/a</v>
      </c>
    </row>
    <row r="625" spans="1:17" ht="15.75" x14ac:dyDescent="0.25">
      <c r="A625" s="48" t="s">
        <v>212</v>
      </c>
      <c r="B625" s="48" t="s">
        <v>336</v>
      </c>
      <c r="C625" s="17" t="s">
        <v>22</v>
      </c>
      <c r="D625" s="12">
        <v>43922</v>
      </c>
      <c r="E625" s="12">
        <v>43952</v>
      </c>
      <c r="F625" s="13">
        <v>21272.83</v>
      </c>
      <c r="G625" s="12">
        <v>43556</v>
      </c>
      <c r="H625" s="12">
        <v>43921</v>
      </c>
      <c r="I625" s="17">
        <f t="shared" si="88"/>
        <v>12</v>
      </c>
      <c r="J625" s="13">
        <f t="shared" si="89"/>
        <v>1772.7358333333334</v>
      </c>
      <c r="K625"/>
      <c r="L625" t="b">
        <f t="shared" si="90"/>
        <v>0</v>
      </c>
      <c r="M625" t="b">
        <f t="shared" si="91"/>
        <v>0</v>
      </c>
      <c r="N625" t="b">
        <f t="shared" si="92"/>
        <v>1</v>
      </c>
      <c r="O625" t="b">
        <f t="shared" si="93"/>
        <v>0</v>
      </c>
      <c r="P625" t="b">
        <f t="shared" si="94"/>
        <v>0</v>
      </c>
      <c r="Q625" s="21" t="str">
        <f t="shared" si="95"/>
        <v>N/a</v>
      </c>
    </row>
    <row r="626" spans="1:17" ht="15.75" x14ac:dyDescent="0.25">
      <c r="A626" s="48" t="s">
        <v>212</v>
      </c>
      <c r="B626" s="48" t="s">
        <v>332</v>
      </c>
      <c r="C626" s="17" t="s">
        <v>22</v>
      </c>
      <c r="D626" s="12">
        <v>43952</v>
      </c>
      <c r="E626" s="12">
        <v>44004</v>
      </c>
      <c r="F626" s="13">
        <v>5318.21</v>
      </c>
      <c r="G626" s="12">
        <v>43556</v>
      </c>
      <c r="H626" s="12">
        <v>43921</v>
      </c>
      <c r="I626" s="17">
        <f t="shared" si="88"/>
        <v>12</v>
      </c>
      <c r="J626" s="13">
        <f t="shared" si="89"/>
        <v>443.18416666666667</v>
      </c>
      <c r="K626"/>
      <c r="L626" t="b">
        <f t="shared" si="90"/>
        <v>0</v>
      </c>
      <c r="M626" t="b">
        <f t="shared" si="91"/>
        <v>0</v>
      </c>
      <c r="N626" t="b">
        <f t="shared" si="92"/>
        <v>1</v>
      </c>
      <c r="O626" t="b">
        <f t="shared" si="93"/>
        <v>0</v>
      </c>
      <c r="P626" t="b">
        <f t="shared" si="94"/>
        <v>0</v>
      </c>
      <c r="Q626" s="21" t="str">
        <f t="shared" si="95"/>
        <v>N/a</v>
      </c>
    </row>
    <row r="627" spans="1:17" ht="15.75" x14ac:dyDescent="0.25">
      <c r="A627" s="48" t="s">
        <v>212</v>
      </c>
      <c r="B627" s="48" t="s">
        <v>336</v>
      </c>
      <c r="C627" s="17" t="s">
        <v>22</v>
      </c>
      <c r="D627" s="12">
        <v>44013</v>
      </c>
      <c r="E627" s="12">
        <v>44068</v>
      </c>
      <c r="F627" s="13">
        <v>1772.74</v>
      </c>
      <c r="G627" s="12">
        <v>43922</v>
      </c>
      <c r="H627" s="12">
        <v>44286</v>
      </c>
      <c r="I627" s="17">
        <f t="shared" si="88"/>
        <v>12</v>
      </c>
      <c r="J627" s="13">
        <f t="shared" si="89"/>
        <v>147.72833333333332</v>
      </c>
      <c r="K627"/>
      <c r="L627" t="b">
        <f t="shared" si="90"/>
        <v>0</v>
      </c>
      <c r="M627" t="b">
        <f t="shared" si="91"/>
        <v>0</v>
      </c>
      <c r="N627" t="b">
        <f t="shared" si="92"/>
        <v>1</v>
      </c>
      <c r="O627" t="b">
        <f t="shared" si="93"/>
        <v>0</v>
      </c>
      <c r="P627" t="b">
        <f t="shared" si="94"/>
        <v>0</v>
      </c>
      <c r="Q627" s="21" t="str">
        <f t="shared" si="95"/>
        <v>N/a</v>
      </c>
    </row>
    <row r="628" spans="1:17" ht="15.75" x14ac:dyDescent="0.25">
      <c r="A628" s="48" t="s">
        <v>212</v>
      </c>
      <c r="B628" s="48" t="s">
        <v>332</v>
      </c>
      <c r="C628" s="17" t="s">
        <v>22</v>
      </c>
      <c r="D628" s="12">
        <v>44044</v>
      </c>
      <c r="E628" s="12">
        <v>44137</v>
      </c>
      <c r="F628" s="13">
        <v>2083.63</v>
      </c>
      <c r="G628" s="12">
        <v>43922</v>
      </c>
      <c r="H628" s="12">
        <v>44286</v>
      </c>
      <c r="I628" s="17">
        <f t="shared" si="88"/>
        <v>12</v>
      </c>
      <c r="J628" s="13">
        <f t="shared" si="89"/>
        <v>173.63583333333335</v>
      </c>
      <c r="K628"/>
      <c r="L628" t="b">
        <f t="shared" si="90"/>
        <v>0</v>
      </c>
      <c r="M628" t="b">
        <f t="shared" si="91"/>
        <v>0</v>
      </c>
      <c r="N628" t="b">
        <f t="shared" si="92"/>
        <v>1</v>
      </c>
      <c r="O628" t="b">
        <f t="shared" si="93"/>
        <v>0</v>
      </c>
      <c r="P628" t="b">
        <f t="shared" si="94"/>
        <v>0</v>
      </c>
      <c r="Q628" s="21" t="str">
        <f t="shared" si="95"/>
        <v>N/a</v>
      </c>
    </row>
    <row r="629" spans="1:17" ht="15.75" x14ac:dyDescent="0.25">
      <c r="A629" s="17" t="s">
        <v>213</v>
      </c>
      <c r="B629" s="17" t="s">
        <v>334</v>
      </c>
      <c r="C629" s="17" t="s">
        <v>22</v>
      </c>
      <c r="D629" s="12">
        <v>44186</v>
      </c>
      <c r="E629" s="12"/>
      <c r="F629" s="13">
        <v>25000</v>
      </c>
      <c r="G629" s="12">
        <v>44197</v>
      </c>
      <c r="H629" s="12">
        <v>44561</v>
      </c>
      <c r="I629" s="17">
        <f t="shared" si="88"/>
        <v>12</v>
      </c>
      <c r="J629" s="13">
        <f t="shared" si="89"/>
        <v>2083.3333333333335</v>
      </c>
      <c r="K629"/>
      <c r="L629" t="b">
        <f t="shared" ref="L629" si="96">AND(F629=F628,G629=G628,E629=E628,D629=D628)</f>
        <v>0</v>
      </c>
      <c r="M629" t="b">
        <f t="shared" ref="M629" si="97">IF(F629&gt;G629,TRUE, FALSE)</f>
        <v>0</v>
      </c>
      <c r="N629" t="b">
        <f t="shared" ref="N629" si="98">EXACT(A629,A628)</f>
        <v>0</v>
      </c>
      <c r="O629" t="b">
        <f t="shared" ref="O629" si="99">EXACT(B629,B628)</f>
        <v>0</v>
      </c>
      <c r="P629" t="b">
        <f t="shared" ref="P629" si="100">AND(N629,O629)</f>
        <v>0</v>
      </c>
      <c r="Q629" s="21" t="str">
        <f t="shared" ref="Q629" si="101">IF(AND(NOT(L629),P629), G629-H628,"N/a")</f>
        <v>N/a</v>
      </c>
    </row>
    <row r="630" spans="1:17" ht="15.75" x14ac:dyDescent="0.25">
      <c r="A630" s="17" t="s">
        <v>214</v>
      </c>
      <c r="B630" s="17" t="s">
        <v>332</v>
      </c>
      <c r="C630" s="17" t="s">
        <v>22</v>
      </c>
      <c r="D630" s="12">
        <v>43479</v>
      </c>
      <c r="E630" s="12">
        <v>43487</v>
      </c>
      <c r="F630" s="13">
        <v>5000</v>
      </c>
      <c r="G630" s="12">
        <v>43466</v>
      </c>
      <c r="H630" s="12">
        <v>43830</v>
      </c>
      <c r="I630" s="17">
        <f t="shared" si="88"/>
        <v>12</v>
      </c>
      <c r="J630" s="13">
        <f t="shared" si="89"/>
        <v>416.66666666666669</v>
      </c>
      <c r="K630"/>
      <c r="L630" t="b">
        <f t="shared" si="90"/>
        <v>0</v>
      </c>
      <c r="M630" t="b">
        <f t="shared" si="91"/>
        <v>0</v>
      </c>
      <c r="N630" t="b">
        <f t="shared" si="92"/>
        <v>0</v>
      </c>
      <c r="O630" t="b">
        <f t="shared" si="93"/>
        <v>0</v>
      </c>
      <c r="P630" t="b">
        <f t="shared" si="94"/>
        <v>0</v>
      </c>
      <c r="Q630" s="21" t="str">
        <f t="shared" si="95"/>
        <v>N/a</v>
      </c>
    </row>
    <row r="631" spans="1:17" ht="15.75" x14ac:dyDescent="0.25">
      <c r="A631" s="17" t="s">
        <v>215</v>
      </c>
      <c r="B631" s="17" t="s">
        <v>336</v>
      </c>
      <c r="C631" s="17" t="s">
        <v>22</v>
      </c>
      <c r="D631" s="12">
        <v>43816</v>
      </c>
      <c r="E631" s="12">
        <v>43899</v>
      </c>
      <c r="F631" s="13">
        <v>23000</v>
      </c>
      <c r="G631" s="12">
        <v>43800</v>
      </c>
      <c r="H631" s="12">
        <v>44165</v>
      </c>
      <c r="I631" s="17">
        <f t="shared" si="88"/>
        <v>12</v>
      </c>
      <c r="J631" s="13">
        <f t="shared" si="89"/>
        <v>1916.6666666666667</v>
      </c>
      <c r="K631"/>
      <c r="L631" t="b">
        <f t="shared" si="90"/>
        <v>0</v>
      </c>
      <c r="M631" t="b">
        <f t="shared" si="91"/>
        <v>0</v>
      </c>
      <c r="N631" t="b">
        <f t="shared" si="92"/>
        <v>0</v>
      </c>
      <c r="O631" t="b">
        <f t="shared" si="93"/>
        <v>0</v>
      </c>
      <c r="P631" t="b">
        <f t="shared" si="94"/>
        <v>0</v>
      </c>
      <c r="Q631" s="21" t="str">
        <f t="shared" si="95"/>
        <v>N/a</v>
      </c>
    </row>
    <row r="632" spans="1:17" ht="15.75" x14ac:dyDescent="0.25">
      <c r="A632" s="17" t="s">
        <v>215</v>
      </c>
      <c r="B632" s="17" t="s">
        <v>336</v>
      </c>
      <c r="C632" s="17" t="s">
        <v>22</v>
      </c>
      <c r="D632" s="12">
        <v>44166</v>
      </c>
      <c r="E632" s="12"/>
      <c r="F632" s="13">
        <v>23000</v>
      </c>
      <c r="G632" s="12">
        <v>44166</v>
      </c>
      <c r="H632" s="12">
        <v>44530</v>
      </c>
      <c r="I632" s="17">
        <f t="shared" si="88"/>
        <v>12</v>
      </c>
      <c r="J632" s="13">
        <f t="shared" si="89"/>
        <v>1916.6666666666667</v>
      </c>
      <c r="K632"/>
      <c r="L632" t="b">
        <f t="shared" si="90"/>
        <v>0</v>
      </c>
      <c r="M632" t="b">
        <f t="shared" si="91"/>
        <v>0</v>
      </c>
      <c r="N632" t="b">
        <f t="shared" si="92"/>
        <v>1</v>
      </c>
      <c r="O632" t="b">
        <f t="shared" si="93"/>
        <v>1</v>
      </c>
      <c r="P632" t="b">
        <f t="shared" si="94"/>
        <v>1</v>
      </c>
      <c r="Q632" s="21">
        <f t="shared" si="95"/>
        <v>1</v>
      </c>
    </row>
    <row r="633" spans="1:17" ht="15.75" hidden="1" x14ac:dyDescent="0.25">
      <c r="A633" s="17" t="s">
        <v>216</v>
      </c>
      <c r="B633" s="17" t="s">
        <v>332</v>
      </c>
      <c r="C633" s="17" t="s">
        <v>22</v>
      </c>
      <c r="D633" s="12">
        <v>42449</v>
      </c>
      <c r="E633" s="12">
        <v>43465</v>
      </c>
      <c r="F633" s="13">
        <v>5000</v>
      </c>
      <c r="G633" s="12">
        <v>42430</v>
      </c>
      <c r="H633" s="12">
        <v>42794</v>
      </c>
      <c r="I633" s="17">
        <f t="shared" si="88"/>
        <v>12</v>
      </c>
      <c r="J633" s="13">
        <f t="shared" si="89"/>
        <v>416.66666666666669</v>
      </c>
      <c r="K633"/>
      <c r="L633" t="b">
        <f t="shared" si="90"/>
        <v>0</v>
      </c>
      <c r="M633" t="b">
        <f t="shared" si="91"/>
        <v>0</v>
      </c>
      <c r="N633" t="b">
        <f t="shared" si="92"/>
        <v>0</v>
      </c>
      <c r="O633" t="b">
        <f t="shared" si="93"/>
        <v>0</v>
      </c>
      <c r="P633" t="b">
        <f t="shared" si="94"/>
        <v>0</v>
      </c>
      <c r="Q633" s="21" t="str">
        <f t="shared" si="95"/>
        <v>N/a</v>
      </c>
    </row>
    <row r="634" spans="1:17" ht="15.75" x14ac:dyDescent="0.25">
      <c r="A634" s="17" t="s">
        <v>217</v>
      </c>
      <c r="B634" s="17" t="s">
        <v>336</v>
      </c>
      <c r="C634" s="17" t="s">
        <v>22</v>
      </c>
      <c r="D634" s="12">
        <v>43523</v>
      </c>
      <c r="E634" s="12">
        <v>43558</v>
      </c>
      <c r="F634" s="13">
        <v>25000</v>
      </c>
      <c r="G634" s="12">
        <v>43497</v>
      </c>
      <c r="H634" s="12">
        <v>43861</v>
      </c>
      <c r="I634" s="17">
        <f t="shared" si="88"/>
        <v>12</v>
      </c>
      <c r="J634" s="13">
        <f t="shared" si="89"/>
        <v>2083.3333333333335</v>
      </c>
      <c r="K634"/>
      <c r="L634" t="b">
        <f t="shared" si="90"/>
        <v>0</v>
      </c>
      <c r="M634" t="b">
        <f t="shared" si="91"/>
        <v>0</v>
      </c>
      <c r="N634" t="b">
        <f t="shared" si="92"/>
        <v>0</v>
      </c>
      <c r="O634" t="b">
        <f t="shared" si="93"/>
        <v>0</v>
      </c>
      <c r="P634" t="b">
        <f t="shared" si="94"/>
        <v>0</v>
      </c>
      <c r="Q634" s="21" t="str">
        <f t="shared" si="95"/>
        <v>N/a</v>
      </c>
    </row>
    <row r="635" spans="1:17" ht="15.75" x14ac:dyDescent="0.25">
      <c r="A635" s="17" t="s">
        <v>218</v>
      </c>
      <c r="B635" s="17" t="s">
        <v>336</v>
      </c>
      <c r="C635" s="17" t="s">
        <v>22</v>
      </c>
      <c r="D635" s="12">
        <v>43847</v>
      </c>
      <c r="E635" s="12">
        <v>43908</v>
      </c>
      <c r="F635" s="13">
        <v>6867</v>
      </c>
      <c r="G635" s="12">
        <v>43435</v>
      </c>
      <c r="H635" s="12">
        <v>43616</v>
      </c>
      <c r="I635" s="17">
        <f t="shared" si="88"/>
        <v>6</v>
      </c>
      <c r="J635" s="13">
        <f t="shared" si="89"/>
        <v>1144.5</v>
      </c>
      <c r="K635"/>
      <c r="L635" t="b">
        <f t="shared" si="90"/>
        <v>0</v>
      </c>
      <c r="M635" t="b">
        <f t="shared" si="91"/>
        <v>0</v>
      </c>
      <c r="N635" t="b">
        <f t="shared" si="92"/>
        <v>0</v>
      </c>
      <c r="O635" t="b">
        <f t="shared" si="93"/>
        <v>1</v>
      </c>
      <c r="P635" t="b">
        <f t="shared" si="94"/>
        <v>0</v>
      </c>
      <c r="Q635" s="21" t="str">
        <f t="shared" si="95"/>
        <v>N/a</v>
      </c>
    </row>
    <row r="636" spans="1:17" ht="15.75" x14ac:dyDescent="0.25">
      <c r="A636" s="17" t="s">
        <v>218</v>
      </c>
      <c r="B636" s="17" t="s">
        <v>334</v>
      </c>
      <c r="C636" s="17" t="s">
        <v>22</v>
      </c>
      <c r="D636" s="12">
        <v>43847</v>
      </c>
      <c r="E636" s="12">
        <v>43966</v>
      </c>
      <c r="F636" s="13">
        <f>27737.1-F635</f>
        <v>20870.099999999999</v>
      </c>
      <c r="G636" s="12">
        <v>43435</v>
      </c>
      <c r="H636" s="12">
        <v>43616</v>
      </c>
      <c r="I636" s="17">
        <f t="shared" si="88"/>
        <v>6</v>
      </c>
      <c r="J636" s="13">
        <f t="shared" si="89"/>
        <v>3478.35</v>
      </c>
      <c r="K636"/>
      <c r="L636" t="b">
        <f t="shared" si="90"/>
        <v>0</v>
      </c>
      <c r="M636" t="b">
        <f t="shared" si="91"/>
        <v>0</v>
      </c>
      <c r="N636" t="b">
        <f t="shared" si="92"/>
        <v>1</v>
      </c>
      <c r="O636" t="b">
        <f t="shared" si="93"/>
        <v>0</v>
      </c>
      <c r="P636" t="b">
        <f t="shared" si="94"/>
        <v>0</v>
      </c>
      <c r="Q636" s="21" t="str">
        <f t="shared" si="95"/>
        <v>N/a</v>
      </c>
    </row>
    <row r="637" spans="1:17" ht="15.75" x14ac:dyDescent="0.25">
      <c r="A637" s="17" t="s">
        <v>218</v>
      </c>
      <c r="B637" s="17" t="s">
        <v>332</v>
      </c>
      <c r="C637" s="17" t="s">
        <v>22</v>
      </c>
      <c r="D637" s="12">
        <v>43862</v>
      </c>
      <c r="E637" s="12">
        <v>43941</v>
      </c>
      <c r="F637" s="13">
        <v>19969.740000000002</v>
      </c>
      <c r="G637" s="12">
        <v>43435</v>
      </c>
      <c r="H637" s="12">
        <v>43616</v>
      </c>
      <c r="I637" s="17">
        <f t="shared" si="88"/>
        <v>6</v>
      </c>
      <c r="J637" s="13">
        <f t="shared" si="89"/>
        <v>3328.2900000000004</v>
      </c>
      <c r="K637"/>
      <c r="L637" t="b">
        <f t="shared" si="90"/>
        <v>0</v>
      </c>
      <c r="M637" t="b">
        <f t="shared" si="91"/>
        <v>0</v>
      </c>
      <c r="N637" t="b">
        <f t="shared" si="92"/>
        <v>1</v>
      </c>
      <c r="O637" t="b">
        <f t="shared" si="93"/>
        <v>0</v>
      </c>
      <c r="P637" t="b">
        <f t="shared" si="94"/>
        <v>0</v>
      </c>
      <c r="Q637" s="21" t="str">
        <f t="shared" si="95"/>
        <v>N/a</v>
      </c>
    </row>
    <row r="638" spans="1:17" ht="15.75" x14ac:dyDescent="0.25">
      <c r="A638" s="17" t="s">
        <v>218</v>
      </c>
      <c r="B638" s="17" t="s">
        <v>336</v>
      </c>
      <c r="C638" s="17" t="s">
        <v>22</v>
      </c>
      <c r="D638" s="12">
        <v>43982</v>
      </c>
      <c r="E638" s="12">
        <v>44147</v>
      </c>
      <c r="F638" s="13">
        <v>22174.15</v>
      </c>
      <c r="G638" s="12">
        <v>43800</v>
      </c>
      <c r="H638" s="12">
        <v>43982</v>
      </c>
      <c r="I638" s="17">
        <f t="shared" si="88"/>
        <v>6</v>
      </c>
      <c r="J638" s="13">
        <f t="shared" si="89"/>
        <v>3695.6916666666671</v>
      </c>
      <c r="K638"/>
      <c r="L638" t="b">
        <f t="shared" si="90"/>
        <v>0</v>
      </c>
      <c r="M638" t="b">
        <f t="shared" si="91"/>
        <v>0</v>
      </c>
      <c r="N638" t="b">
        <f t="shared" si="92"/>
        <v>1</v>
      </c>
      <c r="O638" t="b">
        <f t="shared" si="93"/>
        <v>0</v>
      </c>
      <c r="P638" t="b">
        <f t="shared" si="94"/>
        <v>0</v>
      </c>
      <c r="Q638" s="21" t="str">
        <f t="shared" si="95"/>
        <v>N/a</v>
      </c>
    </row>
    <row r="639" spans="1:17" ht="15.75" x14ac:dyDescent="0.25">
      <c r="A639" s="17" t="s">
        <v>218</v>
      </c>
      <c r="B639" s="17" t="s">
        <v>334</v>
      </c>
      <c r="C639" s="17" t="s">
        <v>22</v>
      </c>
      <c r="D639" s="12">
        <v>44174</v>
      </c>
      <c r="E639" s="12"/>
      <c r="F639" s="13">
        <v>38121.58</v>
      </c>
      <c r="G639" s="12">
        <v>43800</v>
      </c>
      <c r="H639" s="12">
        <v>43982</v>
      </c>
      <c r="I639" s="17">
        <f t="shared" si="88"/>
        <v>6</v>
      </c>
      <c r="J639" s="13">
        <f t="shared" si="89"/>
        <v>6353.5966666666673</v>
      </c>
      <c r="K639"/>
      <c r="L639" t="b">
        <f t="shared" si="90"/>
        <v>0</v>
      </c>
      <c r="M639" t="b">
        <f t="shared" si="91"/>
        <v>0</v>
      </c>
      <c r="N639" t="b">
        <f t="shared" si="92"/>
        <v>1</v>
      </c>
      <c r="O639" t="b">
        <f t="shared" si="93"/>
        <v>0</v>
      </c>
      <c r="P639" t="b">
        <f t="shared" si="94"/>
        <v>0</v>
      </c>
      <c r="Q639" s="21" t="str">
        <f t="shared" si="95"/>
        <v>N/a</v>
      </c>
    </row>
    <row r="640" spans="1:17" ht="15.75" x14ac:dyDescent="0.25">
      <c r="A640" s="17" t="s">
        <v>218</v>
      </c>
      <c r="B640" s="17" t="s">
        <v>332</v>
      </c>
      <c r="C640" s="17" t="s">
        <v>22</v>
      </c>
      <c r="D640" s="12">
        <v>44208</v>
      </c>
      <c r="E640" s="12"/>
      <c r="F640" s="13">
        <v>21881.7</v>
      </c>
      <c r="G640" s="12">
        <v>43800</v>
      </c>
      <c r="H640" s="12">
        <v>43982</v>
      </c>
      <c r="I640" s="17">
        <f t="shared" si="88"/>
        <v>6</v>
      </c>
      <c r="J640" s="13">
        <f t="shared" si="89"/>
        <v>3646.9500000000003</v>
      </c>
      <c r="K640"/>
      <c r="L640" t="b">
        <f t="shared" si="90"/>
        <v>0</v>
      </c>
      <c r="M640" t="b">
        <f t="shared" si="91"/>
        <v>0</v>
      </c>
      <c r="N640" t="b">
        <f t="shared" si="92"/>
        <v>1</v>
      </c>
      <c r="O640" t="b">
        <f t="shared" si="93"/>
        <v>0</v>
      </c>
      <c r="P640" t="b">
        <f t="shared" si="94"/>
        <v>0</v>
      </c>
      <c r="Q640" s="21" t="str">
        <f t="shared" si="95"/>
        <v>N/a</v>
      </c>
    </row>
    <row r="641" spans="1:17" ht="15.75" x14ac:dyDescent="0.25">
      <c r="A641" s="17" t="s">
        <v>218</v>
      </c>
      <c r="B641" s="17" t="s">
        <v>336</v>
      </c>
      <c r="C641" s="17" t="s">
        <v>22</v>
      </c>
      <c r="D641" s="12">
        <v>44217</v>
      </c>
      <c r="E641" s="12"/>
      <c r="F641" s="13">
        <v>30434.93</v>
      </c>
      <c r="G641" s="12">
        <v>44166</v>
      </c>
      <c r="H641" s="12">
        <v>44347</v>
      </c>
      <c r="I641" s="17">
        <f t="shared" si="88"/>
        <v>6</v>
      </c>
      <c r="J641" s="13">
        <f t="shared" si="89"/>
        <v>5072.4883333333337</v>
      </c>
      <c r="K641"/>
      <c r="L641" t="b">
        <f t="shared" si="90"/>
        <v>0</v>
      </c>
      <c r="M641" t="b">
        <f t="shared" si="91"/>
        <v>0</v>
      </c>
      <c r="N641" t="b">
        <f t="shared" si="92"/>
        <v>1</v>
      </c>
      <c r="O641" t="b">
        <f t="shared" si="93"/>
        <v>0</v>
      </c>
      <c r="P641" t="b">
        <f t="shared" si="94"/>
        <v>0</v>
      </c>
      <c r="Q641" s="21" t="str">
        <f t="shared" si="95"/>
        <v>N/a</v>
      </c>
    </row>
    <row r="642" spans="1:17" ht="15.75" x14ac:dyDescent="0.25">
      <c r="A642" s="17" t="s">
        <v>218</v>
      </c>
      <c r="B642" s="17" t="s">
        <v>334</v>
      </c>
      <c r="C642" s="17" t="s">
        <v>22</v>
      </c>
      <c r="D642" s="12">
        <v>44378</v>
      </c>
      <c r="E642" s="12"/>
      <c r="F642" s="13">
        <v>30434.93</v>
      </c>
      <c r="G642" s="12">
        <v>44166</v>
      </c>
      <c r="H642" s="12">
        <v>44347</v>
      </c>
      <c r="I642" s="17">
        <f t="shared" si="88"/>
        <v>6</v>
      </c>
      <c r="J642" s="13">
        <f t="shared" si="89"/>
        <v>5072.4883333333337</v>
      </c>
      <c r="K642"/>
      <c r="L642" t="b">
        <f t="shared" si="90"/>
        <v>0</v>
      </c>
      <c r="M642" t="b">
        <f t="shared" si="91"/>
        <v>0</v>
      </c>
      <c r="N642" t="b">
        <f t="shared" si="92"/>
        <v>1</v>
      </c>
      <c r="O642" t="b">
        <f t="shared" si="93"/>
        <v>0</v>
      </c>
      <c r="P642" t="b">
        <f t="shared" si="94"/>
        <v>0</v>
      </c>
      <c r="Q642" s="21" t="str">
        <f t="shared" si="95"/>
        <v>N/a</v>
      </c>
    </row>
    <row r="643" spans="1:17" ht="15.75" x14ac:dyDescent="0.25">
      <c r="A643" s="17" t="s">
        <v>218</v>
      </c>
      <c r="B643" s="17" t="s">
        <v>332</v>
      </c>
      <c r="C643" s="17" t="s">
        <v>22</v>
      </c>
      <c r="D643" s="12">
        <v>44562</v>
      </c>
      <c r="E643" s="12"/>
      <c r="F643" s="13">
        <v>30434.93</v>
      </c>
      <c r="G643" s="12">
        <v>44166</v>
      </c>
      <c r="H643" s="12">
        <v>44347</v>
      </c>
      <c r="I643" s="17">
        <f t="shared" si="88"/>
        <v>6</v>
      </c>
      <c r="J643" s="13">
        <f t="shared" si="89"/>
        <v>5072.4883333333337</v>
      </c>
      <c r="K643"/>
      <c r="L643" t="b">
        <f t="shared" si="90"/>
        <v>0</v>
      </c>
      <c r="M643" t="b">
        <f t="shared" si="91"/>
        <v>0</v>
      </c>
      <c r="N643" t="b">
        <f t="shared" si="92"/>
        <v>1</v>
      </c>
      <c r="O643" t="b">
        <f t="shared" si="93"/>
        <v>0</v>
      </c>
      <c r="P643" t="b">
        <f t="shared" si="94"/>
        <v>0</v>
      </c>
      <c r="Q643" s="21" t="str">
        <f t="shared" si="95"/>
        <v>N/a</v>
      </c>
    </row>
    <row r="644" spans="1:17" ht="15.75" x14ac:dyDescent="0.25">
      <c r="A644" s="17" t="s">
        <v>218</v>
      </c>
      <c r="B644" s="17" t="s">
        <v>336</v>
      </c>
      <c r="C644" s="17" t="s">
        <v>22</v>
      </c>
      <c r="D644" s="12">
        <v>44743</v>
      </c>
      <c r="E644" s="12"/>
      <c r="F644" s="13">
        <v>30434.93</v>
      </c>
      <c r="G644" s="12">
        <v>44531</v>
      </c>
      <c r="H644" s="12">
        <v>44712</v>
      </c>
      <c r="I644" s="17">
        <f t="shared" si="88"/>
        <v>6</v>
      </c>
      <c r="J644" s="13">
        <f t="shared" si="89"/>
        <v>5072.4883333333337</v>
      </c>
      <c r="K644"/>
      <c r="L644" t="b">
        <f t="shared" si="90"/>
        <v>0</v>
      </c>
      <c r="M644" t="b">
        <f t="shared" si="91"/>
        <v>0</v>
      </c>
      <c r="N644" t="b">
        <f t="shared" si="92"/>
        <v>1</v>
      </c>
      <c r="O644" t="b">
        <f t="shared" si="93"/>
        <v>0</v>
      </c>
      <c r="P644" t="b">
        <f t="shared" si="94"/>
        <v>0</v>
      </c>
      <c r="Q644" s="21" t="str">
        <f t="shared" si="95"/>
        <v>N/a</v>
      </c>
    </row>
    <row r="645" spans="1:17" ht="15.75" x14ac:dyDescent="0.25">
      <c r="A645" s="17" t="s">
        <v>218</v>
      </c>
      <c r="B645" s="17" t="s">
        <v>334</v>
      </c>
      <c r="C645" s="17" t="s">
        <v>22</v>
      </c>
      <c r="D645" s="12">
        <v>44927</v>
      </c>
      <c r="E645" s="12"/>
      <c r="F645" s="13">
        <v>30434.93</v>
      </c>
      <c r="G645" s="12">
        <v>44531</v>
      </c>
      <c r="H645" s="12">
        <v>44712</v>
      </c>
      <c r="I645" s="17">
        <f t="shared" si="88"/>
        <v>6</v>
      </c>
      <c r="J645" s="13">
        <f t="shared" si="89"/>
        <v>5072.4883333333337</v>
      </c>
      <c r="K645"/>
      <c r="L645" t="b">
        <f t="shared" si="90"/>
        <v>0</v>
      </c>
      <c r="M645" t="b">
        <f t="shared" si="91"/>
        <v>0</v>
      </c>
      <c r="N645" t="b">
        <f t="shared" si="92"/>
        <v>1</v>
      </c>
      <c r="O645" t="b">
        <f t="shared" si="93"/>
        <v>0</v>
      </c>
      <c r="P645" t="b">
        <f t="shared" si="94"/>
        <v>0</v>
      </c>
      <c r="Q645" s="21" t="str">
        <f t="shared" si="95"/>
        <v>N/a</v>
      </c>
    </row>
    <row r="646" spans="1:17" ht="15.75" x14ac:dyDescent="0.25">
      <c r="A646" s="17" t="s">
        <v>218</v>
      </c>
      <c r="B646" s="17" t="s">
        <v>332</v>
      </c>
      <c r="C646" s="17" t="s">
        <v>22</v>
      </c>
      <c r="D646" s="12">
        <v>45108</v>
      </c>
      <c r="E646" s="12"/>
      <c r="F646" s="13">
        <v>30434.93</v>
      </c>
      <c r="G646" s="12">
        <v>44531</v>
      </c>
      <c r="H646" s="12">
        <v>44712</v>
      </c>
      <c r="I646" s="17">
        <f t="shared" si="88"/>
        <v>6</v>
      </c>
      <c r="J646" s="13">
        <f t="shared" si="89"/>
        <v>5072.4883333333337</v>
      </c>
      <c r="K646"/>
      <c r="L646" t="b">
        <f t="shared" si="90"/>
        <v>0</v>
      </c>
      <c r="M646" t="b">
        <f t="shared" si="91"/>
        <v>0</v>
      </c>
      <c r="N646" t="b">
        <f t="shared" si="92"/>
        <v>1</v>
      </c>
      <c r="O646" t="b">
        <f t="shared" si="93"/>
        <v>0</v>
      </c>
      <c r="P646" t="b">
        <f t="shared" si="94"/>
        <v>0</v>
      </c>
      <c r="Q646" s="21" t="str">
        <f t="shared" si="95"/>
        <v>N/a</v>
      </c>
    </row>
    <row r="647" spans="1:17" ht="15.75" x14ac:dyDescent="0.25">
      <c r="A647" s="17" t="s">
        <v>219</v>
      </c>
      <c r="B647" s="17" t="s">
        <v>332</v>
      </c>
      <c r="C647" s="17" t="s">
        <v>22</v>
      </c>
      <c r="D647" s="12">
        <v>43556</v>
      </c>
      <c r="E647" s="12">
        <v>43578</v>
      </c>
      <c r="F647" s="13">
        <v>14453.12</v>
      </c>
      <c r="G647" s="12">
        <v>43497</v>
      </c>
      <c r="H647" s="12">
        <v>43861</v>
      </c>
      <c r="I647" s="17">
        <f t="shared" si="88"/>
        <v>12</v>
      </c>
      <c r="J647" s="13">
        <f t="shared" si="89"/>
        <v>1204.4266666666667</v>
      </c>
      <c r="K647"/>
      <c r="L647" t="b">
        <f t="shared" si="90"/>
        <v>0</v>
      </c>
      <c r="M647" t="b">
        <f t="shared" si="91"/>
        <v>0</v>
      </c>
      <c r="N647" t="b">
        <f t="shared" si="92"/>
        <v>0</v>
      </c>
      <c r="O647" t="b">
        <f t="shared" si="93"/>
        <v>1</v>
      </c>
      <c r="P647" t="b">
        <f t="shared" si="94"/>
        <v>0</v>
      </c>
      <c r="Q647" s="21" t="str">
        <f t="shared" si="95"/>
        <v>N/a</v>
      </c>
    </row>
    <row r="648" spans="1:17" ht="15.75" x14ac:dyDescent="0.25">
      <c r="A648" s="17" t="s">
        <v>219</v>
      </c>
      <c r="B648" s="17" t="s">
        <v>332</v>
      </c>
      <c r="C648" s="17" t="s">
        <v>22</v>
      </c>
      <c r="D648" s="12">
        <v>43891</v>
      </c>
      <c r="E648" s="12">
        <v>43927</v>
      </c>
      <c r="F648" s="13">
        <v>9465.6</v>
      </c>
      <c r="G648" s="12">
        <v>43862</v>
      </c>
      <c r="H648" s="12">
        <v>43951</v>
      </c>
      <c r="I648" s="17">
        <f t="shared" si="88"/>
        <v>3</v>
      </c>
      <c r="J648" s="13">
        <f t="shared" si="89"/>
        <v>3155.2000000000003</v>
      </c>
      <c r="K648"/>
      <c r="L648" t="b">
        <f t="shared" si="90"/>
        <v>0</v>
      </c>
      <c r="M648" t="b">
        <f t="shared" si="91"/>
        <v>0</v>
      </c>
      <c r="N648" t="b">
        <f t="shared" si="92"/>
        <v>1</v>
      </c>
      <c r="O648" t="b">
        <f t="shared" si="93"/>
        <v>1</v>
      </c>
      <c r="P648" t="b">
        <f t="shared" si="94"/>
        <v>1</v>
      </c>
      <c r="Q648" s="21">
        <f t="shared" si="95"/>
        <v>1</v>
      </c>
    </row>
    <row r="649" spans="1:17" ht="15.75" x14ac:dyDescent="0.25">
      <c r="A649" s="17" t="s">
        <v>219</v>
      </c>
      <c r="B649" s="17" t="s">
        <v>332</v>
      </c>
      <c r="C649" s="17" t="s">
        <v>22</v>
      </c>
      <c r="D649" s="12">
        <v>43952</v>
      </c>
      <c r="E649" s="12">
        <v>43983</v>
      </c>
      <c r="F649" s="13">
        <v>9352.5</v>
      </c>
      <c r="G649" s="12">
        <v>43952</v>
      </c>
      <c r="H649" s="12">
        <v>44043</v>
      </c>
      <c r="I649" s="17">
        <f t="shared" si="88"/>
        <v>3</v>
      </c>
      <c r="J649" s="13">
        <f t="shared" si="89"/>
        <v>3117.5</v>
      </c>
      <c r="K649"/>
      <c r="L649" t="b">
        <f t="shared" si="90"/>
        <v>0</v>
      </c>
      <c r="M649" t="b">
        <f t="shared" si="91"/>
        <v>0</v>
      </c>
      <c r="N649" t="b">
        <f t="shared" si="92"/>
        <v>1</v>
      </c>
      <c r="O649" t="b">
        <f t="shared" si="93"/>
        <v>1</v>
      </c>
      <c r="P649" t="b">
        <f t="shared" si="94"/>
        <v>1</v>
      </c>
      <c r="Q649" s="21">
        <f t="shared" si="95"/>
        <v>1</v>
      </c>
    </row>
    <row r="650" spans="1:17" ht="15.75" x14ac:dyDescent="0.25">
      <c r="A650" s="17" t="s">
        <v>219</v>
      </c>
      <c r="B650" s="17" t="s">
        <v>332</v>
      </c>
      <c r="C650" s="17" t="s">
        <v>22</v>
      </c>
      <c r="D650" s="12">
        <v>44044</v>
      </c>
      <c r="E650" s="12">
        <v>44151</v>
      </c>
      <c r="F650" s="13">
        <v>10358.58</v>
      </c>
      <c r="G650" s="12">
        <v>44044</v>
      </c>
      <c r="H650" s="12">
        <v>44135</v>
      </c>
      <c r="I650" s="17">
        <f t="shared" si="88"/>
        <v>3</v>
      </c>
      <c r="J650" s="13">
        <f t="shared" si="89"/>
        <v>3452.86</v>
      </c>
      <c r="K650"/>
      <c r="L650" t="b">
        <f t="shared" si="90"/>
        <v>0</v>
      </c>
      <c r="M650" t="b">
        <f t="shared" si="91"/>
        <v>0</v>
      </c>
      <c r="N650" t="b">
        <f t="shared" si="92"/>
        <v>1</v>
      </c>
      <c r="O650" t="b">
        <f t="shared" si="93"/>
        <v>1</v>
      </c>
      <c r="P650" t="b">
        <f t="shared" si="94"/>
        <v>1</v>
      </c>
      <c r="Q650" s="21">
        <f t="shared" si="95"/>
        <v>1</v>
      </c>
    </row>
    <row r="651" spans="1:17" ht="15.75" x14ac:dyDescent="0.25">
      <c r="A651" s="17" t="s">
        <v>219</v>
      </c>
      <c r="B651" s="17" t="s">
        <v>332</v>
      </c>
      <c r="C651" s="17" t="s">
        <v>22</v>
      </c>
      <c r="D651" s="12">
        <v>44136</v>
      </c>
      <c r="E651" s="12">
        <v>44172</v>
      </c>
      <c r="F651" s="13">
        <v>10192.049999999999</v>
      </c>
      <c r="G651" s="12">
        <v>44136</v>
      </c>
      <c r="H651" s="12">
        <v>44227</v>
      </c>
      <c r="I651" s="17">
        <f t="shared" si="88"/>
        <v>3</v>
      </c>
      <c r="J651" s="13">
        <f t="shared" si="89"/>
        <v>3397.35</v>
      </c>
      <c r="K651"/>
      <c r="L651" t="b">
        <f t="shared" si="90"/>
        <v>0</v>
      </c>
      <c r="M651" t="b">
        <f t="shared" si="91"/>
        <v>0</v>
      </c>
      <c r="N651" t="b">
        <f t="shared" si="92"/>
        <v>1</v>
      </c>
      <c r="O651" t="b">
        <f t="shared" si="93"/>
        <v>1</v>
      </c>
      <c r="P651" t="b">
        <f t="shared" si="94"/>
        <v>1</v>
      </c>
      <c r="Q651" s="21">
        <f t="shared" si="95"/>
        <v>1</v>
      </c>
    </row>
    <row r="652" spans="1:17" ht="15.75" x14ac:dyDescent="0.25">
      <c r="A652" s="17" t="s">
        <v>219</v>
      </c>
      <c r="B652" s="17" t="s">
        <v>332</v>
      </c>
      <c r="C652" s="17" t="s">
        <v>22</v>
      </c>
      <c r="D652" s="12">
        <v>44255</v>
      </c>
      <c r="E652" s="12"/>
      <c r="F652" s="13">
        <v>7753.89</v>
      </c>
      <c r="G652" s="12">
        <v>44228</v>
      </c>
      <c r="H652" s="12">
        <v>44316</v>
      </c>
      <c r="I652" s="17">
        <f t="shared" si="88"/>
        <v>3</v>
      </c>
      <c r="J652" s="13">
        <f t="shared" si="89"/>
        <v>2584.63</v>
      </c>
      <c r="K652"/>
      <c r="L652" t="b">
        <f t="shared" si="90"/>
        <v>0</v>
      </c>
      <c r="M652" t="b">
        <f t="shared" si="91"/>
        <v>0</v>
      </c>
      <c r="N652" t="b">
        <f t="shared" si="92"/>
        <v>1</v>
      </c>
      <c r="O652" t="b">
        <f t="shared" si="93"/>
        <v>1</v>
      </c>
      <c r="P652" t="b">
        <f t="shared" si="94"/>
        <v>1</v>
      </c>
      <c r="Q652" s="21">
        <f t="shared" si="95"/>
        <v>1</v>
      </c>
    </row>
    <row r="653" spans="1:17" ht="15.75" x14ac:dyDescent="0.25">
      <c r="A653" s="17" t="s">
        <v>219</v>
      </c>
      <c r="B653" s="17" t="s">
        <v>332</v>
      </c>
      <c r="C653" s="17" t="s">
        <v>22</v>
      </c>
      <c r="D653" s="12">
        <v>44317</v>
      </c>
      <c r="E653" s="12"/>
      <c r="F653" s="13">
        <v>7753.89</v>
      </c>
      <c r="G653" s="12">
        <v>44317</v>
      </c>
      <c r="H653" s="12">
        <v>44408</v>
      </c>
      <c r="I653" s="17">
        <f t="shared" ref="I653:I660" si="102">IF((YEAR(H653)-YEAR(G653))=1, ((MONTH(H653)-MONTH(G653))+1)+12, (IF((YEAR(H653)-YEAR(G653))=2, ((MONTH(H653)-MONTH(G653))+1)+24, (IF((YEAR(H653)-YEAR(G653))=3, ((MONTH(H653)-MONTH(G653))+1)+36, (MONTH(H653)-MONTH(G653))+1)))))</f>
        <v>3</v>
      </c>
      <c r="J653" s="13">
        <f t="shared" si="89"/>
        <v>2584.63</v>
      </c>
      <c r="K653"/>
      <c r="L653" t="b">
        <f t="shared" si="90"/>
        <v>0</v>
      </c>
      <c r="M653" t="b">
        <f t="shared" si="91"/>
        <v>0</v>
      </c>
      <c r="N653" t="b">
        <f t="shared" si="92"/>
        <v>1</v>
      </c>
      <c r="O653" t="b">
        <f t="shared" si="93"/>
        <v>1</v>
      </c>
      <c r="P653" t="b">
        <f t="shared" si="94"/>
        <v>1</v>
      </c>
      <c r="Q653" s="21">
        <f t="shared" si="95"/>
        <v>1</v>
      </c>
    </row>
    <row r="654" spans="1:17" ht="15.75" x14ac:dyDescent="0.25">
      <c r="A654" s="17" t="s">
        <v>219</v>
      </c>
      <c r="B654" s="17" t="s">
        <v>332</v>
      </c>
      <c r="C654" s="17" t="s">
        <v>22</v>
      </c>
      <c r="D654" s="12">
        <v>44409</v>
      </c>
      <c r="E654" s="12"/>
      <c r="F654" s="13">
        <v>7753.89</v>
      </c>
      <c r="G654" s="12">
        <v>44409</v>
      </c>
      <c r="H654" s="12">
        <v>44500</v>
      </c>
      <c r="I654" s="17">
        <f t="shared" si="102"/>
        <v>3</v>
      </c>
      <c r="J654" s="13">
        <f t="shared" si="89"/>
        <v>2584.63</v>
      </c>
      <c r="K654"/>
      <c r="L654" t="b">
        <f t="shared" si="90"/>
        <v>0</v>
      </c>
      <c r="M654" t="b">
        <f t="shared" si="91"/>
        <v>0</v>
      </c>
      <c r="N654" t="b">
        <f t="shared" si="92"/>
        <v>1</v>
      </c>
      <c r="O654" t="b">
        <f t="shared" si="93"/>
        <v>1</v>
      </c>
      <c r="P654" t="b">
        <f t="shared" si="94"/>
        <v>1</v>
      </c>
      <c r="Q654" s="21">
        <f t="shared" si="95"/>
        <v>1</v>
      </c>
    </row>
    <row r="655" spans="1:17" ht="15.75" x14ac:dyDescent="0.25">
      <c r="A655" s="17" t="s">
        <v>219</v>
      </c>
      <c r="B655" s="17" t="s">
        <v>332</v>
      </c>
      <c r="C655" s="17" t="s">
        <v>22</v>
      </c>
      <c r="D655" s="12">
        <v>44501</v>
      </c>
      <c r="E655" s="12"/>
      <c r="F655" s="13">
        <v>7753.89</v>
      </c>
      <c r="G655" s="12">
        <v>44501</v>
      </c>
      <c r="H655" s="12">
        <v>44592</v>
      </c>
      <c r="I655" s="17">
        <f t="shared" si="102"/>
        <v>3</v>
      </c>
      <c r="J655" s="13">
        <f t="shared" si="89"/>
        <v>2584.63</v>
      </c>
      <c r="K655"/>
      <c r="L655" t="b">
        <f t="shared" si="90"/>
        <v>0</v>
      </c>
      <c r="M655" t="b">
        <f t="shared" si="91"/>
        <v>0</v>
      </c>
      <c r="N655" t="b">
        <f t="shared" si="92"/>
        <v>1</v>
      </c>
      <c r="O655" t="b">
        <f t="shared" si="93"/>
        <v>1</v>
      </c>
      <c r="P655" t="b">
        <f t="shared" si="94"/>
        <v>1</v>
      </c>
      <c r="Q655" s="21">
        <f t="shared" si="95"/>
        <v>1</v>
      </c>
    </row>
    <row r="656" spans="1:17" ht="15.75" hidden="1" x14ac:dyDescent="0.25">
      <c r="A656" s="17" t="s">
        <v>220</v>
      </c>
      <c r="B656" s="17" t="s">
        <v>335</v>
      </c>
      <c r="C656" s="17" t="s">
        <v>22</v>
      </c>
      <c r="D656" s="12">
        <v>42917</v>
      </c>
      <c r="E656" s="12">
        <v>43100</v>
      </c>
      <c r="F656" s="13">
        <v>3750</v>
      </c>
      <c r="G656" s="12">
        <v>42917</v>
      </c>
      <c r="H656" s="12">
        <v>43100</v>
      </c>
      <c r="I656" s="17">
        <f t="shared" si="102"/>
        <v>6</v>
      </c>
      <c r="J656" s="13">
        <f t="shared" si="89"/>
        <v>625</v>
      </c>
      <c r="K656"/>
      <c r="L656" t="b">
        <f t="shared" si="90"/>
        <v>0</v>
      </c>
      <c r="M656" t="b">
        <f t="shared" si="91"/>
        <v>0</v>
      </c>
      <c r="N656" t="b">
        <f t="shared" si="92"/>
        <v>0</v>
      </c>
      <c r="O656" t="b">
        <f t="shared" si="93"/>
        <v>0</v>
      </c>
      <c r="P656" t="b">
        <f t="shared" si="94"/>
        <v>0</v>
      </c>
      <c r="Q656" s="21" t="str">
        <f t="shared" si="95"/>
        <v>N/a</v>
      </c>
    </row>
    <row r="657" spans="1:17" ht="15.75" hidden="1" x14ac:dyDescent="0.25">
      <c r="A657" s="17" t="s">
        <v>220</v>
      </c>
      <c r="B657" s="17" t="s">
        <v>335</v>
      </c>
      <c r="C657" s="17" t="s">
        <v>22</v>
      </c>
      <c r="D657" s="12">
        <v>42979</v>
      </c>
      <c r="E657" s="12">
        <v>43100</v>
      </c>
      <c r="F657" s="13">
        <v>3750</v>
      </c>
      <c r="G657" s="12">
        <v>42917</v>
      </c>
      <c r="H657" s="12">
        <v>43100</v>
      </c>
      <c r="I657" s="17">
        <f t="shared" si="102"/>
        <v>6</v>
      </c>
      <c r="J657" s="13">
        <f t="shared" si="89"/>
        <v>625</v>
      </c>
      <c r="K657"/>
      <c r="L657" t="b">
        <f t="shared" si="90"/>
        <v>0</v>
      </c>
      <c r="M657" t="b">
        <f t="shared" si="91"/>
        <v>0</v>
      </c>
      <c r="N657" t="b">
        <f t="shared" si="92"/>
        <v>1</v>
      </c>
      <c r="O657" t="b">
        <f t="shared" si="93"/>
        <v>1</v>
      </c>
      <c r="P657" t="b">
        <f t="shared" si="94"/>
        <v>1</v>
      </c>
      <c r="Q657" s="21">
        <f t="shared" si="95"/>
        <v>-183</v>
      </c>
    </row>
    <row r="658" spans="1:17" ht="15.75" hidden="1" x14ac:dyDescent="0.25">
      <c r="A658" s="17" t="s">
        <v>220</v>
      </c>
      <c r="B658" s="17" t="s">
        <v>335</v>
      </c>
      <c r="C658" s="17" t="s">
        <v>22</v>
      </c>
      <c r="D658" s="12">
        <v>43009</v>
      </c>
      <c r="E658" s="12">
        <v>43100</v>
      </c>
      <c r="F658" s="13">
        <v>7500</v>
      </c>
      <c r="G658" s="12">
        <v>42917</v>
      </c>
      <c r="H658" s="12">
        <v>43100</v>
      </c>
      <c r="I658" s="17">
        <f t="shared" si="102"/>
        <v>6</v>
      </c>
      <c r="J658" s="13">
        <f t="shared" si="89"/>
        <v>1250</v>
      </c>
      <c r="K658"/>
      <c r="L658" t="b">
        <f t="shared" si="90"/>
        <v>0</v>
      </c>
      <c r="M658" t="b">
        <f t="shared" si="91"/>
        <v>0</v>
      </c>
      <c r="N658" t="b">
        <f t="shared" si="92"/>
        <v>1</v>
      </c>
      <c r="O658" t="b">
        <f t="shared" si="93"/>
        <v>1</v>
      </c>
      <c r="P658" t="b">
        <f t="shared" si="94"/>
        <v>1</v>
      </c>
      <c r="Q658" s="21">
        <f t="shared" si="95"/>
        <v>-183</v>
      </c>
    </row>
    <row r="659" spans="1:17" ht="15.75" hidden="1" x14ac:dyDescent="0.25">
      <c r="A659" s="17" t="s">
        <v>220</v>
      </c>
      <c r="B659" s="17" t="s">
        <v>335</v>
      </c>
      <c r="C659" s="17" t="s">
        <v>22</v>
      </c>
      <c r="D659" s="12">
        <v>43101</v>
      </c>
      <c r="E659" s="12">
        <v>43159</v>
      </c>
      <c r="F659" s="13">
        <v>7500</v>
      </c>
      <c r="G659" s="12">
        <v>43101</v>
      </c>
      <c r="H659" s="12">
        <v>43190</v>
      </c>
      <c r="I659" s="17">
        <f t="shared" si="102"/>
        <v>3</v>
      </c>
      <c r="J659" s="13">
        <f t="shared" si="89"/>
        <v>2500</v>
      </c>
      <c r="K659"/>
      <c r="L659" t="b">
        <f t="shared" si="90"/>
        <v>0</v>
      </c>
      <c r="M659" t="b">
        <f t="shared" si="91"/>
        <v>0</v>
      </c>
      <c r="N659" t="b">
        <f t="shared" si="92"/>
        <v>1</v>
      </c>
      <c r="O659" t="b">
        <f t="shared" si="93"/>
        <v>1</v>
      </c>
      <c r="P659" t="b">
        <f t="shared" si="94"/>
        <v>1</v>
      </c>
      <c r="Q659" s="21">
        <f t="shared" si="95"/>
        <v>1</v>
      </c>
    </row>
    <row r="660" spans="1:17" ht="15.75" hidden="1" x14ac:dyDescent="0.25">
      <c r="A660" s="17" t="s">
        <v>220</v>
      </c>
      <c r="B660" s="17" t="s">
        <v>335</v>
      </c>
      <c r="C660" s="17" t="s">
        <v>22</v>
      </c>
      <c r="D660" s="12">
        <v>43191</v>
      </c>
      <c r="E660" s="12">
        <v>43465</v>
      </c>
      <c r="F660" s="13">
        <v>7500</v>
      </c>
      <c r="G660" s="12">
        <v>43191</v>
      </c>
      <c r="H660" s="12">
        <v>43281</v>
      </c>
      <c r="I660" s="17">
        <f t="shared" si="102"/>
        <v>3</v>
      </c>
      <c r="J660" s="13">
        <f t="shared" si="89"/>
        <v>2500</v>
      </c>
      <c r="K660"/>
      <c r="L660" t="b">
        <f t="shared" si="90"/>
        <v>0</v>
      </c>
      <c r="M660" t="b">
        <f t="shared" si="91"/>
        <v>0</v>
      </c>
      <c r="N660" t="b">
        <f t="shared" si="92"/>
        <v>1</v>
      </c>
      <c r="O660" t="b">
        <f t="shared" si="93"/>
        <v>1</v>
      </c>
      <c r="P660" t="b">
        <f t="shared" si="94"/>
        <v>1</v>
      </c>
      <c r="Q660" s="21">
        <f t="shared" si="95"/>
        <v>1</v>
      </c>
    </row>
    <row r="661" spans="1:17" ht="15.75" x14ac:dyDescent="0.25">
      <c r="A661" s="17" t="s">
        <v>221</v>
      </c>
      <c r="B661" s="17" t="s">
        <v>332</v>
      </c>
      <c r="C661" s="17" t="s">
        <v>22</v>
      </c>
      <c r="D661" s="12">
        <v>44249</v>
      </c>
      <c r="E661" s="12"/>
      <c r="F661" s="13">
        <v>3000</v>
      </c>
      <c r="G661" s="12">
        <v>44203</v>
      </c>
      <c r="H661" s="12">
        <v>44561</v>
      </c>
      <c r="I661" s="17">
        <f>IF((YEAR(H661)-YEAR(G661))=1, ((MONTH(H661)-MONTH(G661))+1)+12, (IF((YEAR(H661)-YEAR(G661))=2, ((MONTH(H661)-MONTH(G661))+1)+24, (MONTH(H661)-MONTH(G661))+1)))</f>
        <v>12</v>
      </c>
      <c r="J661" s="13">
        <f t="shared" si="89"/>
        <v>250</v>
      </c>
      <c r="K661"/>
      <c r="L661" t="b">
        <f t="shared" si="90"/>
        <v>0</v>
      </c>
      <c r="M661" t="b">
        <f t="shared" si="91"/>
        <v>0</v>
      </c>
      <c r="N661" t="b">
        <f t="shared" si="92"/>
        <v>0</v>
      </c>
      <c r="O661" t="b">
        <f t="shared" si="93"/>
        <v>0</v>
      </c>
      <c r="P661" t="b">
        <f t="shared" si="94"/>
        <v>0</v>
      </c>
      <c r="Q661" s="21" t="str">
        <f t="shared" si="95"/>
        <v>N/a</v>
      </c>
    </row>
    <row r="662" spans="1:17" ht="15.75" hidden="1" x14ac:dyDescent="0.25">
      <c r="A662" s="17" t="s">
        <v>27</v>
      </c>
      <c r="B662" s="17" t="s">
        <v>333</v>
      </c>
      <c r="C662" s="17" t="s">
        <v>22</v>
      </c>
      <c r="D662" s="12">
        <v>42552</v>
      </c>
      <c r="E662" s="12">
        <v>43830</v>
      </c>
      <c r="F662" s="13">
        <v>39900</v>
      </c>
      <c r="G662" s="12">
        <v>42583</v>
      </c>
      <c r="H662" s="12">
        <v>42766</v>
      </c>
      <c r="I662" s="17">
        <f t="shared" ref="I662:I693" si="103">IF((YEAR(H662)-YEAR(G662))=1, ((MONTH(H662)-MONTH(G662))+1)+12, (IF((YEAR(H662)-YEAR(G662))=2, ((MONTH(H662)-MONTH(G662))+1)+24, (IF((YEAR(H662)-YEAR(G662))=3, ((MONTH(H662)-MONTH(G662))+1)+36, (MONTH(H662)-MONTH(G662))+1)))))</f>
        <v>6</v>
      </c>
      <c r="J662" s="13">
        <f t="shared" ref="J662:J725" si="104">F662/I662</f>
        <v>6650</v>
      </c>
      <c r="K662"/>
      <c r="L662" t="b">
        <f t="shared" si="90"/>
        <v>0</v>
      </c>
      <c r="M662" t="b">
        <f t="shared" si="91"/>
        <v>0</v>
      </c>
      <c r="N662" t="b">
        <f t="shared" si="92"/>
        <v>0</v>
      </c>
      <c r="O662" t="b">
        <f t="shared" si="93"/>
        <v>0</v>
      </c>
      <c r="P662" t="b">
        <f t="shared" si="94"/>
        <v>0</v>
      </c>
      <c r="Q662" s="21" t="str">
        <f t="shared" si="95"/>
        <v>N/a</v>
      </c>
    </row>
    <row r="663" spans="1:17" ht="15.75" hidden="1" x14ac:dyDescent="0.25">
      <c r="A663" s="17" t="s">
        <v>27</v>
      </c>
      <c r="B663" s="17" t="s">
        <v>333</v>
      </c>
      <c r="C663" s="17" t="s">
        <v>22</v>
      </c>
      <c r="D663" s="12">
        <v>42736</v>
      </c>
      <c r="E663" s="12">
        <v>43830</v>
      </c>
      <c r="F663" s="13">
        <v>39900</v>
      </c>
      <c r="G663" s="12">
        <v>42767</v>
      </c>
      <c r="H663" s="12">
        <v>42947</v>
      </c>
      <c r="I663" s="17">
        <f t="shared" si="103"/>
        <v>6</v>
      </c>
      <c r="J663" s="13">
        <f t="shared" si="104"/>
        <v>6650</v>
      </c>
      <c r="K663"/>
      <c r="L663" t="b">
        <f t="shared" si="90"/>
        <v>0</v>
      </c>
      <c r="M663" t="b">
        <f t="shared" si="91"/>
        <v>0</v>
      </c>
      <c r="N663" t="b">
        <f t="shared" si="92"/>
        <v>1</v>
      </c>
      <c r="O663" t="b">
        <f t="shared" si="93"/>
        <v>1</v>
      </c>
      <c r="P663" t="b">
        <f t="shared" si="94"/>
        <v>1</v>
      </c>
      <c r="Q663" s="21">
        <f t="shared" si="95"/>
        <v>1</v>
      </c>
    </row>
    <row r="664" spans="1:17" ht="15.75" x14ac:dyDescent="0.25">
      <c r="A664" s="17" t="s">
        <v>45</v>
      </c>
      <c r="B664" s="17" t="s">
        <v>334</v>
      </c>
      <c r="C664" s="17" t="s">
        <v>22</v>
      </c>
      <c r="D664" s="12">
        <v>43445</v>
      </c>
      <c r="E664" s="12">
        <v>43487</v>
      </c>
      <c r="F664" s="13">
        <v>39000</v>
      </c>
      <c r="G664" s="12">
        <v>43435</v>
      </c>
      <c r="H664" s="12">
        <v>43799</v>
      </c>
      <c r="I664" s="17">
        <f t="shared" si="103"/>
        <v>12</v>
      </c>
      <c r="J664" s="13">
        <f t="shared" si="104"/>
        <v>3250</v>
      </c>
      <c r="K664"/>
      <c r="L664" t="b">
        <f t="shared" ref="L664:L727" si="105">AND(F664=F663,G664=G663,E664=E663,D664=D663)</f>
        <v>0</v>
      </c>
      <c r="M664" t="b">
        <f t="shared" ref="M664:M727" si="106">IF(F664&gt;G664,TRUE, FALSE)</f>
        <v>0</v>
      </c>
      <c r="N664" t="b">
        <f t="shared" ref="N664:N727" si="107">EXACT(A664,A663)</f>
        <v>0</v>
      </c>
      <c r="O664" t="b">
        <f t="shared" ref="O664:O727" si="108">EXACT(B664,B663)</f>
        <v>0</v>
      </c>
      <c r="P664" t="b">
        <f t="shared" ref="P664:P727" si="109">AND(N664,O664)</f>
        <v>0</v>
      </c>
      <c r="Q664" s="21" t="str">
        <f t="shared" ref="Q664:Q727" si="110">IF(AND(NOT(L664),P664), G664-H663,"N/a")</f>
        <v>N/a</v>
      </c>
    </row>
    <row r="665" spans="1:17" ht="15.75" hidden="1" x14ac:dyDescent="0.25">
      <c r="A665" s="17" t="s">
        <v>222</v>
      </c>
      <c r="B665" s="17" t="s">
        <v>334</v>
      </c>
      <c r="C665" s="17" t="s">
        <v>22</v>
      </c>
      <c r="D665" s="12">
        <v>42736</v>
      </c>
      <c r="E665" s="12">
        <v>43100</v>
      </c>
      <c r="F665" s="13">
        <v>67051</v>
      </c>
      <c r="G665" s="12">
        <v>42736</v>
      </c>
      <c r="H665" s="12">
        <v>42825</v>
      </c>
      <c r="I665" s="17">
        <f t="shared" si="103"/>
        <v>3</v>
      </c>
      <c r="J665" s="13">
        <f t="shared" si="104"/>
        <v>22350.333333333332</v>
      </c>
      <c r="K665"/>
      <c r="L665" t="b">
        <f t="shared" si="105"/>
        <v>0</v>
      </c>
      <c r="M665" t="b">
        <f t="shared" si="106"/>
        <v>1</v>
      </c>
      <c r="N665" t="b">
        <f t="shared" si="107"/>
        <v>0</v>
      </c>
      <c r="O665" t="b">
        <f t="shared" si="108"/>
        <v>1</v>
      </c>
      <c r="P665" t="b">
        <f t="shared" si="109"/>
        <v>0</v>
      </c>
      <c r="Q665" s="21" t="str">
        <f t="shared" si="110"/>
        <v>N/a</v>
      </c>
    </row>
    <row r="666" spans="1:17" ht="15.75" hidden="1" x14ac:dyDescent="0.25">
      <c r="A666" s="17" t="s">
        <v>222</v>
      </c>
      <c r="B666" s="17" t="s">
        <v>334</v>
      </c>
      <c r="C666" s="17" t="s">
        <v>22</v>
      </c>
      <c r="D666" s="12">
        <v>42802</v>
      </c>
      <c r="E666" s="12">
        <v>43100</v>
      </c>
      <c r="F666" s="13">
        <v>16250</v>
      </c>
      <c r="G666" s="12">
        <v>42736</v>
      </c>
      <c r="H666" s="12">
        <v>42825</v>
      </c>
      <c r="I666" s="17">
        <f t="shared" si="103"/>
        <v>3</v>
      </c>
      <c r="J666" s="13">
        <f t="shared" si="104"/>
        <v>5416.666666666667</v>
      </c>
      <c r="K666"/>
      <c r="L666" t="b">
        <f t="shared" si="105"/>
        <v>0</v>
      </c>
      <c r="M666" t="b">
        <f t="shared" si="106"/>
        <v>0</v>
      </c>
      <c r="N666" t="b">
        <f t="shared" si="107"/>
        <v>1</v>
      </c>
      <c r="O666" t="b">
        <f t="shared" si="108"/>
        <v>1</v>
      </c>
      <c r="P666" t="b">
        <f t="shared" si="109"/>
        <v>1</v>
      </c>
      <c r="Q666" s="21">
        <f t="shared" si="110"/>
        <v>-89</v>
      </c>
    </row>
    <row r="667" spans="1:17" ht="15.75" hidden="1" x14ac:dyDescent="0.25">
      <c r="A667" s="17" t="s">
        <v>222</v>
      </c>
      <c r="B667" s="17" t="s">
        <v>334</v>
      </c>
      <c r="C667" s="17" t="s">
        <v>22</v>
      </c>
      <c r="D667" s="12">
        <v>42825</v>
      </c>
      <c r="E667" s="12">
        <v>43100</v>
      </c>
      <c r="F667" s="13">
        <v>83301</v>
      </c>
      <c r="G667" s="12">
        <v>42826</v>
      </c>
      <c r="H667" s="12">
        <v>42916</v>
      </c>
      <c r="I667" s="17">
        <f t="shared" si="103"/>
        <v>3</v>
      </c>
      <c r="J667" s="13">
        <f t="shared" si="104"/>
        <v>27767</v>
      </c>
      <c r="K667"/>
      <c r="L667" t="b">
        <f t="shared" si="105"/>
        <v>0</v>
      </c>
      <c r="M667" t="b">
        <f t="shared" si="106"/>
        <v>1</v>
      </c>
      <c r="N667" t="b">
        <f t="shared" si="107"/>
        <v>1</v>
      </c>
      <c r="O667" t="b">
        <f t="shared" si="108"/>
        <v>1</v>
      </c>
      <c r="P667" t="b">
        <f t="shared" si="109"/>
        <v>1</v>
      </c>
      <c r="Q667" s="21">
        <f t="shared" si="110"/>
        <v>1</v>
      </c>
    </row>
    <row r="668" spans="1:17" ht="15.75" hidden="1" x14ac:dyDescent="0.25">
      <c r="A668" s="17" t="s">
        <v>222</v>
      </c>
      <c r="B668" s="17" t="s">
        <v>334</v>
      </c>
      <c r="C668" s="17" t="s">
        <v>22</v>
      </c>
      <c r="D668" s="12">
        <v>42917</v>
      </c>
      <c r="E668" s="12">
        <v>43100</v>
      </c>
      <c r="F668" s="13">
        <v>83301</v>
      </c>
      <c r="G668" s="12">
        <v>42917</v>
      </c>
      <c r="H668" s="12">
        <v>43008</v>
      </c>
      <c r="I668" s="17">
        <f t="shared" si="103"/>
        <v>3</v>
      </c>
      <c r="J668" s="13">
        <f t="shared" si="104"/>
        <v>27767</v>
      </c>
      <c r="K668"/>
      <c r="L668" t="b">
        <f t="shared" si="105"/>
        <v>0</v>
      </c>
      <c r="M668" t="b">
        <f t="shared" si="106"/>
        <v>1</v>
      </c>
      <c r="N668" t="b">
        <f t="shared" si="107"/>
        <v>1</v>
      </c>
      <c r="O668" t="b">
        <f t="shared" si="108"/>
        <v>1</v>
      </c>
      <c r="P668" t="b">
        <f t="shared" si="109"/>
        <v>1</v>
      </c>
      <c r="Q668" s="21">
        <f t="shared" si="110"/>
        <v>1</v>
      </c>
    </row>
    <row r="669" spans="1:17" ht="15.75" hidden="1" x14ac:dyDescent="0.25">
      <c r="A669" s="17" t="s">
        <v>222</v>
      </c>
      <c r="B669" s="17" t="s">
        <v>334</v>
      </c>
      <c r="C669" s="17" t="s">
        <v>22</v>
      </c>
      <c r="D669" s="12">
        <v>43009</v>
      </c>
      <c r="E669" s="12">
        <v>43100</v>
      </c>
      <c r="F669" s="13">
        <v>83301</v>
      </c>
      <c r="G669" s="12">
        <v>43009</v>
      </c>
      <c r="H669" s="12">
        <v>43100</v>
      </c>
      <c r="I669" s="17">
        <f t="shared" si="103"/>
        <v>3</v>
      </c>
      <c r="J669" s="13">
        <f t="shared" si="104"/>
        <v>27767</v>
      </c>
      <c r="K669"/>
      <c r="L669" t="b">
        <f t="shared" si="105"/>
        <v>0</v>
      </c>
      <c r="M669" t="b">
        <f t="shared" si="106"/>
        <v>1</v>
      </c>
      <c r="N669" t="b">
        <f t="shared" si="107"/>
        <v>1</v>
      </c>
      <c r="O669" t="b">
        <f t="shared" si="108"/>
        <v>1</v>
      </c>
      <c r="P669" t="b">
        <f t="shared" si="109"/>
        <v>1</v>
      </c>
      <c r="Q669" s="21">
        <f t="shared" si="110"/>
        <v>1</v>
      </c>
    </row>
    <row r="670" spans="1:17" ht="15.75" hidden="1" x14ac:dyDescent="0.25">
      <c r="A670" s="17" t="s">
        <v>222</v>
      </c>
      <c r="B670" s="17" t="s">
        <v>334</v>
      </c>
      <c r="C670" s="17" t="s">
        <v>22</v>
      </c>
      <c r="D670" s="12">
        <v>43101</v>
      </c>
      <c r="E670" s="12">
        <v>43108</v>
      </c>
      <c r="F670" s="13">
        <v>83301</v>
      </c>
      <c r="G670" s="12">
        <v>43101</v>
      </c>
      <c r="H670" s="12">
        <v>43190</v>
      </c>
      <c r="I670" s="17">
        <f t="shared" si="103"/>
        <v>3</v>
      </c>
      <c r="J670" s="13">
        <f t="shared" si="104"/>
        <v>27767</v>
      </c>
      <c r="K670"/>
      <c r="L670" t="b">
        <f t="shared" si="105"/>
        <v>0</v>
      </c>
      <c r="M670" t="b">
        <f t="shared" si="106"/>
        <v>1</v>
      </c>
      <c r="N670" t="b">
        <f t="shared" si="107"/>
        <v>1</v>
      </c>
      <c r="O670" t="b">
        <f t="shared" si="108"/>
        <v>1</v>
      </c>
      <c r="P670" t="b">
        <f t="shared" si="109"/>
        <v>1</v>
      </c>
      <c r="Q670" s="21">
        <f t="shared" si="110"/>
        <v>1</v>
      </c>
    </row>
    <row r="671" spans="1:17" ht="15.75" hidden="1" x14ac:dyDescent="0.25">
      <c r="A671" s="17" t="s">
        <v>222</v>
      </c>
      <c r="B671" s="17" t="s">
        <v>334</v>
      </c>
      <c r="C671" s="17" t="s">
        <v>22</v>
      </c>
      <c r="D671" s="12">
        <v>43191</v>
      </c>
      <c r="E671" s="12">
        <v>43830</v>
      </c>
      <c r="F671" s="13">
        <v>83301</v>
      </c>
      <c r="G671" s="12">
        <v>43191</v>
      </c>
      <c r="H671" s="12">
        <v>43281</v>
      </c>
      <c r="I671" s="17">
        <f t="shared" si="103"/>
        <v>3</v>
      </c>
      <c r="J671" s="13">
        <f t="shared" si="104"/>
        <v>27767</v>
      </c>
      <c r="K671"/>
      <c r="L671" t="b">
        <f t="shared" si="105"/>
        <v>0</v>
      </c>
      <c r="M671" t="b">
        <f t="shared" si="106"/>
        <v>1</v>
      </c>
      <c r="N671" t="b">
        <f t="shared" si="107"/>
        <v>1</v>
      </c>
      <c r="O671" t="b">
        <f t="shared" si="108"/>
        <v>1</v>
      </c>
      <c r="P671" t="b">
        <f t="shared" si="109"/>
        <v>1</v>
      </c>
      <c r="Q671" s="21">
        <f t="shared" si="110"/>
        <v>1</v>
      </c>
    </row>
    <row r="672" spans="1:17" ht="15.75" hidden="1" x14ac:dyDescent="0.25">
      <c r="A672" s="17" t="s">
        <v>222</v>
      </c>
      <c r="B672" s="17" t="s">
        <v>334</v>
      </c>
      <c r="C672" s="17" t="s">
        <v>22</v>
      </c>
      <c r="D672" s="12">
        <v>43373</v>
      </c>
      <c r="E672" s="12">
        <v>43830</v>
      </c>
      <c r="F672" s="13">
        <v>83301</v>
      </c>
      <c r="G672" s="12">
        <v>43282</v>
      </c>
      <c r="H672" s="12">
        <v>43373</v>
      </c>
      <c r="I672" s="17">
        <f t="shared" si="103"/>
        <v>3</v>
      </c>
      <c r="J672" s="13">
        <f t="shared" si="104"/>
        <v>27767</v>
      </c>
      <c r="K672"/>
      <c r="L672" t="b">
        <f t="shared" si="105"/>
        <v>0</v>
      </c>
      <c r="M672" t="b">
        <f t="shared" si="106"/>
        <v>1</v>
      </c>
      <c r="N672" t="b">
        <f t="shared" si="107"/>
        <v>1</v>
      </c>
      <c r="O672" t="b">
        <f t="shared" si="108"/>
        <v>1</v>
      </c>
      <c r="P672" t="b">
        <f t="shared" si="109"/>
        <v>1</v>
      </c>
      <c r="Q672" s="21">
        <f t="shared" si="110"/>
        <v>1</v>
      </c>
    </row>
    <row r="673" spans="1:17" ht="15.75" hidden="1" x14ac:dyDescent="0.25">
      <c r="A673" s="17" t="s">
        <v>222</v>
      </c>
      <c r="B673" s="17" t="s">
        <v>334</v>
      </c>
      <c r="C673" s="17" t="s">
        <v>22</v>
      </c>
      <c r="D673" s="12">
        <v>43465</v>
      </c>
      <c r="E673" s="12">
        <v>43830</v>
      </c>
      <c r="F673" s="13">
        <v>83301</v>
      </c>
      <c r="G673" s="12">
        <v>43374</v>
      </c>
      <c r="H673" s="12">
        <v>43465</v>
      </c>
      <c r="I673" s="17">
        <f t="shared" si="103"/>
        <v>3</v>
      </c>
      <c r="J673" s="13">
        <f t="shared" si="104"/>
        <v>27767</v>
      </c>
      <c r="K673"/>
      <c r="L673" t="b">
        <f t="shared" si="105"/>
        <v>0</v>
      </c>
      <c r="M673" t="b">
        <f t="shared" si="106"/>
        <v>1</v>
      </c>
      <c r="N673" t="b">
        <f t="shared" si="107"/>
        <v>1</v>
      </c>
      <c r="O673" t="b">
        <f t="shared" si="108"/>
        <v>1</v>
      </c>
      <c r="P673" t="b">
        <f t="shared" si="109"/>
        <v>1</v>
      </c>
      <c r="Q673" s="21">
        <f t="shared" si="110"/>
        <v>1</v>
      </c>
    </row>
    <row r="674" spans="1:17" ht="15.75" hidden="1" x14ac:dyDescent="0.25">
      <c r="A674" s="17" t="s">
        <v>223</v>
      </c>
      <c r="B674" s="17" t="s">
        <v>333</v>
      </c>
      <c r="C674" s="17" t="s">
        <v>22</v>
      </c>
      <c r="D674" s="12">
        <v>43077</v>
      </c>
      <c r="E674" s="12">
        <v>43465</v>
      </c>
      <c r="F674" s="13">
        <v>3697.68</v>
      </c>
      <c r="G674" s="12">
        <v>43009</v>
      </c>
      <c r="H674" s="12">
        <v>43100</v>
      </c>
      <c r="I674" s="17">
        <f t="shared" si="103"/>
        <v>3</v>
      </c>
      <c r="J674" s="13">
        <f t="shared" si="104"/>
        <v>1232.56</v>
      </c>
      <c r="K674"/>
      <c r="L674" t="b">
        <f t="shared" si="105"/>
        <v>0</v>
      </c>
      <c r="M674" t="b">
        <f t="shared" si="106"/>
        <v>0</v>
      </c>
      <c r="N674" t="b">
        <f t="shared" si="107"/>
        <v>0</v>
      </c>
      <c r="O674" t="b">
        <f t="shared" si="108"/>
        <v>0</v>
      </c>
      <c r="P674" t="b">
        <f t="shared" si="109"/>
        <v>0</v>
      </c>
      <c r="Q674" s="21" t="str">
        <f t="shared" si="110"/>
        <v>N/a</v>
      </c>
    </row>
    <row r="675" spans="1:17" ht="15.75" x14ac:dyDescent="0.25">
      <c r="A675" s="17" t="s">
        <v>224</v>
      </c>
      <c r="B675" s="17" t="s">
        <v>334</v>
      </c>
      <c r="C675" s="17" t="s">
        <v>22</v>
      </c>
      <c r="D675" s="12">
        <v>43803</v>
      </c>
      <c r="E675" s="12">
        <v>43868</v>
      </c>
      <c r="F675" s="13">
        <v>8220.86</v>
      </c>
      <c r="G675" s="12">
        <v>43709</v>
      </c>
      <c r="H675" s="12">
        <v>44074</v>
      </c>
      <c r="I675" s="17">
        <f t="shared" si="103"/>
        <v>12</v>
      </c>
      <c r="J675" s="13">
        <f t="shared" si="104"/>
        <v>685.07166666666672</v>
      </c>
      <c r="K675"/>
      <c r="L675" t="b">
        <f t="shared" si="105"/>
        <v>0</v>
      </c>
      <c r="M675" t="b">
        <f t="shared" si="106"/>
        <v>0</v>
      </c>
      <c r="N675" t="b">
        <f t="shared" si="107"/>
        <v>0</v>
      </c>
      <c r="O675" t="b">
        <f t="shared" si="108"/>
        <v>0</v>
      </c>
      <c r="P675" t="b">
        <f t="shared" si="109"/>
        <v>0</v>
      </c>
      <c r="Q675" s="21" t="str">
        <f t="shared" si="110"/>
        <v>N/a</v>
      </c>
    </row>
    <row r="676" spans="1:17" ht="15.75" x14ac:dyDescent="0.25">
      <c r="A676" s="17" t="s">
        <v>224</v>
      </c>
      <c r="B676" s="17" t="s">
        <v>334</v>
      </c>
      <c r="C676" s="17" t="s">
        <v>22</v>
      </c>
      <c r="D676" s="12">
        <v>44076</v>
      </c>
      <c r="E676" s="12">
        <v>44102</v>
      </c>
      <c r="F676" s="13">
        <v>10980.75</v>
      </c>
      <c r="G676" s="12">
        <v>44075</v>
      </c>
      <c r="H676" s="12">
        <v>44439</v>
      </c>
      <c r="I676" s="17">
        <f t="shared" si="103"/>
        <v>12</v>
      </c>
      <c r="J676" s="13">
        <f t="shared" si="104"/>
        <v>915.0625</v>
      </c>
      <c r="K676"/>
      <c r="L676" t="b">
        <f t="shared" si="105"/>
        <v>0</v>
      </c>
      <c r="M676" t="b">
        <f t="shared" si="106"/>
        <v>0</v>
      </c>
      <c r="N676" t="b">
        <f t="shared" si="107"/>
        <v>1</v>
      </c>
      <c r="O676" t="b">
        <f t="shared" si="108"/>
        <v>1</v>
      </c>
      <c r="P676" t="b">
        <f t="shared" si="109"/>
        <v>1</v>
      </c>
      <c r="Q676" s="21">
        <f t="shared" si="110"/>
        <v>1</v>
      </c>
    </row>
    <row r="677" spans="1:17" ht="15.75" x14ac:dyDescent="0.25">
      <c r="A677" s="17" t="s">
        <v>224</v>
      </c>
      <c r="B677" s="17" t="s">
        <v>333</v>
      </c>
      <c r="C677" s="17" t="s">
        <v>22</v>
      </c>
      <c r="D677" s="12">
        <v>44165</v>
      </c>
      <c r="E677" s="12">
        <v>44183</v>
      </c>
      <c r="F677" s="13">
        <v>2208.9899999999998</v>
      </c>
      <c r="G677" s="12">
        <v>44136</v>
      </c>
      <c r="H677" s="12">
        <v>44500</v>
      </c>
      <c r="I677" s="17">
        <f t="shared" si="103"/>
        <v>12</v>
      </c>
      <c r="J677" s="13">
        <f t="shared" si="104"/>
        <v>184.08249999999998</v>
      </c>
      <c r="K677"/>
      <c r="L677" t="b">
        <f t="shared" si="105"/>
        <v>0</v>
      </c>
      <c r="M677" t="b">
        <f t="shared" si="106"/>
        <v>0</v>
      </c>
      <c r="N677" t="b">
        <f t="shared" si="107"/>
        <v>1</v>
      </c>
      <c r="O677" t="b">
        <f t="shared" si="108"/>
        <v>0</v>
      </c>
      <c r="P677" t="b">
        <f t="shared" si="109"/>
        <v>0</v>
      </c>
      <c r="Q677" s="21" t="str">
        <f t="shared" si="110"/>
        <v>N/a</v>
      </c>
    </row>
    <row r="678" spans="1:17" ht="15.75" x14ac:dyDescent="0.25">
      <c r="A678" s="17" t="s">
        <v>224</v>
      </c>
      <c r="B678" s="17" t="s">
        <v>333</v>
      </c>
      <c r="C678" s="17" t="s">
        <v>22</v>
      </c>
      <c r="D678" s="12">
        <v>44440</v>
      </c>
      <c r="E678" s="12"/>
      <c r="F678" s="13">
        <v>10980.75</v>
      </c>
      <c r="G678" s="12">
        <v>44501</v>
      </c>
      <c r="H678" s="12">
        <v>44804</v>
      </c>
      <c r="I678" s="17">
        <f t="shared" si="103"/>
        <v>10</v>
      </c>
      <c r="J678" s="13">
        <f t="shared" si="104"/>
        <v>1098.075</v>
      </c>
      <c r="K678"/>
      <c r="L678" t="b">
        <f t="shared" si="105"/>
        <v>0</v>
      </c>
      <c r="M678" t="b">
        <f t="shared" si="106"/>
        <v>0</v>
      </c>
      <c r="N678" t="b">
        <f t="shared" si="107"/>
        <v>1</v>
      </c>
      <c r="O678" t="b">
        <f t="shared" si="108"/>
        <v>1</v>
      </c>
      <c r="P678" t="b">
        <f t="shared" si="109"/>
        <v>1</v>
      </c>
      <c r="Q678" s="21">
        <f t="shared" si="110"/>
        <v>1</v>
      </c>
    </row>
    <row r="679" spans="1:17" ht="15.75" x14ac:dyDescent="0.25">
      <c r="A679" s="17" t="s">
        <v>225</v>
      </c>
      <c r="B679" s="17" t="s">
        <v>336</v>
      </c>
      <c r="C679" s="17" t="s">
        <v>22</v>
      </c>
      <c r="D679" s="12">
        <v>43553</v>
      </c>
      <c r="E679" s="12">
        <v>43570</v>
      </c>
      <c r="F679" s="13">
        <v>1500</v>
      </c>
      <c r="G679" s="12">
        <v>43556</v>
      </c>
      <c r="H679" s="12">
        <v>43646</v>
      </c>
      <c r="I679" s="17">
        <f t="shared" si="103"/>
        <v>3</v>
      </c>
      <c r="J679" s="13">
        <f t="shared" si="104"/>
        <v>500</v>
      </c>
      <c r="K679"/>
      <c r="L679" t="b">
        <f t="shared" si="105"/>
        <v>0</v>
      </c>
      <c r="M679" t="b">
        <f t="shared" si="106"/>
        <v>0</v>
      </c>
      <c r="N679" t="b">
        <f t="shared" si="107"/>
        <v>0</v>
      </c>
      <c r="O679" t="b">
        <f t="shared" si="108"/>
        <v>0</v>
      </c>
      <c r="P679" t="b">
        <f t="shared" si="109"/>
        <v>0</v>
      </c>
      <c r="Q679" s="21" t="str">
        <f t="shared" si="110"/>
        <v>N/a</v>
      </c>
    </row>
    <row r="680" spans="1:17" ht="15.75" x14ac:dyDescent="0.25">
      <c r="A680" s="17" t="s">
        <v>225</v>
      </c>
      <c r="B680" s="17" t="s">
        <v>336</v>
      </c>
      <c r="C680" s="17" t="s">
        <v>22</v>
      </c>
      <c r="D680" s="12">
        <v>43647</v>
      </c>
      <c r="E680" s="12">
        <v>43668</v>
      </c>
      <c r="F680" s="13">
        <v>1500</v>
      </c>
      <c r="G680" s="12">
        <v>43647</v>
      </c>
      <c r="H680" s="12">
        <v>43738</v>
      </c>
      <c r="I680" s="17">
        <f t="shared" si="103"/>
        <v>3</v>
      </c>
      <c r="J680" s="13">
        <f t="shared" si="104"/>
        <v>500</v>
      </c>
      <c r="K680"/>
      <c r="L680" t="b">
        <f t="shared" si="105"/>
        <v>0</v>
      </c>
      <c r="M680" t="b">
        <f t="shared" si="106"/>
        <v>0</v>
      </c>
      <c r="N680" t="b">
        <f t="shared" si="107"/>
        <v>1</v>
      </c>
      <c r="O680" t="b">
        <f t="shared" si="108"/>
        <v>1</v>
      </c>
      <c r="P680" t="b">
        <f t="shared" si="109"/>
        <v>1</v>
      </c>
      <c r="Q680" s="21">
        <f t="shared" si="110"/>
        <v>1</v>
      </c>
    </row>
    <row r="681" spans="1:17" ht="15.75" x14ac:dyDescent="0.25">
      <c r="A681" s="17" t="s">
        <v>225</v>
      </c>
      <c r="B681" s="17" t="s">
        <v>336</v>
      </c>
      <c r="C681" s="17" t="s">
        <v>22</v>
      </c>
      <c r="D681" s="12">
        <v>43739</v>
      </c>
      <c r="E681" s="12">
        <v>43756</v>
      </c>
      <c r="F681" s="13">
        <v>1500</v>
      </c>
      <c r="G681" s="12">
        <v>43739</v>
      </c>
      <c r="H681" s="12">
        <v>43830</v>
      </c>
      <c r="I681" s="17">
        <f t="shared" si="103"/>
        <v>3</v>
      </c>
      <c r="J681" s="13">
        <f t="shared" si="104"/>
        <v>500</v>
      </c>
      <c r="K681"/>
      <c r="L681" t="b">
        <f t="shared" si="105"/>
        <v>0</v>
      </c>
      <c r="M681" t="b">
        <f t="shared" si="106"/>
        <v>0</v>
      </c>
      <c r="N681" t="b">
        <f t="shared" si="107"/>
        <v>1</v>
      </c>
      <c r="O681" t="b">
        <f t="shared" si="108"/>
        <v>1</v>
      </c>
      <c r="P681" t="b">
        <f t="shared" si="109"/>
        <v>1</v>
      </c>
      <c r="Q681" s="21">
        <f t="shared" si="110"/>
        <v>1</v>
      </c>
    </row>
    <row r="682" spans="1:17" ht="15.75" x14ac:dyDescent="0.25">
      <c r="A682" s="17" t="s">
        <v>225</v>
      </c>
      <c r="B682" s="17" t="s">
        <v>336</v>
      </c>
      <c r="C682" s="17" t="s">
        <v>22</v>
      </c>
      <c r="D682" s="12">
        <v>43831</v>
      </c>
      <c r="E682" s="12">
        <v>43857</v>
      </c>
      <c r="F682" s="13">
        <v>1500</v>
      </c>
      <c r="G682" s="12">
        <v>43831</v>
      </c>
      <c r="H682" s="12">
        <v>43921</v>
      </c>
      <c r="I682" s="17">
        <f t="shared" si="103"/>
        <v>3</v>
      </c>
      <c r="J682" s="13">
        <f t="shared" si="104"/>
        <v>500</v>
      </c>
      <c r="K682"/>
      <c r="L682" t="b">
        <f t="shared" si="105"/>
        <v>0</v>
      </c>
      <c r="M682" t="b">
        <f t="shared" si="106"/>
        <v>0</v>
      </c>
      <c r="N682" t="b">
        <f t="shared" si="107"/>
        <v>1</v>
      </c>
      <c r="O682" t="b">
        <f t="shared" si="108"/>
        <v>1</v>
      </c>
      <c r="P682" t="b">
        <f t="shared" si="109"/>
        <v>1</v>
      </c>
      <c r="Q682" s="21">
        <f t="shared" si="110"/>
        <v>1</v>
      </c>
    </row>
    <row r="683" spans="1:17" ht="15.75" x14ac:dyDescent="0.25">
      <c r="A683" s="17" t="s">
        <v>225</v>
      </c>
      <c r="B683" s="17" t="s">
        <v>336</v>
      </c>
      <c r="C683" s="17" t="s">
        <v>22</v>
      </c>
      <c r="D683" s="12">
        <v>43922</v>
      </c>
      <c r="E683" s="12">
        <v>44158</v>
      </c>
      <c r="F683" s="13">
        <v>1500</v>
      </c>
      <c r="G683" s="12">
        <v>43922</v>
      </c>
      <c r="H683" s="12">
        <v>44012</v>
      </c>
      <c r="I683" s="17">
        <f t="shared" si="103"/>
        <v>3</v>
      </c>
      <c r="J683" s="13">
        <f t="shared" si="104"/>
        <v>500</v>
      </c>
      <c r="K683"/>
      <c r="L683" t="b">
        <f t="shared" si="105"/>
        <v>0</v>
      </c>
      <c r="M683" t="b">
        <f t="shared" si="106"/>
        <v>0</v>
      </c>
      <c r="N683" t="b">
        <f t="shared" si="107"/>
        <v>1</v>
      </c>
      <c r="O683" t="b">
        <f t="shared" si="108"/>
        <v>1</v>
      </c>
      <c r="P683" t="b">
        <f t="shared" si="109"/>
        <v>1</v>
      </c>
      <c r="Q683" s="21">
        <f t="shared" si="110"/>
        <v>1</v>
      </c>
    </row>
    <row r="684" spans="1:17" ht="15.75" x14ac:dyDescent="0.25">
      <c r="A684" s="17" t="s">
        <v>225</v>
      </c>
      <c r="B684" s="17" t="s">
        <v>336</v>
      </c>
      <c r="C684" s="17" t="s">
        <v>22</v>
      </c>
      <c r="D684" s="12">
        <v>44013</v>
      </c>
      <c r="E684" s="12">
        <v>44158</v>
      </c>
      <c r="F684" s="13">
        <v>1500</v>
      </c>
      <c r="G684" s="12">
        <v>44013</v>
      </c>
      <c r="H684" s="12">
        <v>44104</v>
      </c>
      <c r="I684" s="17">
        <f t="shared" si="103"/>
        <v>3</v>
      </c>
      <c r="J684" s="13">
        <f t="shared" si="104"/>
        <v>500</v>
      </c>
      <c r="K684"/>
      <c r="L684" t="b">
        <f t="shared" si="105"/>
        <v>0</v>
      </c>
      <c r="M684" t="b">
        <f t="shared" si="106"/>
        <v>0</v>
      </c>
      <c r="N684" t="b">
        <f t="shared" si="107"/>
        <v>1</v>
      </c>
      <c r="O684" t="b">
        <f t="shared" si="108"/>
        <v>1</v>
      </c>
      <c r="P684" t="b">
        <f t="shared" si="109"/>
        <v>1</v>
      </c>
      <c r="Q684" s="21">
        <f t="shared" si="110"/>
        <v>1</v>
      </c>
    </row>
    <row r="685" spans="1:17" ht="15.75" x14ac:dyDescent="0.25">
      <c r="A685" s="17" t="s">
        <v>225</v>
      </c>
      <c r="B685" s="17" t="s">
        <v>336</v>
      </c>
      <c r="C685" s="17" t="s">
        <v>22</v>
      </c>
      <c r="D685" s="12">
        <v>44105</v>
      </c>
      <c r="E685" s="12">
        <v>44158</v>
      </c>
      <c r="F685" s="13">
        <v>1000</v>
      </c>
      <c r="G685" s="12">
        <v>44105</v>
      </c>
      <c r="H685" s="12">
        <v>44286</v>
      </c>
      <c r="I685" s="17">
        <f t="shared" si="103"/>
        <v>6</v>
      </c>
      <c r="J685" s="13">
        <f t="shared" si="104"/>
        <v>166.66666666666666</v>
      </c>
      <c r="K685"/>
      <c r="L685" t="b">
        <f t="shared" si="105"/>
        <v>0</v>
      </c>
      <c r="M685" t="b">
        <f t="shared" si="106"/>
        <v>0</v>
      </c>
      <c r="N685" t="b">
        <f t="shared" si="107"/>
        <v>1</v>
      </c>
      <c r="O685" t="b">
        <f t="shared" si="108"/>
        <v>1</v>
      </c>
      <c r="P685" t="b">
        <f t="shared" si="109"/>
        <v>1</v>
      </c>
      <c r="Q685" s="21">
        <f t="shared" si="110"/>
        <v>1</v>
      </c>
    </row>
    <row r="686" spans="1:17" ht="15.75" hidden="1" x14ac:dyDescent="0.25">
      <c r="A686" s="17" t="s">
        <v>226</v>
      </c>
      <c r="B686" s="17" t="s">
        <v>332</v>
      </c>
      <c r="C686" s="17" t="s">
        <v>22</v>
      </c>
      <c r="D686" s="12">
        <v>42736</v>
      </c>
      <c r="E686" s="12">
        <v>43100</v>
      </c>
      <c r="F686" s="13">
        <v>2000</v>
      </c>
      <c r="G686" s="12">
        <v>42736</v>
      </c>
      <c r="H686" s="12">
        <v>42766</v>
      </c>
      <c r="I686" s="17">
        <f t="shared" si="103"/>
        <v>1</v>
      </c>
      <c r="J686" s="13">
        <f t="shared" si="104"/>
        <v>2000</v>
      </c>
      <c r="K686"/>
      <c r="L686" t="b">
        <f t="shared" si="105"/>
        <v>0</v>
      </c>
      <c r="M686" t="b">
        <f t="shared" si="106"/>
        <v>0</v>
      </c>
      <c r="N686" t="b">
        <f t="shared" si="107"/>
        <v>0</v>
      </c>
      <c r="O686" t="b">
        <f t="shared" si="108"/>
        <v>0</v>
      </c>
      <c r="P686" t="b">
        <f t="shared" si="109"/>
        <v>0</v>
      </c>
      <c r="Q686" s="21" t="str">
        <f t="shared" si="110"/>
        <v>N/a</v>
      </c>
    </row>
    <row r="687" spans="1:17" ht="15.75" hidden="1" x14ac:dyDescent="0.25">
      <c r="A687" s="17" t="s">
        <v>226</v>
      </c>
      <c r="B687" s="17" t="s">
        <v>332</v>
      </c>
      <c r="C687" s="17" t="s">
        <v>22</v>
      </c>
      <c r="D687" s="12">
        <v>42767</v>
      </c>
      <c r="E687" s="12">
        <v>43100</v>
      </c>
      <c r="F687" s="13">
        <v>2000</v>
      </c>
      <c r="G687" s="12">
        <v>42767</v>
      </c>
      <c r="H687" s="12">
        <v>42794</v>
      </c>
      <c r="I687" s="17">
        <f t="shared" si="103"/>
        <v>1</v>
      </c>
      <c r="J687" s="13">
        <f t="shared" si="104"/>
        <v>2000</v>
      </c>
      <c r="K687"/>
      <c r="L687" t="b">
        <f t="shared" si="105"/>
        <v>0</v>
      </c>
      <c r="M687" t="b">
        <f t="shared" si="106"/>
        <v>0</v>
      </c>
      <c r="N687" t="b">
        <f t="shared" si="107"/>
        <v>1</v>
      </c>
      <c r="O687" t="b">
        <f t="shared" si="108"/>
        <v>1</v>
      </c>
      <c r="P687" t="b">
        <f t="shared" si="109"/>
        <v>1</v>
      </c>
      <c r="Q687" s="21">
        <f t="shared" si="110"/>
        <v>1</v>
      </c>
    </row>
    <row r="688" spans="1:17" ht="15.75" hidden="1" x14ac:dyDescent="0.25">
      <c r="A688" s="17" t="s">
        <v>226</v>
      </c>
      <c r="B688" s="17" t="s">
        <v>332</v>
      </c>
      <c r="C688" s="17" t="s">
        <v>22</v>
      </c>
      <c r="D688" s="12">
        <v>42795</v>
      </c>
      <c r="E688" s="12">
        <v>43100</v>
      </c>
      <c r="F688" s="13">
        <v>2000</v>
      </c>
      <c r="G688" s="12">
        <v>42795</v>
      </c>
      <c r="H688" s="12">
        <v>42825</v>
      </c>
      <c r="I688" s="17">
        <f t="shared" si="103"/>
        <v>1</v>
      </c>
      <c r="J688" s="13">
        <f t="shared" si="104"/>
        <v>2000</v>
      </c>
      <c r="K688"/>
      <c r="L688" t="b">
        <f t="shared" si="105"/>
        <v>0</v>
      </c>
      <c r="M688" t="b">
        <f t="shared" si="106"/>
        <v>0</v>
      </c>
      <c r="N688" t="b">
        <f t="shared" si="107"/>
        <v>1</v>
      </c>
      <c r="O688" t="b">
        <f t="shared" si="108"/>
        <v>1</v>
      </c>
      <c r="P688" t="b">
        <f t="shared" si="109"/>
        <v>1</v>
      </c>
      <c r="Q688" s="21">
        <f t="shared" si="110"/>
        <v>1</v>
      </c>
    </row>
    <row r="689" spans="1:17" ht="15.75" hidden="1" x14ac:dyDescent="0.25">
      <c r="A689" s="17" t="s">
        <v>226</v>
      </c>
      <c r="B689" s="17" t="s">
        <v>332</v>
      </c>
      <c r="C689" s="17" t="s">
        <v>22</v>
      </c>
      <c r="D689" s="12">
        <v>42826</v>
      </c>
      <c r="E689" s="12">
        <v>43100</v>
      </c>
      <c r="F689" s="13">
        <v>2000</v>
      </c>
      <c r="G689" s="12">
        <v>42826</v>
      </c>
      <c r="H689" s="12">
        <v>42855</v>
      </c>
      <c r="I689" s="17">
        <f t="shared" si="103"/>
        <v>1</v>
      </c>
      <c r="J689" s="13">
        <f t="shared" si="104"/>
        <v>2000</v>
      </c>
      <c r="K689"/>
      <c r="L689" t="b">
        <f t="shared" si="105"/>
        <v>0</v>
      </c>
      <c r="M689" t="b">
        <f t="shared" si="106"/>
        <v>0</v>
      </c>
      <c r="N689" t="b">
        <f t="shared" si="107"/>
        <v>1</v>
      </c>
      <c r="O689" t="b">
        <f t="shared" si="108"/>
        <v>1</v>
      </c>
      <c r="P689" t="b">
        <f t="shared" si="109"/>
        <v>1</v>
      </c>
      <c r="Q689" s="21">
        <f t="shared" si="110"/>
        <v>1</v>
      </c>
    </row>
    <row r="690" spans="1:17" ht="15.75" hidden="1" x14ac:dyDescent="0.25">
      <c r="A690" s="17" t="s">
        <v>226</v>
      </c>
      <c r="B690" s="17" t="s">
        <v>332</v>
      </c>
      <c r="C690" s="17" t="s">
        <v>22</v>
      </c>
      <c r="D690" s="12">
        <v>42856</v>
      </c>
      <c r="E690" s="12">
        <v>43100</v>
      </c>
      <c r="F690" s="13">
        <v>2000</v>
      </c>
      <c r="G690" s="12">
        <v>42856</v>
      </c>
      <c r="H690" s="12">
        <v>42886</v>
      </c>
      <c r="I690" s="17">
        <f t="shared" si="103"/>
        <v>1</v>
      </c>
      <c r="J690" s="13">
        <f t="shared" si="104"/>
        <v>2000</v>
      </c>
      <c r="K690"/>
      <c r="L690" t="b">
        <f t="shared" si="105"/>
        <v>0</v>
      </c>
      <c r="M690" t="b">
        <f t="shared" si="106"/>
        <v>0</v>
      </c>
      <c r="N690" t="b">
        <f t="shared" si="107"/>
        <v>1</v>
      </c>
      <c r="O690" t="b">
        <f t="shared" si="108"/>
        <v>1</v>
      </c>
      <c r="P690" t="b">
        <f t="shared" si="109"/>
        <v>1</v>
      </c>
      <c r="Q690" s="21">
        <f t="shared" si="110"/>
        <v>1</v>
      </c>
    </row>
    <row r="691" spans="1:17" ht="15.75" hidden="1" x14ac:dyDescent="0.25">
      <c r="A691" s="17" t="s">
        <v>226</v>
      </c>
      <c r="B691" s="17" t="s">
        <v>332</v>
      </c>
      <c r="C691" s="17" t="s">
        <v>22</v>
      </c>
      <c r="D691" s="12">
        <v>42887</v>
      </c>
      <c r="E691" s="12">
        <v>43100</v>
      </c>
      <c r="F691" s="13">
        <v>2000</v>
      </c>
      <c r="G691" s="12">
        <v>42887</v>
      </c>
      <c r="H691" s="12">
        <v>42916</v>
      </c>
      <c r="I691" s="17">
        <f t="shared" si="103"/>
        <v>1</v>
      </c>
      <c r="J691" s="13">
        <f t="shared" si="104"/>
        <v>2000</v>
      </c>
      <c r="K691"/>
      <c r="L691" t="b">
        <f t="shared" si="105"/>
        <v>0</v>
      </c>
      <c r="M691" t="b">
        <f t="shared" si="106"/>
        <v>0</v>
      </c>
      <c r="N691" t="b">
        <f t="shared" si="107"/>
        <v>1</v>
      </c>
      <c r="O691" t="b">
        <f t="shared" si="108"/>
        <v>1</v>
      </c>
      <c r="P691" t="b">
        <f t="shared" si="109"/>
        <v>1</v>
      </c>
      <c r="Q691" s="21">
        <f t="shared" si="110"/>
        <v>1</v>
      </c>
    </row>
    <row r="692" spans="1:17" ht="15.75" hidden="1" x14ac:dyDescent="0.25">
      <c r="A692" s="17" t="s">
        <v>226</v>
      </c>
      <c r="B692" s="17" t="s">
        <v>332</v>
      </c>
      <c r="C692" s="17" t="s">
        <v>22</v>
      </c>
      <c r="D692" s="12">
        <v>42917</v>
      </c>
      <c r="E692" s="12">
        <v>43100</v>
      </c>
      <c r="F692" s="13">
        <v>2000</v>
      </c>
      <c r="G692" s="12">
        <v>42917</v>
      </c>
      <c r="H692" s="12">
        <v>42947</v>
      </c>
      <c r="I692" s="17">
        <f t="shared" si="103"/>
        <v>1</v>
      </c>
      <c r="J692" s="13">
        <f t="shared" si="104"/>
        <v>2000</v>
      </c>
      <c r="K692"/>
      <c r="L692" t="b">
        <f t="shared" si="105"/>
        <v>0</v>
      </c>
      <c r="M692" t="b">
        <f t="shared" si="106"/>
        <v>0</v>
      </c>
      <c r="N692" t="b">
        <f t="shared" si="107"/>
        <v>1</v>
      </c>
      <c r="O692" t="b">
        <f t="shared" si="108"/>
        <v>1</v>
      </c>
      <c r="P692" t="b">
        <f t="shared" si="109"/>
        <v>1</v>
      </c>
      <c r="Q692" s="21">
        <f t="shared" si="110"/>
        <v>1</v>
      </c>
    </row>
    <row r="693" spans="1:17" ht="15.75" hidden="1" x14ac:dyDescent="0.25">
      <c r="A693" s="17" t="s">
        <v>226</v>
      </c>
      <c r="B693" s="17" t="s">
        <v>332</v>
      </c>
      <c r="C693" s="17" t="s">
        <v>22</v>
      </c>
      <c r="D693" s="12">
        <v>42948</v>
      </c>
      <c r="E693" s="12">
        <v>43100</v>
      </c>
      <c r="F693" s="13">
        <v>2000</v>
      </c>
      <c r="G693" s="12">
        <v>42948</v>
      </c>
      <c r="H693" s="12">
        <v>42978</v>
      </c>
      <c r="I693" s="17">
        <f t="shared" si="103"/>
        <v>1</v>
      </c>
      <c r="J693" s="13">
        <f t="shared" si="104"/>
        <v>2000</v>
      </c>
      <c r="K693"/>
      <c r="L693" t="b">
        <f t="shared" si="105"/>
        <v>0</v>
      </c>
      <c r="M693" t="b">
        <f t="shared" si="106"/>
        <v>0</v>
      </c>
      <c r="N693" t="b">
        <f t="shared" si="107"/>
        <v>1</v>
      </c>
      <c r="O693" t="b">
        <f t="shared" si="108"/>
        <v>1</v>
      </c>
      <c r="P693" t="b">
        <f t="shared" si="109"/>
        <v>1</v>
      </c>
      <c r="Q693" s="21">
        <f t="shared" si="110"/>
        <v>1</v>
      </c>
    </row>
    <row r="694" spans="1:17" ht="15.75" hidden="1" x14ac:dyDescent="0.25">
      <c r="A694" s="17" t="s">
        <v>226</v>
      </c>
      <c r="B694" s="17" t="s">
        <v>332</v>
      </c>
      <c r="C694" s="17" t="s">
        <v>22</v>
      </c>
      <c r="D694" s="12">
        <v>42979</v>
      </c>
      <c r="E694" s="12">
        <v>43100</v>
      </c>
      <c r="F694" s="13">
        <v>2000</v>
      </c>
      <c r="G694" s="12">
        <v>42979</v>
      </c>
      <c r="H694" s="12">
        <v>43008</v>
      </c>
      <c r="I694" s="17">
        <f t="shared" ref="I694:I725" si="111">IF((YEAR(H694)-YEAR(G694))=1, ((MONTH(H694)-MONTH(G694))+1)+12, (IF((YEAR(H694)-YEAR(G694))=2, ((MONTH(H694)-MONTH(G694))+1)+24, (IF((YEAR(H694)-YEAR(G694))=3, ((MONTH(H694)-MONTH(G694))+1)+36, (MONTH(H694)-MONTH(G694))+1)))))</f>
        <v>1</v>
      </c>
      <c r="J694" s="13">
        <f t="shared" si="104"/>
        <v>2000</v>
      </c>
      <c r="K694"/>
      <c r="L694" t="b">
        <f t="shared" si="105"/>
        <v>0</v>
      </c>
      <c r="M694" t="b">
        <f t="shared" si="106"/>
        <v>0</v>
      </c>
      <c r="N694" t="b">
        <f t="shared" si="107"/>
        <v>1</v>
      </c>
      <c r="O694" t="b">
        <f t="shared" si="108"/>
        <v>1</v>
      </c>
      <c r="P694" t="b">
        <f t="shared" si="109"/>
        <v>1</v>
      </c>
      <c r="Q694" s="21">
        <f t="shared" si="110"/>
        <v>1</v>
      </c>
    </row>
    <row r="695" spans="1:17" ht="15.75" hidden="1" x14ac:dyDescent="0.25">
      <c r="A695" s="17" t="s">
        <v>226</v>
      </c>
      <c r="B695" s="17" t="s">
        <v>332</v>
      </c>
      <c r="C695" s="17" t="s">
        <v>22</v>
      </c>
      <c r="D695" s="12">
        <v>43009</v>
      </c>
      <c r="E695" s="12">
        <v>43100</v>
      </c>
      <c r="F695" s="13">
        <v>2000</v>
      </c>
      <c r="G695" s="12">
        <v>43009</v>
      </c>
      <c r="H695" s="12">
        <v>43039</v>
      </c>
      <c r="I695" s="17">
        <f t="shared" si="111"/>
        <v>1</v>
      </c>
      <c r="J695" s="13">
        <f t="shared" si="104"/>
        <v>2000</v>
      </c>
      <c r="K695"/>
      <c r="L695" t="b">
        <f t="shared" si="105"/>
        <v>0</v>
      </c>
      <c r="M695" t="b">
        <f t="shared" si="106"/>
        <v>0</v>
      </c>
      <c r="N695" t="b">
        <f t="shared" si="107"/>
        <v>1</v>
      </c>
      <c r="O695" t="b">
        <f t="shared" si="108"/>
        <v>1</v>
      </c>
      <c r="P695" t="b">
        <f t="shared" si="109"/>
        <v>1</v>
      </c>
      <c r="Q695" s="21">
        <f t="shared" si="110"/>
        <v>1</v>
      </c>
    </row>
    <row r="696" spans="1:17" ht="15.75" hidden="1" x14ac:dyDescent="0.25">
      <c r="A696" s="17" t="s">
        <v>226</v>
      </c>
      <c r="B696" s="17" t="s">
        <v>332</v>
      </c>
      <c r="C696" s="17" t="s">
        <v>22</v>
      </c>
      <c r="D696" s="12">
        <v>43040</v>
      </c>
      <c r="E696" s="12">
        <v>43100</v>
      </c>
      <c r="F696" s="13">
        <v>2000</v>
      </c>
      <c r="G696" s="12">
        <v>43040</v>
      </c>
      <c r="H696" s="12">
        <v>43069</v>
      </c>
      <c r="I696" s="17">
        <f t="shared" si="111"/>
        <v>1</v>
      </c>
      <c r="J696" s="13">
        <f t="shared" si="104"/>
        <v>2000</v>
      </c>
      <c r="K696"/>
      <c r="L696" t="b">
        <f t="shared" si="105"/>
        <v>0</v>
      </c>
      <c r="M696" t="b">
        <f t="shared" si="106"/>
        <v>0</v>
      </c>
      <c r="N696" t="b">
        <f t="shared" si="107"/>
        <v>1</v>
      </c>
      <c r="O696" t="b">
        <f t="shared" si="108"/>
        <v>1</v>
      </c>
      <c r="P696" t="b">
        <f t="shared" si="109"/>
        <v>1</v>
      </c>
      <c r="Q696" s="21">
        <f t="shared" si="110"/>
        <v>1</v>
      </c>
    </row>
    <row r="697" spans="1:17" ht="15.75" hidden="1" x14ac:dyDescent="0.25">
      <c r="A697" s="17" t="s">
        <v>226</v>
      </c>
      <c r="B697" s="17" t="s">
        <v>332</v>
      </c>
      <c r="C697" s="17" t="s">
        <v>22</v>
      </c>
      <c r="D697" s="12">
        <v>43070</v>
      </c>
      <c r="E697" s="12">
        <v>43100</v>
      </c>
      <c r="F697" s="13">
        <v>2000</v>
      </c>
      <c r="G697" s="12">
        <v>43070</v>
      </c>
      <c r="H697" s="12">
        <v>43100</v>
      </c>
      <c r="I697" s="17">
        <f t="shared" si="111"/>
        <v>1</v>
      </c>
      <c r="J697" s="13">
        <f t="shared" si="104"/>
        <v>2000</v>
      </c>
      <c r="K697"/>
      <c r="L697" t="b">
        <f t="shared" si="105"/>
        <v>0</v>
      </c>
      <c r="M697" t="b">
        <f t="shared" si="106"/>
        <v>0</v>
      </c>
      <c r="N697" t="b">
        <f t="shared" si="107"/>
        <v>1</v>
      </c>
      <c r="O697" t="b">
        <f t="shared" si="108"/>
        <v>1</v>
      </c>
      <c r="P697" t="b">
        <f t="shared" si="109"/>
        <v>1</v>
      </c>
      <c r="Q697" s="21">
        <f t="shared" si="110"/>
        <v>1</v>
      </c>
    </row>
    <row r="698" spans="1:17" ht="15.75" hidden="1" x14ac:dyDescent="0.25">
      <c r="A698" s="17" t="s">
        <v>226</v>
      </c>
      <c r="B698" s="17" t="s">
        <v>332</v>
      </c>
      <c r="C698" s="17" t="s">
        <v>22</v>
      </c>
      <c r="D698" s="12">
        <v>43101</v>
      </c>
      <c r="E698" s="12">
        <v>43130</v>
      </c>
      <c r="F698" s="13">
        <v>2000</v>
      </c>
      <c r="G698" s="12">
        <v>43101</v>
      </c>
      <c r="H698" s="12">
        <v>43131</v>
      </c>
      <c r="I698" s="17">
        <f t="shared" si="111"/>
        <v>1</v>
      </c>
      <c r="J698" s="13">
        <f t="shared" si="104"/>
        <v>2000</v>
      </c>
      <c r="K698"/>
      <c r="L698" t="b">
        <f t="shared" si="105"/>
        <v>0</v>
      </c>
      <c r="M698" t="b">
        <f t="shared" si="106"/>
        <v>0</v>
      </c>
      <c r="N698" t="b">
        <f t="shared" si="107"/>
        <v>1</v>
      </c>
      <c r="O698" t="b">
        <f t="shared" si="108"/>
        <v>1</v>
      </c>
      <c r="P698" t="b">
        <f t="shared" si="109"/>
        <v>1</v>
      </c>
      <c r="Q698" s="21">
        <f t="shared" si="110"/>
        <v>1</v>
      </c>
    </row>
    <row r="699" spans="1:17" ht="15.75" hidden="1" x14ac:dyDescent="0.25">
      <c r="A699" s="17" t="s">
        <v>226</v>
      </c>
      <c r="B699" s="17" t="s">
        <v>332</v>
      </c>
      <c r="C699" s="17" t="s">
        <v>22</v>
      </c>
      <c r="D699" s="12">
        <v>43132</v>
      </c>
      <c r="E699" s="12">
        <v>43140</v>
      </c>
      <c r="F699" s="13">
        <v>2000</v>
      </c>
      <c r="G699" s="12">
        <v>43132</v>
      </c>
      <c r="H699" s="12">
        <v>43159</v>
      </c>
      <c r="I699" s="17">
        <f t="shared" si="111"/>
        <v>1</v>
      </c>
      <c r="J699" s="13">
        <f t="shared" si="104"/>
        <v>2000</v>
      </c>
      <c r="K699"/>
      <c r="L699" t="b">
        <f t="shared" si="105"/>
        <v>0</v>
      </c>
      <c r="M699" t="b">
        <f t="shared" si="106"/>
        <v>0</v>
      </c>
      <c r="N699" t="b">
        <f t="shared" si="107"/>
        <v>1</v>
      </c>
      <c r="O699" t="b">
        <f t="shared" si="108"/>
        <v>1</v>
      </c>
      <c r="P699" t="b">
        <f t="shared" si="109"/>
        <v>1</v>
      </c>
      <c r="Q699" s="21">
        <f t="shared" si="110"/>
        <v>1</v>
      </c>
    </row>
    <row r="700" spans="1:17" ht="15.75" hidden="1" x14ac:dyDescent="0.25">
      <c r="A700" s="17" t="s">
        <v>226</v>
      </c>
      <c r="B700" s="17" t="s">
        <v>332</v>
      </c>
      <c r="C700" s="17" t="s">
        <v>22</v>
      </c>
      <c r="D700" s="12">
        <v>43160</v>
      </c>
      <c r="E700" s="12">
        <v>43214</v>
      </c>
      <c r="F700" s="13">
        <v>2000</v>
      </c>
      <c r="G700" s="12">
        <v>43160</v>
      </c>
      <c r="H700" s="12">
        <v>43190</v>
      </c>
      <c r="I700" s="17">
        <f t="shared" si="111"/>
        <v>1</v>
      </c>
      <c r="J700" s="13">
        <f t="shared" si="104"/>
        <v>2000</v>
      </c>
      <c r="K700"/>
      <c r="L700" t="b">
        <f t="shared" si="105"/>
        <v>0</v>
      </c>
      <c r="M700" t="b">
        <f t="shared" si="106"/>
        <v>0</v>
      </c>
      <c r="N700" t="b">
        <f t="shared" si="107"/>
        <v>1</v>
      </c>
      <c r="O700" t="b">
        <f t="shared" si="108"/>
        <v>1</v>
      </c>
      <c r="P700" t="b">
        <f t="shared" si="109"/>
        <v>1</v>
      </c>
      <c r="Q700" s="21">
        <f t="shared" si="110"/>
        <v>1</v>
      </c>
    </row>
    <row r="701" spans="1:17" ht="15.75" hidden="1" x14ac:dyDescent="0.25">
      <c r="A701" s="17" t="s">
        <v>226</v>
      </c>
      <c r="B701" s="17" t="s">
        <v>332</v>
      </c>
      <c r="C701" s="17" t="s">
        <v>22</v>
      </c>
      <c r="D701" s="12">
        <v>43191</v>
      </c>
      <c r="E701" s="12">
        <v>43221</v>
      </c>
      <c r="F701" s="13">
        <v>2000</v>
      </c>
      <c r="G701" s="12">
        <v>43191</v>
      </c>
      <c r="H701" s="12">
        <v>43220</v>
      </c>
      <c r="I701" s="17">
        <f t="shared" si="111"/>
        <v>1</v>
      </c>
      <c r="J701" s="13">
        <f t="shared" si="104"/>
        <v>2000</v>
      </c>
      <c r="K701"/>
      <c r="L701" t="b">
        <f t="shared" si="105"/>
        <v>0</v>
      </c>
      <c r="M701" t="b">
        <f t="shared" si="106"/>
        <v>0</v>
      </c>
      <c r="N701" t="b">
        <f t="shared" si="107"/>
        <v>1</v>
      </c>
      <c r="O701" t="b">
        <f t="shared" si="108"/>
        <v>1</v>
      </c>
      <c r="P701" t="b">
        <f t="shared" si="109"/>
        <v>1</v>
      </c>
      <c r="Q701" s="21">
        <f t="shared" si="110"/>
        <v>1</v>
      </c>
    </row>
    <row r="702" spans="1:17" ht="15.75" hidden="1" x14ac:dyDescent="0.25">
      <c r="A702" s="17" t="s">
        <v>226</v>
      </c>
      <c r="B702" s="17" t="s">
        <v>332</v>
      </c>
      <c r="C702" s="17" t="s">
        <v>22</v>
      </c>
      <c r="D702" s="12">
        <v>43221</v>
      </c>
      <c r="E702" s="12">
        <v>43249</v>
      </c>
      <c r="F702" s="13">
        <v>2000</v>
      </c>
      <c r="G702" s="12">
        <v>43221</v>
      </c>
      <c r="H702" s="12">
        <v>43251</v>
      </c>
      <c r="I702" s="17">
        <f t="shared" si="111"/>
        <v>1</v>
      </c>
      <c r="J702" s="13">
        <f t="shared" si="104"/>
        <v>2000</v>
      </c>
      <c r="K702"/>
      <c r="L702" t="b">
        <f t="shared" si="105"/>
        <v>0</v>
      </c>
      <c r="M702" t="b">
        <f t="shared" si="106"/>
        <v>0</v>
      </c>
      <c r="N702" t="b">
        <f t="shared" si="107"/>
        <v>1</v>
      </c>
      <c r="O702" t="b">
        <f t="shared" si="108"/>
        <v>1</v>
      </c>
      <c r="P702" t="b">
        <f t="shared" si="109"/>
        <v>1</v>
      </c>
      <c r="Q702" s="21">
        <f t="shared" si="110"/>
        <v>1</v>
      </c>
    </row>
    <row r="703" spans="1:17" ht="15.75" hidden="1" x14ac:dyDescent="0.25">
      <c r="A703" s="17" t="s">
        <v>226</v>
      </c>
      <c r="B703" s="17" t="s">
        <v>332</v>
      </c>
      <c r="C703" s="17" t="s">
        <v>22</v>
      </c>
      <c r="D703" s="12">
        <v>43252</v>
      </c>
      <c r="E703" s="12">
        <v>43270</v>
      </c>
      <c r="F703" s="13">
        <v>2000</v>
      </c>
      <c r="G703" s="12">
        <v>43252</v>
      </c>
      <c r="H703" s="12">
        <v>43281</v>
      </c>
      <c r="I703" s="17">
        <f t="shared" si="111"/>
        <v>1</v>
      </c>
      <c r="J703" s="13">
        <f t="shared" si="104"/>
        <v>2000</v>
      </c>
      <c r="K703"/>
      <c r="L703" t="b">
        <f t="shared" si="105"/>
        <v>0</v>
      </c>
      <c r="M703" t="b">
        <f t="shared" si="106"/>
        <v>0</v>
      </c>
      <c r="N703" t="b">
        <f t="shared" si="107"/>
        <v>1</v>
      </c>
      <c r="O703" t="b">
        <f t="shared" si="108"/>
        <v>1</v>
      </c>
      <c r="P703" t="b">
        <f t="shared" si="109"/>
        <v>1</v>
      </c>
      <c r="Q703" s="21">
        <f t="shared" si="110"/>
        <v>1</v>
      </c>
    </row>
    <row r="704" spans="1:17" ht="15.75" hidden="1" x14ac:dyDescent="0.25">
      <c r="A704" s="17" t="s">
        <v>226</v>
      </c>
      <c r="B704" s="17" t="s">
        <v>332</v>
      </c>
      <c r="C704" s="17" t="s">
        <v>22</v>
      </c>
      <c r="D704" s="12">
        <v>43282</v>
      </c>
      <c r="E704" s="12">
        <v>43333</v>
      </c>
      <c r="F704" s="13">
        <v>2000</v>
      </c>
      <c r="G704" s="12">
        <v>43282</v>
      </c>
      <c r="H704" s="12">
        <v>43312</v>
      </c>
      <c r="I704" s="17">
        <f t="shared" si="111"/>
        <v>1</v>
      </c>
      <c r="J704" s="13">
        <f t="shared" si="104"/>
        <v>2000</v>
      </c>
      <c r="K704"/>
      <c r="L704" t="b">
        <f t="shared" si="105"/>
        <v>0</v>
      </c>
      <c r="M704" t="b">
        <f t="shared" si="106"/>
        <v>0</v>
      </c>
      <c r="N704" t="b">
        <f t="shared" si="107"/>
        <v>1</v>
      </c>
      <c r="O704" t="b">
        <f t="shared" si="108"/>
        <v>1</v>
      </c>
      <c r="P704" t="b">
        <f t="shared" si="109"/>
        <v>1</v>
      </c>
      <c r="Q704" s="21">
        <f t="shared" si="110"/>
        <v>1</v>
      </c>
    </row>
    <row r="705" spans="1:17" ht="15.75" hidden="1" x14ac:dyDescent="0.25">
      <c r="A705" s="17" t="s">
        <v>226</v>
      </c>
      <c r="B705" s="17" t="s">
        <v>332</v>
      </c>
      <c r="C705" s="17" t="s">
        <v>22</v>
      </c>
      <c r="D705" s="12">
        <v>43313</v>
      </c>
      <c r="E705" s="12">
        <v>43333</v>
      </c>
      <c r="F705" s="13">
        <v>2000</v>
      </c>
      <c r="G705" s="12">
        <v>43313</v>
      </c>
      <c r="H705" s="12">
        <v>43343</v>
      </c>
      <c r="I705" s="17">
        <f t="shared" si="111"/>
        <v>1</v>
      </c>
      <c r="J705" s="13">
        <f t="shared" si="104"/>
        <v>2000</v>
      </c>
      <c r="K705"/>
      <c r="L705" t="b">
        <f t="shared" si="105"/>
        <v>0</v>
      </c>
      <c r="M705" t="b">
        <f t="shared" si="106"/>
        <v>0</v>
      </c>
      <c r="N705" t="b">
        <f t="shared" si="107"/>
        <v>1</v>
      </c>
      <c r="O705" t="b">
        <f t="shared" si="108"/>
        <v>1</v>
      </c>
      <c r="P705" t="b">
        <f t="shared" si="109"/>
        <v>1</v>
      </c>
      <c r="Q705" s="21">
        <f t="shared" si="110"/>
        <v>1</v>
      </c>
    </row>
    <row r="706" spans="1:17" ht="15.75" hidden="1" x14ac:dyDescent="0.25">
      <c r="A706" s="17" t="s">
        <v>226</v>
      </c>
      <c r="B706" s="17" t="s">
        <v>332</v>
      </c>
      <c r="C706" s="17" t="s">
        <v>22</v>
      </c>
      <c r="D706" s="12">
        <v>43344</v>
      </c>
      <c r="E706" s="12">
        <v>43368</v>
      </c>
      <c r="F706" s="13">
        <v>2000</v>
      </c>
      <c r="G706" s="12">
        <v>43344</v>
      </c>
      <c r="H706" s="12">
        <v>43373</v>
      </c>
      <c r="I706" s="17">
        <f t="shared" si="111"/>
        <v>1</v>
      </c>
      <c r="J706" s="13">
        <f t="shared" si="104"/>
        <v>2000</v>
      </c>
      <c r="K706"/>
      <c r="L706" t="b">
        <f t="shared" si="105"/>
        <v>0</v>
      </c>
      <c r="M706" t="b">
        <f t="shared" si="106"/>
        <v>0</v>
      </c>
      <c r="N706" t="b">
        <f t="shared" si="107"/>
        <v>1</v>
      </c>
      <c r="O706" t="b">
        <f t="shared" si="108"/>
        <v>1</v>
      </c>
      <c r="P706" t="b">
        <f t="shared" si="109"/>
        <v>1</v>
      </c>
      <c r="Q706" s="21">
        <f t="shared" si="110"/>
        <v>1</v>
      </c>
    </row>
    <row r="707" spans="1:17" ht="15.75" hidden="1" x14ac:dyDescent="0.25">
      <c r="A707" s="17" t="s">
        <v>226</v>
      </c>
      <c r="B707" s="17" t="s">
        <v>332</v>
      </c>
      <c r="C707" s="17" t="s">
        <v>22</v>
      </c>
      <c r="D707" s="12">
        <v>43374</v>
      </c>
      <c r="E707" s="12">
        <v>43391</v>
      </c>
      <c r="F707" s="13">
        <v>2000</v>
      </c>
      <c r="G707" s="12">
        <v>43374</v>
      </c>
      <c r="H707" s="12">
        <v>43404</v>
      </c>
      <c r="I707" s="17">
        <f t="shared" si="111"/>
        <v>1</v>
      </c>
      <c r="J707" s="13">
        <f t="shared" si="104"/>
        <v>2000</v>
      </c>
      <c r="K707"/>
      <c r="L707" t="b">
        <f t="shared" si="105"/>
        <v>0</v>
      </c>
      <c r="M707" t="b">
        <f t="shared" si="106"/>
        <v>0</v>
      </c>
      <c r="N707" t="b">
        <f t="shared" si="107"/>
        <v>1</v>
      </c>
      <c r="O707" t="b">
        <f t="shared" si="108"/>
        <v>1</v>
      </c>
      <c r="P707" t="b">
        <f t="shared" si="109"/>
        <v>1</v>
      </c>
      <c r="Q707" s="21">
        <f t="shared" si="110"/>
        <v>1</v>
      </c>
    </row>
    <row r="708" spans="1:17" ht="15.75" hidden="1" x14ac:dyDescent="0.25">
      <c r="A708" s="17" t="s">
        <v>226</v>
      </c>
      <c r="B708" s="17" t="s">
        <v>332</v>
      </c>
      <c r="C708" s="17" t="s">
        <v>22</v>
      </c>
      <c r="D708" s="12">
        <v>43405</v>
      </c>
      <c r="E708" s="12">
        <v>43494</v>
      </c>
      <c r="F708" s="13">
        <v>2000</v>
      </c>
      <c r="G708" s="12">
        <v>43405</v>
      </c>
      <c r="H708" s="12">
        <v>43434</v>
      </c>
      <c r="I708" s="17">
        <f t="shared" si="111"/>
        <v>1</v>
      </c>
      <c r="J708" s="13">
        <f t="shared" si="104"/>
        <v>2000</v>
      </c>
      <c r="K708"/>
      <c r="L708" t="b">
        <f t="shared" si="105"/>
        <v>0</v>
      </c>
      <c r="M708" t="b">
        <f t="shared" si="106"/>
        <v>0</v>
      </c>
      <c r="N708" t="b">
        <f t="shared" si="107"/>
        <v>1</v>
      </c>
      <c r="O708" t="b">
        <f t="shared" si="108"/>
        <v>1</v>
      </c>
      <c r="P708" t="b">
        <f t="shared" si="109"/>
        <v>1</v>
      </c>
      <c r="Q708" s="21">
        <f t="shared" si="110"/>
        <v>1</v>
      </c>
    </row>
    <row r="709" spans="1:17" ht="15.75" hidden="1" x14ac:dyDescent="0.25">
      <c r="A709" s="17" t="s">
        <v>226</v>
      </c>
      <c r="B709" s="17" t="s">
        <v>332</v>
      </c>
      <c r="C709" s="17" t="s">
        <v>22</v>
      </c>
      <c r="D709" s="12">
        <v>43435</v>
      </c>
      <c r="E709" s="12">
        <v>43508</v>
      </c>
      <c r="F709" s="13">
        <v>2000</v>
      </c>
      <c r="G709" s="12">
        <v>43435</v>
      </c>
      <c r="H709" s="12">
        <v>43465</v>
      </c>
      <c r="I709" s="17">
        <f t="shared" si="111"/>
        <v>1</v>
      </c>
      <c r="J709" s="13">
        <f t="shared" si="104"/>
        <v>2000</v>
      </c>
      <c r="K709"/>
      <c r="L709" t="b">
        <f t="shared" si="105"/>
        <v>0</v>
      </c>
      <c r="M709" t="b">
        <f t="shared" si="106"/>
        <v>0</v>
      </c>
      <c r="N709" t="b">
        <f t="shared" si="107"/>
        <v>1</v>
      </c>
      <c r="O709" t="b">
        <f t="shared" si="108"/>
        <v>1</v>
      </c>
      <c r="P709" t="b">
        <f t="shared" si="109"/>
        <v>1</v>
      </c>
      <c r="Q709" s="21">
        <f t="shared" si="110"/>
        <v>1</v>
      </c>
    </row>
    <row r="710" spans="1:17" ht="15.75" x14ac:dyDescent="0.25">
      <c r="A710" s="17" t="s">
        <v>226</v>
      </c>
      <c r="B710" s="17" t="s">
        <v>332</v>
      </c>
      <c r="C710" s="17" t="s">
        <v>22</v>
      </c>
      <c r="D710" s="12">
        <v>43466</v>
      </c>
      <c r="E710" s="12">
        <v>43501</v>
      </c>
      <c r="F710" s="13">
        <v>2000</v>
      </c>
      <c r="G710" s="12">
        <v>43466</v>
      </c>
      <c r="H710" s="12">
        <v>43496</v>
      </c>
      <c r="I710" s="17">
        <f t="shared" si="111"/>
        <v>1</v>
      </c>
      <c r="J710" s="13">
        <f t="shared" si="104"/>
        <v>2000</v>
      </c>
      <c r="K710"/>
      <c r="L710" t="b">
        <f t="shared" si="105"/>
        <v>0</v>
      </c>
      <c r="M710" t="b">
        <f t="shared" si="106"/>
        <v>0</v>
      </c>
      <c r="N710" t="b">
        <f t="shared" si="107"/>
        <v>1</v>
      </c>
      <c r="O710" t="b">
        <f t="shared" si="108"/>
        <v>1</v>
      </c>
      <c r="P710" t="b">
        <f t="shared" si="109"/>
        <v>1</v>
      </c>
      <c r="Q710" s="21">
        <f t="shared" si="110"/>
        <v>1</v>
      </c>
    </row>
    <row r="711" spans="1:17" ht="15.75" x14ac:dyDescent="0.25">
      <c r="A711" s="17" t="s">
        <v>226</v>
      </c>
      <c r="B711" s="17" t="s">
        <v>332</v>
      </c>
      <c r="C711" s="17" t="s">
        <v>22</v>
      </c>
      <c r="D711" s="12">
        <v>43497</v>
      </c>
      <c r="E711" s="12">
        <v>43508</v>
      </c>
      <c r="F711" s="13">
        <v>2000</v>
      </c>
      <c r="G711" s="12">
        <v>43497</v>
      </c>
      <c r="H711" s="12">
        <v>43524</v>
      </c>
      <c r="I711" s="17">
        <f t="shared" si="111"/>
        <v>1</v>
      </c>
      <c r="J711" s="13">
        <f t="shared" si="104"/>
        <v>2000</v>
      </c>
      <c r="K711"/>
      <c r="L711" t="b">
        <f t="shared" si="105"/>
        <v>0</v>
      </c>
      <c r="M711" t="b">
        <f t="shared" si="106"/>
        <v>0</v>
      </c>
      <c r="N711" t="b">
        <f t="shared" si="107"/>
        <v>1</v>
      </c>
      <c r="O711" t="b">
        <f t="shared" si="108"/>
        <v>1</v>
      </c>
      <c r="P711" t="b">
        <f t="shared" si="109"/>
        <v>1</v>
      </c>
      <c r="Q711" s="21">
        <f t="shared" si="110"/>
        <v>1</v>
      </c>
    </row>
    <row r="712" spans="1:17" ht="15.75" x14ac:dyDescent="0.25">
      <c r="A712" s="17" t="s">
        <v>226</v>
      </c>
      <c r="B712" s="17" t="s">
        <v>332</v>
      </c>
      <c r="C712" s="17" t="s">
        <v>22</v>
      </c>
      <c r="D712" s="12">
        <v>43525</v>
      </c>
      <c r="E712" s="12">
        <v>43551</v>
      </c>
      <c r="F712" s="13">
        <v>2000</v>
      </c>
      <c r="G712" s="12">
        <v>43525</v>
      </c>
      <c r="H712" s="12">
        <v>43555</v>
      </c>
      <c r="I712" s="17">
        <f t="shared" si="111"/>
        <v>1</v>
      </c>
      <c r="J712" s="13">
        <f t="shared" si="104"/>
        <v>2000</v>
      </c>
      <c r="K712"/>
      <c r="L712" t="b">
        <f t="shared" si="105"/>
        <v>0</v>
      </c>
      <c r="M712" t="b">
        <f t="shared" si="106"/>
        <v>0</v>
      </c>
      <c r="N712" t="b">
        <f t="shared" si="107"/>
        <v>1</v>
      </c>
      <c r="O712" t="b">
        <f t="shared" si="108"/>
        <v>1</v>
      </c>
      <c r="P712" t="b">
        <f t="shared" si="109"/>
        <v>1</v>
      </c>
      <c r="Q712" s="21">
        <f t="shared" si="110"/>
        <v>1</v>
      </c>
    </row>
    <row r="713" spans="1:17" ht="15.75" x14ac:dyDescent="0.25">
      <c r="A713" s="17" t="s">
        <v>226</v>
      </c>
      <c r="B713" s="17" t="s">
        <v>332</v>
      </c>
      <c r="C713" s="17" t="s">
        <v>22</v>
      </c>
      <c r="D713" s="12">
        <v>43556</v>
      </c>
      <c r="E713" s="12">
        <v>43571</v>
      </c>
      <c r="F713" s="13">
        <v>2000</v>
      </c>
      <c r="G713" s="12">
        <v>43556</v>
      </c>
      <c r="H713" s="12">
        <v>43585</v>
      </c>
      <c r="I713" s="17">
        <f t="shared" si="111"/>
        <v>1</v>
      </c>
      <c r="J713" s="13">
        <f t="shared" si="104"/>
        <v>2000</v>
      </c>
      <c r="K713"/>
      <c r="L713" t="b">
        <f t="shared" si="105"/>
        <v>0</v>
      </c>
      <c r="M713" t="b">
        <f t="shared" si="106"/>
        <v>0</v>
      </c>
      <c r="N713" t="b">
        <f t="shared" si="107"/>
        <v>1</v>
      </c>
      <c r="O713" t="b">
        <f t="shared" si="108"/>
        <v>1</v>
      </c>
      <c r="P713" t="b">
        <f t="shared" si="109"/>
        <v>1</v>
      </c>
      <c r="Q713" s="21">
        <f t="shared" si="110"/>
        <v>1</v>
      </c>
    </row>
    <row r="714" spans="1:17" ht="15.75" x14ac:dyDescent="0.25">
      <c r="A714" s="17" t="s">
        <v>226</v>
      </c>
      <c r="B714" s="17" t="s">
        <v>332</v>
      </c>
      <c r="C714" s="17" t="s">
        <v>22</v>
      </c>
      <c r="D714" s="12">
        <v>43586</v>
      </c>
      <c r="E714" s="12">
        <v>43615</v>
      </c>
      <c r="F714" s="13">
        <v>2000</v>
      </c>
      <c r="G714" s="12">
        <v>43586</v>
      </c>
      <c r="H714" s="12">
        <v>43616</v>
      </c>
      <c r="I714" s="17">
        <f t="shared" si="111"/>
        <v>1</v>
      </c>
      <c r="J714" s="13">
        <f t="shared" si="104"/>
        <v>2000</v>
      </c>
      <c r="K714"/>
      <c r="L714" t="b">
        <f t="shared" si="105"/>
        <v>0</v>
      </c>
      <c r="M714" t="b">
        <f t="shared" si="106"/>
        <v>0</v>
      </c>
      <c r="N714" t="b">
        <f t="shared" si="107"/>
        <v>1</v>
      </c>
      <c r="O714" t="b">
        <f t="shared" si="108"/>
        <v>1</v>
      </c>
      <c r="P714" t="b">
        <f t="shared" si="109"/>
        <v>1</v>
      </c>
      <c r="Q714" s="21">
        <f t="shared" si="110"/>
        <v>1</v>
      </c>
    </row>
    <row r="715" spans="1:17" ht="15.75" x14ac:dyDescent="0.25">
      <c r="A715" s="17" t="s">
        <v>226</v>
      </c>
      <c r="B715" s="17" t="s">
        <v>332</v>
      </c>
      <c r="C715" s="17" t="s">
        <v>22</v>
      </c>
      <c r="D715" s="12">
        <v>43617</v>
      </c>
      <c r="E715" s="12">
        <v>43663</v>
      </c>
      <c r="F715" s="13">
        <v>2000</v>
      </c>
      <c r="G715" s="12">
        <v>43617</v>
      </c>
      <c r="H715" s="12">
        <v>43646</v>
      </c>
      <c r="I715" s="17">
        <f t="shared" si="111"/>
        <v>1</v>
      </c>
      <c r="J715" s="13">
        <f t="shared" si="104"/>
        <v>2000</v>
      </c>
      <c r="K715"/>
      <c r="L715" t="b">
        <f t="shared" si="105"/>
        <v>0</v>
      </c>
      <c r="M715" t="b">
        <f t="shared" si="106"/>
        <v>0</v>
      </c>
      <c r="N715" t="b">
        <f t="shared" si="107"/>
        <v>1</v>
      </c>
      <c r="O715" t="b">
        <f t="shared" si="108"/>
        <v>1</v>
      </c>
      <c r="P715" t="b">
        <f t="shared" si="109"/>
        <v>1</v>
      </c>
      <c r="Q715" s="21">
        <f t="shared" si="110"/>
        <v>1</v>
      </c>
    </row>
    <row r="716" spans="1:17" ht="15.75" x14ac:dyDescent="0.25">
      <c r="A716" s="17" t="s">
        <v>226</v>
      </c>
      <c r="B716" s="17" t="s">
        <v>332</v>
      </c>
      <c r="C716" s="17" t="s">
        <v>22</v>
      </c>
      <c r="D716" s="12">
        <v>43647</v>
      </c>
      <c r="E716" s="12">
        <v>43663</v>
      </c>
      <c r="F716" s="13">
        <v>2000</v>
      </c>
      <c r="G716" s="12">
        <v>43647</v>
      </c>
      <c r="H716" s="12">
        <v>43677</v>
      </c>
      <c r="I716" s="17">
        <f t="shared" si="111"/>
        <v>1</v>
      </c>
      <c r="J716" s="13">
        <f t="shared" si="104"/>
        <v>2000</v>
      </c>
      <c r="K716"/>
      <c r="L716" t="b">
        <f t="shared" si="105"/>
        <v>0</v>
      </c>
      <c r="M716" t="b">
        <f t="shared" si="106"/>
        <v>0</v>
      </c>
      <c r="N716" t="b">
        <f t="shared" si="107"/>
        <v>1</v>
      </c>
      <c r="O716" t="b">
        <f t="shared" si="108"/>
        <v>1</v>
      </c>
      <c r="P716" t="b">
        <f t="shared" si="109"/>
        <v>1</v>
      </c>
      <c r="Q716" s="21">
        <f t="shared" si="110"/>
        <v>1</v>
      </c>
    </row>
    <row r="717" spans="1:17" ht="15.75" x14ac:dyDescent="0.25">
      <c r="A717" s="17" t="s">
        <v>226</v>
      </c>
      <c r="B717" s="17" t="s">
        <v>332</v>
      </c>
      <c r="C717" s="17" t="s">
        <v>22</v>
      </c>
      <c r="D717" s="12">
        <v>43678</v>
      </c>
      <c r="E717" s="12">
        <v>43713</v>
      </c>
      <c r="F717" s="13">
        <v>2000</v>
      </c>
      <c r="G717" s="12">
        <v>43678</v>
      </c>
      <c r="H717" s="12">
        <v>43708</v>
      </c>
      <c r="I717" s="17">
        <f t="shared" si="111"/>
        <v>1</v>
      </c>
      <c r="J717" s="13">
        <f t="shared" si="104"/>
        <v>2000</v>
      </c>
      <c r="K717"/>
      <c r="L717" t="b">
        <f t="shared" si="105"/>
        <v>0</v>
      </c>
      <c r="M717" t="b">
        <f t="shared" si="106"/>
        <v>0</v>
      </c>
      <c r="N717" t="b">
        <f t="shared" si="107"/>
        <v>1</v>
      </c>
      <c r="O717" t="b">
        <f t="shared" si="108"/>
        <v>1</v>
      </c>
      <c r="P717" t="b">
        <f t="shared" si="109"/>
        <v>1</v>
      </c>
      <c r="Q717" s="21">
        <f t="shared" si="110"/>
        <v>1</v>
      </c>
    </row>
    <row r="718" spans="1:17" ht="15.75" x14ac:dyDescent="0.25">
      <c r="A718" s="17" t="s">
        <v>226</v>
      </c>
      <c r="B718" s="17" t="s">
        <v>332</v>
      </c>
      <c r="C718" s="17" t="s">
        <v>22</v>
      </c>
      <c r="D718" s="12">
        <v>43709</v>
      </c>
      <c r="E718" s="12">
        <v>43767</v>
      </c>
      <c r="F718" s="13">
        <v>2000</v>
      </c>
      <c r="G718" s="12">
        <v>43709</v>
      </c>
      <c r="H718" s="12">
        <v>43738</v>
      </c>
      <c r="I718" s="17">
        <f t="shared" si="111"/>
        <v>1</v>
      </c>
      <c r="J718" s="13">
        <f t="shared" si="104"/>
        <v>2000</v>
      </c>
      <c r="K718"/>
      <c r="L718" t="b">
        <f t="shared" si="105"/>
        <v>0</v>
      </c>
      <c r="M718" t="b">
        <f t="shared" si="106"/>
        <v>0</v>
      </c>
      <c r="N718" t="b">
        <f t="shared" si="107"/>
        <v>1</v>
      </c>
      <c r="O718" t="b">
        <f t="shared" si="108"/>
        <v>1</v>
      </c>
      <c r="P718" t="b">
        <f t="shared" si="109"/>
        <v>1</v>
      </c>
      <c r="Q718" s="21">
        <f t="shared" si="110"/>
        <v>1</v>
      </c>
    </row>
    <row r="719" spans="1:17" ht="15.75" x14ac:dyDescent="0.25">
      <c r="A719" s="17" t="s">
        <v>226</v>
      </c>
      <c r="B719" s="17" t="s">
        <v>332</v>
      </c>
      <c r="C719" s="17" t="s">
        <v>22</v>
      </c>
      <c r="D719" s="12">
        <v>43739</v>
      </c>
      <c r="E719" s="12">
        <v>43767</v>
      </c>
      <c r="F719" s="13">
        <v>2000</v>
      </c>
      <c r="G719" s="12">
        <v>43739</v>
      </c>
      <c r="H719" s="12">
        <v>43769</v>
      </c>
      <c r="I719" s="17">
        <f t="shared" si="111"/>
        <v>1</v>
      </c>
      <c r="J719" s="13">
        <f t="shared" si="104"/>
        <v>2000</v>
      </c>
      <c r="K719"/>
      <c r="L719" t="b">
        <f t="shared" si="105"/>
        <v>0</v>
      </c>
      <c r="M719" t="b">
        <f t="shared" si="106"/>
        <v>0</v>
      </c>
      <c r="N719" t="b">
        <f t="shared" si="107"/>
        <v>1</v>
      </c>
      <c r="O719" t="b">
        <f t="shared" si="108"/>
        <v>1</v>
      </c>
      <c r="P719" t="b">
        <f t="shared" si="109"/>
        <v>1</v>
      </c>
      <c r="Q719" s="21">
        <f t="shared" si="110"/>
        <v>1</v>
      </c>
    </row>
    <row r="720" spans="1:17" ht="15.75" x14ac:dyDescent="0.25">
      <c r="A720" s="17" t="s">
        <v>226</v>
      </c>
      <c r="B720" s="17" t="s">
        <v>332</v>
      </c>
      <c r="C720" s="17" t="s">
        <v>22</v>
      </c>
      <c r="D720" s="12">
        <v>43770</v>
      </c>
      <c r="E720" s="12">
        <v>43809</v>
      </c>
      <c r="F720" s="13">
        <v>2000</v>
      </c>
      <c r="G720" s="12">
        <v>43770</v>
      </c>
      <c r="H720" s="12">
        <v>43799</v>
      </c>
      <c r="I720" s="17">
        <f t="shared" si="111"/>
        <v>1</v>
      </c>
      <c r="J720" s="13">
        <f t="shared" si="104"/>
        <v>2000</v>
      </c>
      <c r="K720"/>
      <c r="L720" t="b">
        <f t="shared" si="105"/>
        <v>0</v>
      </c>
      <c r="M720" t="b">
        <f t="shared" si="106"/>
        <v>0</v>
      </c>
      <c r="N720" t="b">
        <f t="shared" si="107"/>
        <v>1</v>
      </c>
      <c r="O720" t="b">
        <f t="shared" si="108"/>
        <v>1</v>
      </c>
      <c r="P720" t="b">
        <f t="shared" si="109"/>
        <v>1</v>
      </c>
      <c r="Q720" s="21">
        <f t="shared" si="110"/>
        <v>1</v>
      </c>
    </row>
    <row r="721" spans="1:17" ht="15.75" x14ac:dyDescent="0.25">
      <c r="A721" s="17" t="s">
        <v>226</v>
      </c>
      <c r="B721" s="17" t="s">
        <v>332</v>
      </c>
      <c r="C721" s="17" t="s">
        <v>22</v>
      </c>
      <c r="D721" s="12">
        <v>43800</v>
      </c>
      <c r="E721" s="12">
        <v>43816</v>
      </c>
      <c r="F721" s="13">
        <v>2000</v>
      </c>
      <c r="G721" s="12">
        <v>43800</v>
      </c>
      <c r="H721" s="12">
        <v>43830</v>
      </c>
      <c r="I721" s="17">
        <f t="shared" si="111"/>
        <v>1</v>
      </c>
      <c r="J721" s="13">
        <f t="shared" si="104"/>
        <v>2000</v>
      </c>
      <c r="K721"/>
      <c r="L721" t="b">
        <f t="shared" si="105"/>
        <v>0</v>
      </c>
      <c r="M721" t="b">
        <f t="shared" si="106"/>
        <v>0</v>
      </c>
      <c r="N721" t="b">
        <f t="shared" si="107"/>
        <v>1</v>
      </c>
      <c r="O721" t="b">
        <f t="shared" si="108"/>
        <v>1</v>
      </c>
      <c r="P721" t="b">
        <f t="shared" si="109"/>
        <v>1</v>
      </c>
      <c r="Q721" s="21">
        <f t="shared" si="110"/>
        <v>1</v>
      </c>
    </row>
    <row r="722" spans="1:17" ht="15.75" x14ac:dyDescent="0.25">
      <c r="A722" s="17" t="s">
        <v>226</v>
      </c>
      <c r="B722" s="17" t="s">
        <v>332</v>
      </c>
      <c r="C722" s="17" t="s">
        <v>22</v>
      </c>
      <c r="D722" s="12">
        <v>43831</v>
      </c>
      <c r="E722" s="12">
        <v>43867</v>
      </c>
      <c r="F722" s="13">
        <v>2000</v>
      </c>
      <c r="G722" s="12">
        <v>43831</v>
      </c>
      <c r="H722" s="12">
        <v>43861</v>
      </c>
      <c r="I722" s="17">
        <f t="shared" si="111"/>
        <v>1</v>
      </c>
      <c r="J722" s="13">
        <f t="shared" si="104"/>
        <v>2000</v>
      </c>
      <c r="K722"/>
      <c r="L722" t="b">
        <f t="shared" si="105"/>
        <v>0</v>
      </c>
      <c r="M722" t="b">
        <f t="shared" si="106"/>
        <v>0</v>
      </c>
      <c r="N722" t="b">
        <f t="shared" si="107"/>
        <v>1</v>
      </c>
      <c r="O722" t="b">
        <f t="shared" si="108"/>
        <v>1</v>
      </c>
      <c r="P722" t="b">
        <f t="shared" si="109"/>
        <v>1</v>
      </c>
      <c r="Q722" s="21">
        <f t="shared" si="110"/>
        <v>1</v>
      </c>
    </row>
    <row r="723" spans="1:17" ht="15.75" x14ac:dyDescent="0.25">
      <c r="A723" s="17" t="s">
        <v>226</v>
      </c>
      <c r="B723" s="17" t="s">
        <v>332</v>
      </c>
      <c r="C723" s="17" t="s">
        <v>22</v>
      </c>
      <c r="D723" s="12">
        <v>43862</v>
      </c>
      <c r="E723" s="12">
        <v>43908</v>
      </c>
      <c r="F723" s="13">
        <v>2000</v>
      </c>
      <c r="G723" s="12">
        <v>43862</v>
      </c>
      <c r="H723" s="12">
        <v>43890</v>
      </c>
      <c r="I723" s="17">
        <f t="shared" si="111"/>
        <v>1</v>
      </c>
      <c r="J723" s="13">
        <f t="shared" si="104"/>
        <v>2000</v>
      </c>
      <c r="K723"/>
      <c r="L723" t="b">
        <f t="shared" si="105"/>
        <v>0</v>
      </c>
      <c r="M723" t="b">
        <f t="shared" si="106"/>
        <v>0</v>
      </c>
      <c r="N723" t="b">
        <f t="shared" si="107"/>
        <v>1</v>
      </c>
      <c r="O723" t="b">
        <f t="shared" si="108"/>
        <v>1</v>
      </c>
      <c r="P723" t="b">
        <f t="shared" si="109"/>
        <v>1</v>
      </c>
      <c r="Q723" s="21">
        <f t="shared" si="110"/>
        <v>1</v>
      </c>
    </row>
    <row r="724" spans="1:17" ht="15.75" x14ac:dyDescent="0.25">
      <c r="A724" s="17" t="s">
        <v>226</v>
      </c>
      <c r="B724" s="17" t="s">
        <v>332</v>
      </c>
      <c r="C724" s="17" t="s">
        <v>22</v>
      </c>
      <c r="D724" s="12">
        <v>43891</v>
      </c>
      <c r="E724" s="12">
        <v>43908</v>
      </c>
      <c r="F724" s="13">
        <v>2000</v>
      </c>
      <c r="G724" s="12">
        <v>43891</v>
      </c>
      <c r="H724" s="12">
        <v>43921</v>
      </c>
      <c r="I724" s="17">
        <f t="shared" si="111"/>
        <v>1</v>
      </c>
      <c r="J724" s="13">
        <f t="shared" si="104"/>
        <v>2000</v>
      </c>
      <c r="K724"/>
      <c r="L724" t="b">
        <f t="shared" si="105"/>
        <v>0</v>
      </c>
      <c r="M724" t="b">
        <f t="shared" si="106"/>
        <v>0</v>
      </c>
      <c r="N724" t="b">
        <f t="shared" si="107"/>
        <v>1</v>
      </c>
      <c r="O724" t="b">
        <f t="shared" si="108"/>
        <v>1</v>
      </c>
      <c r="P724" t="b">
        <f t="shared" si="109"/>
        <v>1</v>
      </c>
      <c r="Q724" s="21">
        <f t="shared" si="110"/>
        <v>1</v>
      </c>
    </row>
    <row r="725" spans="1:17" ht="15.75" x14ac:dyDescent="0.25">
      <c r="A725" s="17" t="s">
        <v>226</v>
      </c>
      <c r="B725" s="17" t="s">
        <v>332</v>
      </c>
      <c r="C725" s="17" t="s">
        <v>22</v>
      </c>
      <c r="D725" s="12">
        <v>43922</v>
      </c>
      <c r="E725" s="12">
        <v>43972</v>
      </c>
      <c r="F725" s="13">
        <v>2000</v>
      </c>
      <c r="G725" s="12">
        <v>43922</v>
      </c>
      <c r="H725" s="12">
        <v>43951</v>
      </c>
      <c r="I725" s="17">
        <f t="shared" si="111"/>
        <v>1</v>
      </c>
      <c r="J725" s="13">
        <f t="shared" si="104"/>
        <v>2000</v>
      </c>
      <c r="K725"/>
      <c r="L725" t="b">
        <f t="shared" si="105"/>
        <v>0</v>
      </c>
      <c r="M725" t="b">
        <f t="shared" si="106"/>
        <v>0</v>
      </c>
      <c r="N725" t="b">
        <f t="shared" si="107"/>
        <v>1</v>
      </c>
      <c r="O725" t="b">
        <f t="shared" si="108"/>
        <v>1</v>
      </c>
      <c r="P725" t="b">
        <f t="shared" si="109"/>
        <v>1</v>
      </c>
      <c r="Q725" s="21">
        <f t="shared" si="110"/>
        <v>1</v>
      </c>
    </row>
    <row r="726" spans="1:17" ht="15.75" x14ac:dyDescent="0.25">
      <c r="A726" s="17" t="s">
        <v>226</v>
      </c>
      <c r="B726" s="17" t="s">
        <v>332</v>
      </c>
      <c r="C726" s="17" t="s">
        <v>22</v>
      </c>
      <c r="D726" s="12">
        <v>43952</v>
      </c>
      <c r="E726" s="12">
        <v>43972</v>
      </c>
      <c r="F726" s="13">
        <v>2000</v>
      </c>
      <c r="G726" s="12">
        <v>43952</v>
      </c>
      <c r="H726" s="12">
        <v>43982</v>
      </c>
      <c r="I726" s="17">
        <f t="shared" ref="I726:I757" si="112">IF((YEAR(H726)-YEAR(G726))=1, ((MONTH(H726)-MONTH(G726))+1)+12, (IF((YEAR(H726)-YEAR(G726))=2, ((MONTH(H726)-MONTH(G726))+1)+24, (IF((YEAR(H726)-YEAR(G726))=3, ((MONTH(H726)-MONTH(G726))+1)+36, (MONTH(H726)-MONTH(G726))+1)))))</f>
        <v>1</v>
      </c>
      <c r="J726" s="13">
        <f t="shared" ref="J726:J789" si="113">F726/I726</f>
        <v>2000</v>
      </c>
      <c r="K726"/>
      <c r="L726" t="b">
        <f t="shared" si="105"/>
        <v>0</v>
      </c>
      <c r="M726" t="b">
        <f t="shared" si="106"/>
        <v>0</v>
      </c>
      <c r="N726" t="b">
        <f t="shared" si="107"/>
        <v>1</v>
      </c>
      <c r="O726" t="b">
        <f t="shared" si="108"/>
        <v>1</v>
      </c>
      <c r="P726" t="b">
        <f t="shared" si="109"/>
        <v>1</v>
      </c>
      <c r="Q726" s="21">
        <f t="shared" si="110"/>
        <v>1</v>
      </c>
    </row>
    <row r="727" spans="1:17" ht="15.75" x14ac:dyDescent="0.25">
      <c r="A727" s="17" t="s">
        <v>226</v>
      </c>
      <c r="B727" s="17" t="s">
        <v>332</v>
      </c>
      <c r="C727" s="17" t="s">
        <v>22</v>
      </c>
      <c r="D727" s="12">
        <v>43983</v>
      </c>
      <c r="E727" s="12">
        <v>44034</v>
      </c>
      <c r="F727" s="13">
        <v>2000</v>
      </c>
      <c r="G727" s="12">
        <v>43983</v>
      </c>
      <c r="H727" s="12">
        <v>44012</v>
      </c>
      <c r="I727" s="17">
        <f t="shared" si="112"/>
        <v>1</v>
      </c>
      <c r="J727" s="13">
        <f t="shared" si="113"/>
        <v>2000</v>
      </c>
      <c r="K727"/>
      <c r="L727" t="b">
        <f t="shared" si="105"/>
        <v>0</v>
      </c>
      <c r="M727" t="b">
        <f t="shared" si="106"/>
        <v>0</v>
      </c>
      <c r="N727" t="b">
        <f t="shared" si="107"/>
        <v>1</v>
      </c>
      <c r="O727" t="b">
        <f t="shared" si="108"/>
        <v>1</v>
      </c>
      <c r="P727" t="b">
        <f t="shared" si="109"/>
        <v>1</v>
      </c>
      <c r="Q727" s="21">
        <f t="shared" si="110"/>
        <v>1</v>
      </c>
    </row>
    <row r="728" spans="1:17" ht="15.75" x14ac:dyDescent="0.25">
      <c r="A728" s="17" t="s">
        <v>226</v>
      </c>
      <c r="B728" s="17" t="s">
        <v>332</v>
      </c>
      <c r="C728" s="17" t="s">
        <v>22</v>
      </c>
      <c r="D728" s="12">
        <v>44013</v>
      </c>
      <c r="E728" s="12">
        <v>44034</v>
      </c>
      <c r="F728" s="13">
        <v>2000</v>
      </c>
      <c r="G728" s="12">
        <v>44013</v>
      </c>
      <c r="H728" s="12">
        <v>44043</v>
      </c>
      <c r="I728" s="17">
        <f t="shared" si="112"/>
        <v>1</v>
      </c>
      <c r="J728" s="13">
        <f t="shared" si="113"/>
        <v>2000</v>
      </c>
      <c r="K728"/>
      <c r="L728" t="b">
        <f t="shared" ref="L728:L791" si="114">AND(F728=F727,G728=G727,E728=E727,D728=D727)</f>
        <v>0</v>
      </c>
      <c r="M728" t="b">
        <f t="shared" ref="M728:M791" si="115">IF(F728&gt;G728,TRUE, FALSE)</f>
        <v>0</v>
      </c>
      <c r="N728" t="b">
        <f t="shared" ref="N728:N791" si="116">EXACT(A728,A727)</f>
        <v>1</v>
      </c>
      <c r="O728" t="b">
        <f t="shared" ref="O728:O791" si="117">EXACT(B728,B727)</f>
        <v>1</v>
      </c>
      <c r="P728" t="b">
        <f t="shared" ref="P728:P791" si="118">AND(N728,O728)</f>
        <v>1</v>
      </c>
      <c r="Q728" s="21">
        <f t="shared" ref="Q728:Q791" si="119">IF(AND(NOT(L728),P728), G728-H727,"N/a")</f>
        <v>1</v>
      </c>
    </row>
    <row r="729" spans="1:17" ht="15.75" x14ac:dyDescent="0.25">
      <c r="A729" s="17" t="s">
        <v>226</v>
      </c>
      <c r="B729" s="17" t="s">
        <v>332</v>
      </c>
      <c r="C729" s="17" t="s">
        <v>22</v>
      </c>
      <c r="D729" s="12">
        <v>44044</v>
      </c>
      <c r="E729" s="12">
        <v>44097</v>
      </c>
      <c r="F729" s="13">
        <v>2000</v>
      </c>
      <c r="G729" s="12">
        <v>44044</v>
      </c>
      <c r="H729" s="12">
        <v>44074</v>
      </c>
      <c r="I729" s="17">
        <f t="shared" si="112"/>
        <v>1</v>
      </c>
      <c r="J729" s="13">
        <f t="shared" si="113"/>
        <v>2000</v>
      </c>
      <c r="K729"/>
      <c r="L729" t="b">
        <f t="shared" si="114"/>
        <v>0</v>
      </c>
      <c r="M729" t="b">
        <f t="shared" si="115"/>
        <v>0</v>
      </c>
      <c r="N729" t="b">
        <f t="shared" si="116"/>
        <v>1</v>
      </c>
      <c r="O729" t="b">
        <f t="shared" si="117"/>
        <v>1</v>
      </c>
      <c r="P729" t="b">
        <f t="shared" si="118"/>
        <v>1</v>
      </c>
      <c r="Q729" s="21">
        <f t="shared" si="119"/>
        <v>1</v>
      </c>
    </row>
    <row r="730" spans="1:17" ht="15.75" x14ac:dyDescent="0.25">
      <c r="A730" s="17" t="s">
        <v>226</v>
      </c>
      <c r="B730" s="17" t="s">
        <v>332</v>
      </c>
      <c r="C730" s="17" t="s">
        <v>22</v>
      </c>
      <c r="D730" s="12">
        <v>44075</v>
      </c>
      <c r="E730" s="12">
        <v>44097</v>
      </c>
      <c r="F730" s="13">
        <v>2000</v>
      </c>
      <c r="G730" s="12">
        <v>44075</v>
      </c>
      <c r="H730" s="12">
        <v>44104</v>
      </c>
      <c r="I730" s="17">
        <f t="shared" si="112"/>
        <v>1</v>
      </c>
      <c r="J730" s="13">
        <f t="shared" si="113"/>
        <v>2000</v>
      </c>
      <c r="K730"/>
      <c r="L730" t="b">
        <f t="shared" si="114"/>
        <v>0</v>
      </c>
      <c r="M730" t="b">
        <f t="shared" si="115"/>
        <v>0</v>
      </c>
      <c r="N730" t="b">
        <f t="shared" si="116"/>
        <v>1</v>
      </c>
      <c r="O730" t="b">
        <f t="shared" si="117"/>
        <v>1</v>
      </c>
      <c r="P730" t="b">
        <f t="shared" si="118"/>
        <v>1</v>
      </c>
      <c r="Q730" s="21">
        <f t="shared" si="119"/>
        <v>1</v>
      </c>
    </row>
    <row r="731" spans="1:17" ht="15.75" x14ac:dyDescent="0.25">
      <c r="A731" s="17" t="s">
        <v>226</v>
      </c>
      <c r="B731" s="17" t="s">
        <v>332</v>
      </c>
      <c r="C731" s="17" t="s">
        <v>22</v>
      </c>
      <c r="D731" s="12">
        <v>44105</v>
      </c>
      <c r="E731" s="12">
        <v>44181</v>
      </c>
      <c r="F731" s="13">
        <v>2000</v>
      </c>
      <c r="G731" s="12">
        <v>44105</v>
      </c>
      <c r="H731" s="12">
        <v>44135</v>
      </c>
      <c r="I731" s="17">
        <f t="shared" si="112"/>
        <v>1</v>
      </c>
      <c r="J731" s="13">
        <f t="shared" si="113"/>
        <v>2000</v>
      </c>
      <c r="K731"/>
      <c r="L731" t="b">
        <f t="shared" si="114"/>
        <v>0</v>
      </c>
      <c r="M731" t="b">
        <f t="shared" si="115"/>
        <v>0</v>
      </c>
      <c r="N731" t="b">
        <f t="shared" si="116"/>
        <v>1</v>
      </c>
      <c r="O731" t="b">
        <f t="shared" si="117"/>
        <v>1</v>
      </c>
      <c r="P731" t="b">
        <f t="shared" si="118"/>
        <v>1</v>
      </c>
      <c r="Q731" s="21">
        <f t="shared" si="119"/>
        <v>1</v>
      </c>
    </row>
    <row r="732" spans="1:17" ht="15.75" x14ac:dyDescent="0.25">
      <c r="A732" s="17" t="s">
        <v>226</v>
      </c>
      <c r="B732" s="17" t="s">
        <v>332</v>
      </c>
      <c r="C732" s="17" t="s">
        <v>22</v>
      </c>
      <c r="D732" s="12">
        <v>44136</v>
      </c>
      <c r="E732" s="12">
        <v>44181</v>
      </c>
      <c r="F732" s="13">
        <v>2000</v>
      </c>
      <c r="G732" s="12">
        <v>44136</v>
      </c>
      <c r="H732" s="12">
        <v>44165</v>
      </c>
      <c r="I732" s="17">
        <f t="shared" si="112"/>
        <v>1</v>
      </c>
      <c r="J732" s="13">
        <f t="shared" si="113"/>
        <v>2000</v>
      </c>
      <c r="K732"/>
      <c r="L732" t="b">
        <f t="shared" si="114"/>
        <v>0</v>
      </c>
      <c r="M732" t="b">
        <f t="shared" si="115"/>
        <v>0</v>
      </c>
      <c r="N732" t="b">
        <f t="shared" si="116"/>
        <v>1</v>
      </c>
      <c r="O732" t="b">
        <f t="shared" si="117"/>
        <v>1</v>
      </c>
      <c r="P732" t="b">
        <f t="shared" si="118"/>
        <v>1</v>
      </c>
      <c r="Q732" s="21">
        <f t="shared" si="119"/>
        <v>1</v>
      </c>
    </row>
    <row r="733" spans="1:17" ht="15.75" x14ac:dyDescent="0.25">
      <c r="A733" s="17" t="s">
        <v>226</v>
      </c>
      <c r="B733" s="17" t="s">
        <v>332</v>
      </c>
      <c r="C733" s="17" t="s">
        <v>22</v>
      </c>
      <c r="D733" s="12">
        <v>44166</v>
      </c>
      <c r="E733" s="12">
        <v>44181</v>
      </c>
      <c r="F733" s="13">
        <v>2000</v>
      </c>
      <c r="G733" s="12">
        <v>44166</v>
      </c>
      <c r="H733" s="12">
        <v>44196</v>
      </c>
      <c r="I733" s="17">
        <f t="shared" si="112"/>
        <v>1</v>
      </c>
      <c r="J733" s="13">
        <f t="shared" si="113"/>
        <v>2000</v>
      </c>
      <c r="K733"/>
      <c r="L733" t="b">
        <f t="shared" si="114"/>
        <v>0</v>
      </c>
      <c r="M733" t="b">
        <f t="shared" si="115"/>
        <v>0</v>
      </c>
      <c r="N733" t="b">
        <f t="shared" si="116"/>
        <v>1</v>
      </c>
      <c r="O733" t="b">
        <f t="shared" si="117"/>
        <v>1</v>
      </c>
      <c r="P733" t="b">
        <f t="shared" si="118"/>
        <v>1</v>
      </c>
      <c r="Q733" s="21">
        <f t="shared" si="119"/>
        <v>1</v>
      </c>
    </row>
    <row r="734" spans="1:17" ht="15.75" x14ac:dyDescent="0.25">
      <c r="A734" s="17" t="s">
        <v>227</v>
      </c>
      <c r="B734" s="17" t="s">
        <v>333</v>
      </c>
      <c r="C734" s="17" t="s">
        <v>22</v>
      </c>
      <c r="D734" s="12">
        <v>44245</v>
      </c>
      <c r="E734" s="12">
        <v>44259</v>
      </c>
      <c r="F734" s="13">
        <v>130000</v>
      </c>
      <c r="G734" s="12">
        <v>44246</v>
      </c>
      <c r="H734" s="12">
        <v>44592</v>
      </c>
      <c r="I734" s="17">
        <f t="shared" si="112"/>
        <v>12</v>
      </c>
      <c r="J734" s="13">
        <f t="shared" si="113"/>
        <v>10833.333333333334</v>
      </c>
      <c r="K734"/>
      <c r="L734" t="b">
        <f t="shared" si="114"/>
        <v>0</v>
      </c>
      <c r="M734" t="b">
        <f t="shared" si="115"/>
        <v>1</v>
      </c>
      <c r="N734" t="b">
        <f t="shared" si="116"/>
        <v>0</v>
      </c>
      <c r="O734" t="b">
        <f t="shared" si="117"/>
        <v>0</v>
      </c>
      <c r="P734" t="b">
        <f t="shared" si="118"/>
        <v>0</v>
      </c>
      <c r="Q734" s="21" t="str">
        <f t="shared" si="119"/>
        <v>N/a</v>
      </c>
    </row>
    <row r="735" spans="1:17" ht="15.75" hidden="1" x14ac:dyDescent="0.25">
      <c r="A735" s="17" t="s">
        <v>228</v>
      </c>
      <c r="B735" s="17" t="s">
        <v>336</v>
      </c>
      <c r="C735" s="17" t="s">
        <v>22</v>
      </c>
      <c r="D735" s="12">
        <v>43382</v>
      </c>
      <c r="E735" s="12">
        <v>43417</v>
      </c>
      <c r="F735" s="13">
        <v>8750</v>
      </c>
      <c r="G735" s="12">
        <v>43374</v>
      </c>
      <c r="H735" s="12">
        <v>43465</v>
      </c>
      <c r="I735" s="17">
        <f t="shared" si="112"/>
        <v>3</v>
      </c>
      <c r="J735" s="13">
        <f t="shared" si="113"/>
        <v>2916.6666666666665</v>
      </c>
      <c r="K735"/>
      <c r="L735" t="b">
        <f t="shared" si="114"/>
        <v>0</v>
      </c>
      <c r="M735" t="b">
        <f t="shared" si="115"/>
        <v>0</v>
      </c>
      <c r="N735" t="b">
        <f t="shared" si="116"/>
        <v>0</v>
      </c>
      <c r="O735" t="b">
        <f t="shared" si="117"/>
        <v>0</v>
      </c>
      <c r="P735" t="b">
        <f t="shared" si="118"/>
        <v>0</v>
      </c>
      <c r="Q735" s="21" t="str">
        <f t="shared" si="119"/>
        <v>N/a</v>
      </c>
    </row>
    <row r="736" spans="1:17" ht="15.75" x14ac:dyDescent="0.25">
      <c r="A736" s="17" t="s">
        <v>229</v>
      </c>
      <c r="B736" s="17" t="s">
        <v>333</v>
      </c>
      <c r="C736" s="17" t="s">
        <v>22</v>
      </c>
      <c r="D736" s="12">
        <v>43194</v>
      </c>
      <c r="E736" s="12">
        <v>43227</v>
      </c>
      <c r="F736" s="13">
        <v>20000</v>
      </c>
      <c r="G736" s="12">
        <v>43191</v>
      </c>
      <c r="H736" s="12">
        <v>43555</v>
      </c>
      <c r="I736" s="17">
        <f t="shared" si="112"/>
        <v>12</v>
      </c>
      <c r="J736" s="13">
        <f t="shared" si="113"/>
        <v>1666.6666666666667</v>
      </c>
      <c r="K736"/>
      <c r="L736" t="b">
        <f t="shared" si="114"/>
        <v>0</v>
      </c>
      <c r="M736" t="b">
        <f t="shared" si="115"/>
        <v>0</v>
      </c>
      <c r="N736" t="b">
        <f t="shared" si="116"/>
        <v>0</v>
      </c>
      <c r="O736" t="b">
        <f t="shared" si="117"/>
        <v>0</v>
      </c>
      <c r="P736" t="b">
        <f t="shared" si="118"/>
        <v>0</v>
      </c>
      <c r="Q736" s="21" t="str">
        <f t="shared" si="119"/>
        <v>N/a</v>
      </c>
    </row>
    <row r="737" spans="1:17" ht="15.75" hidden="1" x14ac:dyDescent="0.25">
      <c r="A737" s="17" t="s">
        <v>229</v>
      </c>
      <c r="B737" s="17" t="s">
        <v>333</v>
      </c>
      <c r="C737" s="17" t="s">
        <v>22</v>
      </c>
      <c r="D737" s="12">
        <v>43364</v>
      </c>
      <c r="E737" s="12">
        <v>43465</v>
      </c>
      <c r="F737" s="13">
        <v>3000</v>
      </c>
      <c r="G737" s="12">
        <v>43344</v>
      </c>
      <c r="H737" s="12">
        <v>43373</v>
      </c>
      <c r="I737" s="17">
        <f t="shared" si="112"/>
        <v>1</v>
      </c>
      <c r="J737" s="13">
        <f t="shared" si="113"/>
        <v>3000</v>
      </c>
      <c r="K737"/>
      <c r="L737" t="b">
        <f t="shared" si="114"/>
        <v>0</v>
      </c>
      <c r="M737" t="b">
        <f t="shared" si="115"/>
        <v>0</v>
      </c>
      <c r="N737" t="b">
        <f t="shared" si="116"/>
        <v>1</v>
      </c>
      <c r="O737" t="b">
        <f t="shared" si="117"/>
        <v>1</v>
      </c>
      <c r="P737" t="b">
        <f t="shared" si="118"/>
        <v>1</v>
      </c>
      <c r="Q737" s="21">
        <f t="shared" si="119"/>
        <v>-211</v>
      </c>
    </row>
    <row r="738" spans="1:17" ht="15.75" x14ac:dyDescent="0.25">
      <c r="A738" s="17" t="s">
        <v>229</v>
      </c>
      <c r="B738" s="17" t="s">
        <v>333</v>
      </c>
      <c r="C738" s="17" t="s">
        <v>22</v>
      </c>
      <c r="D738" s="12">
        <v>43539</v>
      </c>
      <c r="E738" s="12">
        <v>43592</v>
      </c>
      <c r="F738" s="13">
        <v>20000</v>
      </c>
      <c r="G738" s="12">
        <v>43556</v>
      </c>
      <c r="H738" s="12">
        <v>43921</v>
      </c>
      <c r="I738" s="17">
        <f t="shared" si="112"/>
        <v>12</v>
      </c>
      <c r="J738" s="13">
        <f t="shared" si="113"/>
        <v>1666.6666666666667</v>
      </c>
      <c r="K738"/>
      <c r="L738" t="b">
        <f t="shared" si="114"/>
        <v>0</v>
      </c>
      <c r="M738" t="b">
        <f t="shared" si="115"/>
        <v>0</v>
      </c>
      <c r="N738" t="b">
        <f t="shared" si="116"/>
        <v>1</v>
      </c>
      <c r="O738" t="b">
        <f t="shared" si="117"/>
        <v>1</v>
      </c>
      <c r="P738" t="b">
        <f t="shared" si="118"/>
        <v>1</v>
      </c>
      <c r="Q738" s="21">
        <f t="shared" si="119"/>
        <v>183</v>
      </c>
    </row>
    <row r="739" spans="1:17" ht="15.75" x14ac:dyDescent="0.25">
      <c r="A739" s="17" t="s">
        <v>229</v>
      </c>
      <c r="B739" s="17" t="s">
        <v>333</v>
      </c>
      <c r="C739" s="17" t="s">
        <v>22</v>
      </c>
      <c r="D739" s="12">
        <v>43922</v>
      </c>
      <c r="E739" s="12">
        <v>43963</v>
      </c>
      <c r="F739" s="13">
        <v>1700</v>
      </c>
      <c r="G739" s="12">
        <v>43922</v>
      </c>
      <c r="H739" s="12">
        <v>44043</v>
      </c>
      <c r="I739" s="17">
        <f t="shared" si="112"/>
        <v>4</v>
      </c>
      <c r="J739" s="13">
        <f t="shared" si="113"/>
        <v>425</v>
      </c>
      <c r="K739"/>
      <c r="L739" t="b">
        <f t="shared" si="114"/>
        <v>0</v>
      </c>
      <c r="M739" t="b">
        <f t="shared" si="115"/>
        <v>0</v>
      </c>
      <c r="N739" t="b">
        <f t="shared" si="116"/>
        <v>1</v>
      </c>
      <c r="O739" t="b">
        <f t="shared" si="117"/>
        <v>1</v>
      </c>
      <c r="P739" t="b">
        <f t="shared" si="118"/>
        <v>1</v>
      </c>
      <c r="Q739" s="21">
        <f t="shared" si="119"/>
        <v>1</v>
      </c>
    </row>
    <row r="740" spans="1:17" ht="15.75" hidden="1" x14ac:dyDescent="0.25">
      <c r="A740" s="17" t="s">
        <v>230</v>
      </c>
      <c r="B740" s="17" t="s">
        <v>335</v>
      </c>
      <c r="C740" s="17" t="s">
        <v>22</v>
      </c>
      <c r="D740" s="12">
        <v>43020</v>
      </c>
      <c r="E740" s="12">
        <v>43100</v>
      </c>
      <c r="F740" s="13">
        <v>23904</v>
      </c>
      <c r="G740" s="12">
        <v>43009</v>
      </c>
      <c r="H740" s="12">
        <v>43373</v>
      </c>
      <c r="I740" s="17">
        <f t="shared" si="112"/>
        <v>12</v>
      </c>
      <c r="J740" s="13">
        <f t="shared" si="113"/>
        <v>1992</v>
      </c>
      <c r="K740"/>
      <c r="L740" t="b">
        <f t="shared" si="114"/>
        <v>0</v>
      </c>
      <c r="M740" t="b">
        <f t="shared" si="115"/>
        <v>0</v>
      </c>
      <c r="N740" t="b">
        <f t="shared" si="116"/>
        <v>0</v>
      </c>
      <c r="O740" t="b">
        <f t="shared" si="117"/>
        <v>0</v>
      </c>
      <c r="P740" t="b">
        <f t="shared" si="118"/>
        <v>0</v>
      </c>
      <c r="Q740" s="21" t="str">
        <f t="shared" si="119"/>
        <v>N/a</v>
      </c>
    </row>
    <row r="741" spans="1:17" ht="15.75" x14ac:dyDescent="0.25">
      <c r="A741" s="17" t="s">
        <v>230</v>
      </c>
      <c r="B741" s="17" t="s">
        <v>335</v>
      </c>
      <c r="C741" s="17" t="s">
        <v>22</v>
      </c>
      <c r="D741" s="12">
        <v>43371</v>
      </c>
      <c r="E741" s="12">
        <v>43418</v>
      </c>
      <c r="F741" s="13">
        <v>23447.43</v>
      </c>
      <c r="G741" s="12">
        <v>43374</v>
      </c>
      <c r="H741" s="12">
        <v>43738</v>
      </c>
      <c r="I741" s="17">
        <f t="shared" si="112"/>
        <v>12</v>
      </c>
      <c r="J741" s="13">
        <f t="shared" si="113"/>
        <v>1953.9525000000001</v>
      </c>
      <c r="K741"/>
      <c r="L741" t="b">
        <f t="shared" si="114"/>
        <v>0</v>
      </c>
      <c r="M741" t="b">
        <f t="shared" si="115"/>
        <v>0</v>
      </c>
      <c r="N741" t="b">
        <f t="shared" si="116"/>
        <v>1</v>
      </c>
      <c r="O741" t="b">
        <f t="shared" si="117"/>
        <v>1</v>
      </c>
      <c r="P741" t="b">
        <f t="shared" si="118"/>
        <v>1</v>
      </c>
      <c r="Q741" s="21">
        <f t="shared" si="119"/>
        <v>1</v>
      </c>
    </row>
    <row r="742" spans="1:17" ht="15.75" hidden="1" x14ac:dyDescent="0.25">
      <c r="A742" s="17" t="s">
        <v>231</v>
      </c>
      <c r="B742" s="17" t="s">
        <v>333</v>
      </c>
      <c r="C742" s="17" t="s">
        <v>22</v>
      </c>
      <c r="D742" s="12">
        <v>42736</v>
      </c>
      <c r="E742" s="12">
        <v>43100</v>
      </c>
      <c r="F742" s="13">
        <v>18000</v>
      </c>
      <c r="G742" s="12">
        <v>42644</v>
      </c>
      <c r="H742" s="12">
        <v>43008</v>
      </c>
      <c r="I742" s="17">
        <f t="shared" si="112"/>
        <v>12</v>
      </c>
      <c r="J742" s="13">
        <f t="shared" si="113"/>
        <v>1500</v>
      </c>
      <c r="K742"/>
      <c r="L742" t="b">
        <f t="shared" si="114"/>
        <v>0</v>
      </c>
      <c r="M742" t="b">
        <f t="shared" si="115"/>
        <v>0</v>
      </c>
      <c r="N742" t="b">
        <f t="shared" si="116"/>
        <v>0</v>
      </c>
      <c r="O742" t="b">
        <f t="shared" si="117"/>
        <v>0</v>
      </c>
      <c r="P742" t="b">
        <f t="shared" si="118"/>
        <v>0</v>
      </c>
      <c r="Q742" s="21" t="str">
        <f t="shared" si="119"/>
        <v>N/a</v>
      </c>
    </row>
    <row r="743" spans="1:17" ht="15.75" hidden="1" x14ac:dyDescent="0.25">
      <c r="A743" s="17" t="s">
        <v>231</v>
      </c>
      <c r="B743" s="17" t="s">
        <v>333</v>
      </c>
      <c r="C743" s="17" t="s">
        <v>22</v>
      </c>
      <c r="D743" s="12">
        <v>43029</v>
      </c>
      <c r="E743" s="12">
        <v>43465</v>
      </c>
      <c r="F743" s="13">
        <v>18000</v>
      </c>
      <c r="G743" s="12">
        <v>43009</v>
      </c>
      <c r="H743" s="12">
        <v>43373</v>
      </c>
      <c r="I743" s="17">
        <f t="shared" si="112"/>
        <v>12</v>
      </c>
      <c r="J743" s="13">
        <f t="shared" si="113"/>
        <v>1500</v>
      </c>
      <c r="K743"/>
      <c r="L743" t="b">
        <f t="shared" si="114"/>
        <v>0</v>
      </c>
      <c r="M743" t="b">
        <f t="shared" si="115"/>
        <v>0</v>
      </c>
      <c r="N743" t="b">
        <f t="shared" si="116"/>
        <v>1</v>
      </c>
      <c r="O743" t="b">
        <f t="shared" si="117"/>
        <v>1</v>
      </c>
      <c r="P743" t="b">
        <f t="shared" si="118"/>
        <v>1</v>
      </c>
      <c r="Q743" s="21">
        <f t="shared" si="119"/>
        <v>1</v>
      </c>
    </row>
    <row r="744" spans="1:17" ht="15.75" x14ac:dyDescent="0.25">
      <c r="A744" s="17" t="s">
        <v>46</v>
      </c>
      <c r="B744" s="17" t="s">
        <v>332</v>
      </c>
      <c r="C744" s="17" t="s">
        <v>22</v>
      </c>
      <c r="D744" s="12">
        <v>43320</v>
      </c>
      <c r="E744" s="12">
        <v>43420</v>
      </c>
      <c r="F744" s="13">
        <v>6000</v>
      </c>
      <c r="G744" s="12">
        <v>43313</v>
      </c>
      <c r="H744" s="12">
        <v>43677</v>
      </c>
      <c r="I744" s="17">
        <f t="shared" si="112"/>
        <v>12</v>
      </c>
      <c r="J744" s="13">
        <f t="shared" si="113"/>
        <v>500</v>
      </c>
      <c r="K744"/>
      <c r="L744" t="b">
        <f t="shared" si="114"/>
        <v>0</v>
      </c>
      <c r="M744" t="b">
        <f t="shared" si="115"/>
        <v>0</v>
      </c>
      <c r="N744" t="b">
        <f t="shared" si="116"/>
        <v>0</v>
      </c>
      <c r="O744" t="b">
        <f t="shared" si="117"/>
        <v>0</v>
      </c>
      <c r="P744" t="b">
        <f t="shared" si="118"/>
        <v>0</v>
      </c>
      <c r="Q744" s="21" t="str">
        <f t="shared" si="119"/>
        <v>N/a</v>
      </c>
    </row>
    <row r="745" spans="1:17" ht="15.75" x14ac:dyDescent="0.25">
      <c r="A745" s="17" t="s">
        <v>46</v>
      </c>
      <c r="B745" s="17" t="s">
        <v>332</v>
      </c>
      <c r="C745" s="17" t="s">
        <v>22</v>
      </c>
      <c r="D745" s="12">
        <v>43830</v>
      </c>
      <c r="E745" s="12">
        <v>44111</v>
      </c>
      <c r="F745" s="13">
        <v>2211</v>
      </c>
      <c r="G745" s="12">
        <v>43678</v>
      </c>
      <c r="H745" s="12">
        <v>43769</v>
      </c>
      <c r="I745" s="17">
        <f t="shared" si="112"/>
        <v>3</v>
      </c>
      <c r="J745" s="13">
        <f t="shared" si="113"/>
        <v>737</v>
      </c>
      <c r="K745"/>
      <c r="L745" t="b">
        <f t="shared" si="114"/>
        <v>0</v>
      </c>
      <c r="M745" t="b">
        <f t="shared" si="115"/>
        <v>0</v>
      </c>
      <c r="N745" t="b">
        <f t="shared" si="116"/>
        <v>1</v>
      </c>
      <c r="O745" t="b">
        <f t="shared" si="117"/>
        <v>1</v>
      </c>
      <c r="P745" t="b">
        <f t="shared" si="118"/>
        <v>1</v>
      </c>
      <c r="Q745" s="21">
        <f t="shared" si="119"/>
        <v>1</v>
      </c>
    </row>
    <row r="746" spans="1:17" ht="15.75" x14ac:dyDescent="0.25">
      <c r="A746" s="17" t="s">
        <v>46</v>
      </c>
      <c r="B746" s="17" t="s">
        <v>332</v>
      </c>
      <c r="C746" s="17" t="s">
        <v>22</v>
      </c>
      <c r="D746" s="12">
        <v>43733</v>
      </c>
      <c r="E746" s="12">
        <v>43829</v>
      </c>
      <c r="F746" s="13">
        <v>8844</v>
      </c>
      <c r="G746" s="12">
        <v>43770</v>
      </c>
      <c r="H746" s="12">
        <v>44135</v>
      </c>
      <c r="I746" s="17">
        <f t="shared" si="112"/>
        <v>12</v>
      </c>
      <c r="J746" s="13">
        <f t="shared" si="113"/>
        <v>737</v>
      </c>
      <c r="K746"/>
      <c r="L746" t="b">
        <f t="shared" si="114"/>
        <v>0</v>
      </c>
      <c r="M746" t="b">
        <f t="shared" si="115"/>
        <v>0</v>
      </c>
      <c r="N746" t="b">
        <f t="shared" si="116"/>
        <v>1</v>
      </c>
      <c r="O746" t="b">
        <f t="shared" si="117"/>
        <v>1</v>
      </c>
      <c r="P746" t="b">
        <f t="shared" si="118"/>
        <v>1</v>
      </c>
      <c r="Q746" s="21">
        <f t="shared" si="119"/>
        <v>1</v>
      </c>
    </row>
    <row r="747" spans="1:17" ht="15.75" x14ac:dyDescent="0.25">
      <c r="A747" s="17" t="s">
        <v>46</v>
      </c>
      <c r="B747" s="17" t="s">
        <v>332</v>
      </c>
      <c r="C747" s="17" t="s">
        <v>22</v>
      </c>
      <c r="D747" s="12">
        <v>44111</v>
      </c>
      <c r="E747" s="12">
        <v>44253</v>
      </c>
      <c r="F747" s="13">
        <v>8844</v>
      </c>
      <c r="G747" s="12">
        <v>44136</v>
      </c>
      <c r="H747" s="12">
        <v>44500</v>
      </c>
      <c r="I747" s="17">
        <f t="shared" si="112"/>
        <v>12</v>
      </c>
      <c r="J747" s="13">
        <f t="shared" si="113"/>
        <v>737</v>
      </c>
      <c r="K747"/>
      <c r="L747" t="b">
        <f t="shared" si="114"/>
        <v>0</v>
      </c>
      <c r="M747" t="b">
        <f t="shared" si="115"/>
        <v>0</v>
      </c>
      <c r="N747" t="b">
        <f t="shared" si="116"/>
        <v>1</v>
      </c>
      <c r="O747" t="b">
        <f t="shared" si="117"/>
        <v>1</v>
      </c>
      <c r="P747" t="b">
        <f t="shared" si="118"/>
        <v>1</v>
      </c>
      <c r="Q747" s="21">
        <f t="shared" si="119"/>
        <v>1</v>
      </c>
    </row>
    <row r="748" spans="1:17" ht="15.75" hidden="1" x14ac:dyDescent="0.25">
      <c r="A748" s="17" t="s">
        <v>232</v>
      </c>
      <c r="B748" s="17" t="s">
        <v>335</v>
      </c>
      <c r="C748" s="17" t="s">
        <v>22</v>
      </c>
      <c r="D748" s="12">
        <v>42541</v>
      </c>
      <c r="E748" s="12">
        <v>42735</v>
      </c>
      <c r="F748" s="13">
        <v>6000</v>
      </c>
      <c r="G748" s="12">
        <v>42522</v>
      </c>
      <c r="H748" s="12">
        <v>42886</v>
      </c>
      <c r="I748" s="17">
        <f t="shared" si="112"/>
        <v>12</v>
      </c>
      <c r="J748" s="13">
        <f t="shared" si="113"/>
        <v>500</v>
      </c>
      <c r="K748"/>
      <c r="L748" t="b">
        <f t="shared" si="114"/>
        <v>0</v>
      </c>
      <c r="M748" t="b">
        <f t="shared" si="115"/>
        <v>0</v>
      </c>
      <c r="N748" t="b">
        <f t="shared" si="116"/>
        <v>0</v>
      </c>
      <c r="O748" t="b">
        <f t="shared" si="117"/>
        <v>0</v>
      </c>
      <c r="P748" t="b">
        <f t="shared" si="118"/>
        <v>0</v>
      </c>
      <c r="Q748" s="21" t="str">
        <f t="shared" si="119"/>
        <v>N/a</v>
      </c>
    </row>
    <row r="749" spans="1:17" ht="15.75" hidden="1" x14ac:dyDescent="0.25">
      <c r="A749" s="17" t="s">
        <v>232</v>
      </c>
      <c r="B749" s="17" t="s">
        <v>335</v>
      </c>
      <c r="C749" s="17" t="s">
        <v>22</v>
      </c>
      <c r="D749" s="12">
        <v>42893</v>
      </c>
      <c r="E749" s="12">
        <v>43100</v>
      </c>
      <c r="F749" s="13">
        <v>6000</v>
      </c>
      <c r="G749" s="12">
        <v>42887</v>
      </c>
      <c r="H749" s="12">
        <v>43251</v>
      </c>
      <c r="I749" s="17">
        <f t="shared" si="112"/>
        <v>12</v>
      </c>
      <c r="J749" s="13">
        <f t="shared" si="113"/>
        <v>500</v>
      </c>
      <c r="K749"/>
      <c r="L749" t="b">
        <f t="shared" si="114"/>
        <v>0</v>
      </c>
      <c r="M749" t="b">
        <f t="shared" si="115"/>
        <v>0</v>
      </c>
      <c r="N749" t="b">
        <f t="shared" si="116"/>
        <v>1</v>
      </c>
      <c r="O749" t="b">
        <f t="shared" si="117"/>
        <v>1</v>
      </c>
      <c r="P749" t="b">
        <f t="shared" si="118"/>
        <v>1</v>
      </c>
      <c r="Q749" s="21">
        <f t="shared" si="119"/>
        <v>1</v>
      </c>
    </row>
    <row r="750" spans="1:17" ht="15.75" x14ac:dyDescent="0.25">
      <c r="A750" s="17" t="s">
        <v>233</v>
      </c>
      <c r="B750" s="17" t="s">
        <v>333</v>
      </c>
      <c r="C750" s="17" t="s">
        <v>22</v>
      </c>
      <c r="D750" s="12">
        <v>44501</v>
      </c>
      <c r="E750" s="12"/>
      <c r="F750" s="13">
        <v>150000</v>
      </c>
      <c r="G750" s="12">
        <v>44501</v>
      </c>
      <c r="H750" s="12">
        <v>44865</v>
      </c>
      <c r="I750" s="17">
        <f t="shared" si="112"/>
        <v>12</v>
      </c>
      <c r="J750" s="13">
        <f t="shared" si="113"/>
        <v>12500</v>
      </c>
      <c r="K750"/>
      <c r="L750" t="b">
        <f t="shared" si="114"/>
        <v>0</v>
      </c>
      <c r="M750" t="b">
        <f t="shared" si="115"/>
        <v>1</v>
      </c>
      <c r="N750" t="b">
        <f t="shared" si="116"/>
        <v>0</v>
      </c>
      <c r="O750" t="b">
        <f t="shared" si="117"/>
        <v>0</v>
      </c>
      <c r="P750" t="b">
        <f t="shared" si="118"/>
        <v>0</v>
      </c>
      <c r="Q750" s="21" t="str">
        <f t="shared" si="119"/>
        <v>N/a</v>
      </c>
    </row>
    <row r="751" spans="1:17" ht="15.75" hidden="1" x14ac:dyDescent="0.25">
      <c r="A751" s="17" t="s">
        <v>234</v>
      </c>
      <c r="B751" s="17" t="s">
        <v>334</v>
      </c>
      <c r="C751" s="17" t="s">
        <v>22</v>
      </c>
      <c r="D751" s="12">
        <v>42680</v>
      </c>
      <c r="E751" s="12">
        <v>42735</v>
      </c>
      <c r="F751" s="13">
        <v>15900</v>
      </c>
      <c r="G751" s="12">
        <v>42644</v>
      </c>
      <c r="H751" s="12">
        <v>43008</v>
      </c>
      <c r="I751" s="17">
        <f t="shared" si="112"/>
        <v>12</v>
      </c>
      <c r="J751" s="13">
        <f t="shared" si="113"/>
        <v>1325</v>
      </c>
      <c r="K751"/>
      <c r="L751" t="b">
        <f t="shared" si="114"/>
        <v>0</v>
      </c>
      <c r="M751" t="b">
        <f t="shared" si="115"/>
        <v>0</v>
      </c>
      <c r="N751" t="b">
        <f t="shared" si="116"/>
        <v>0</v>
      </c>
      <c r="O751" t="b">
        <f t="shared" si="117"/>
        <v>0</v>
      </c>
      <c r="P751" t="b">
        <f t="shared" si="118"/>
        <v>0</v>
      </c>
      <c r="Q751" s="21" t="str">
        <f t="shared" si="119"/>
        <v>N/a</v>
      </c>
    </row>
    <row r="752" spans="1:17" ht="15.75" x14ac:dyDescent="0.25">
      <c r="A752" s="17" t="s">
        <v>234</v>
      </c>
      <c r="B752" s="17" t="s">
        <v>334</v>
      </c>
      <c r="C752" s="17" t="s">
        <v>22</v>
      </c>
      <c r="D752" s="12">
        <v>44160</v>
      </c>
      <c r="E752" s="12"/>
      <c r="F752" s="13">
        <v>150000</v>
      </c>
      <c r="G752" s="12">
        <v>44136</v>
      </c>
      <c r="H752" s="12">
        <v>44500</v>
      </c>
      <c r="I752" s="17">
        <f t="shared" si="112"/>
        <v>12</v>
      </c>
      <c r="J752" s="13">
        <f t="shared" si="113"/>
        <v>12500</v>
      </c>
      <c r="K752"/>
      <c r="L752" t="b">
        <f t="shared" si="114"/>
        <v>0</v>
      </c>
      <c r="M752" t="b">
        <f t="shared" si="115"/>
        <v>1</v>
      </c>
      <c r="N752" t="b">
        <f t="shared" si="116"/>
        <v>1</v>
      </c>
      <c r="O752" t="b">
        <f t="shared" si="117"/>
        <v>1</v>
      </c>
      <c r="P752" t="b">
        <f t="shared" si="118"/>
        <v>1</v>
      </c>
      <c r="Q752" s="21">
        <f t="shared" si="119"/>
        <v>1128</v>
      </c>
    </row>
    <row r="753" spans="1:17" ht="15.75" hidden="1" x14ac:dyDescent="0.25">
      <c r="A753" s="17" t="s">
        <v>235</v>
      </c>
      <c r="B753" s="17" t="s">
        <v>335</v>
      </c>
      <c r="C753" s="17" t="s">
        <v>22</v>
      </c>
      <c r="D753" s="12">
        <v>43227</v>
      </c>
      <c r="E753" s="12">
        <v>43360</v>
      </c>
      <c r="F753" s="13">
        <v>15900</v>
      </c>
      <c r="G753" s="12">
        <v>43009</v>
      </c>
      <c r="H753" s="12">
        <v>43373</v>
      </c>
      <c r="I753" s="17">
        <f t="shared" si="112"/>
        <v>12</v>
      </c>
      <c r="J753" s="13">
        <f t="shared" si="113"/>
        <v>1325</v>
      </c>
      <c r="K753"/>
      <c r="L753" t="b">
        <f t="shared" si="114"/>
        <v>0</v>
      </c>
      <c r="M753" t="b">
        <f t="shared" si="115"/>
        <v>0</v>
      </c>
      <c r="N753" t="b">
        <f t="shared" si="116"/>
        <v>0</v>
      </c>
      <c r="O753" t="b">
        <f t="shared" si="117"/>
        <v>0</v>
      </c>
      <c r="P753" t="b">
        <f t="shared" si="118"/>
        <v>0</v>
      </c>
      <c r="Q753" s="21" t="str">
        <f t="shared" si="119"/>
        <v>N/a</v>
      </c>
    </row>
    <row r="754" spans="1:17" ht="15.75" x14ac:dyDescent="0.25">
      <c r="A754" s="17" t="s">
        <v>236</v>
      </c>
      <c r="B754" s="17" t="s">
        <v>336</v>
      </c>
      <c r="C754" s="17" t="s">
        <v>22</v>
      </c>
      <c r="D754" s="12">
        <v>43553</v>
      </c>
      <c r="E754" s="12">
        <v>43579</v>
      </c>
      <c r="F754" s="13">
        <v>39000</v>
      </c>
      <c r="G754" s="12">
        <v>43525</v>
      </c>
      <c r="H754" s="12">
        <v>43890</v>
      </c>
      <c r="I754" s="17">
        <f t="shared" si="112"/>
        <v>12</v>
      </c>
      <c r="J754" s="13">
        <f t="shared" si="113"/>
        <v>3250</v>
      </c>
      <c r="K754"/>
      <c r="L754" t="b">
        <f t="shared" si="114"/>
        <v>0</v>
      </c>
      <c r="M754" t="b">
        <f t="shared" si="115"/>
        <v>0</v>
      </c>
      <c r="N754" t="b">
        <f t="shared" si="116"/>
        <v>0</v>
      </c>
      <c r="O754" t="b">
        <f t="shared" si="117"/>
        <v>0</v>
      </c>
      <c r="P754" t="b">
        <f t="shared" si="118"/>
        <v>0</v>
      </c>
      <c r="Q754" s="21" t="str">
        <f t="shared" si="119"/>
        <v>N/a</v>
      </c>
    </row>
    <row r="755" spans="1:17" ht="15.75" x14ac:dyDescent="0.25">
      <c r="A755" s="17" t="s">
        <v>236</v>
      </c>
      <c r="B755" s="17" t="s">
        <v>336</v>
      </c>
      <c r="C755" s="17" t="s">
        <v>22</v>
      </c>
      <c r="D755" s="12">
        <v>43891</v>
      </c>
      <c r="E755" s="12">
        <v>43935</v>
      </c>
      <c r="F755" s="13">
        <v>39000</v>
      </c>
      <c r="G755" s="12">
        <v>43891</v>
      </c>
      <c r="H755" s="12">
        <v>44255</v>
      </c>
      <c r="I755" s="17">
        <f t="shared" si="112"/>
        <v>12</v>
      </c>
      <c r="J755" s="13">
        <f t="shared" si="113"/>
        <v>3250</v>
      </c>
      <c r="K755"/>
      <c r="L755" t="b">
        <f t="shared" si="114"/>
        <v>0</v>
      </c>
      <c r="M755" t="b">
        <f t="shared" si="115"/>
        <v>0</v>
      </c>
      <c r="N755" t="b">
        <f t="shared" si="116"/>
        <v>1</v>
      </c>
      <c r="O755" t="b">
        <f t="shared" si="117"/>
        <v>1</v>
      </c>
      <c r="P755" t="b">
        <f t="shared" si="118"/>
        <v>1</v>
      </c>
      <c r="Q755" s="21">
        <f t="shared" si="119"/>
        <v>1</v>
      </c>
    </row>
    <row r="756" spans="1:17" ht="15.75" x14ac:dyDescent="0.25">
      <c r="A756" s="17" t="s">
        <v>236</v>
      </c>
      <c r="B756" s="17" t="s">
        <v>336</v>
      </c>
      <c r="C756" s="17" t="s">
        <v>22</v>
      </c>
      <c r="D756" s="12">
        <v>44272</v>
      </c>
      <c r="E756" s="12"/>
      <c r="F756" s="13">
        <v>39000</v>
      </c>
      <c r="G756" s="12">
        <v>44256</v>
      </c>
      <c r="H756" s="12">
        <v>44620</v>
      </c>
      <c r="I756" s="17">
        <f t="shared" si="112"/>
        <v>12</v>
      </c>
      <c r="J756" s="13">
        <f t="shared" si="113"/>
        <v>3250</v>
      </c>
      <c r="K756"/>
      <c r="L756" t="b">
        <f t="shared" si="114"/>
        <v>0</v>
      </c>
      <c r="M756" t="b">
        <f t="shared" si="115"/>
        <v>0</v>
      </c>
      <c r="N756" t="b">
        <f t="shared" si="116"/>
        <v>1</v>
      </c>
      <c r="O756" t="b">
        <f t="shared" si="117"/>
        <v>1</v>
      </c>
      <c r="P756" t="b">
        <f t="shared" si="118"/>
        <v>1</v>
      </c>
      <c r="Q756" s="21">
        <f t="shared" si="119"/>
        <v>1</v>
      </c>
    </row>
    <row r="757" spans="1:17" ht="15.75" hidden="1" x14ac:dyDescent="0.25">
      <c r="A757" s="17" t="s">
        <v>237</v>
      </c>
      <c r="B757" s="17" t="s">
        <v>336</v>
      </c>
      <c r="C757" s="17" t="s">
        <v>22</v>
      </c>
      <c r="D757" s="12">
        <v>42992</v>
      </c>
      <c r="E757" s="12">
        <v>43100</v>
      </c>
      <c r="F757" s="13">
        <v>2000</v>
      </c>
      <c r="G757" s="12">
        <v>42614</v>
      </c>
      <c r="H757" s="12">
        <v>42735</v>
      </c>
      <c r="I757" s="17">
        <f t="shared" si="112"/>
        <v>4</v>
      </c>
      <c r="J757" s="13">
        <f t="shared" si="113"/>
        <v>500</v>
      </c>
      <c r="K757"/>
      <c r="L757" t="b">
        <f t="shared" si="114"/>
        <v>0</v>
      </c>
      <c r="M757" t="b">
        <f t="shared" si="115"/>
        <v>0</v>
      </c>
      <c r="N757" t="b">
        <f t="shared" si="116"/>
        <v>0</v>
      </c>
      <c r="O757" t="b">
        <f t="shared" si="117"/>
        <v>1</v>
      </c>
      <c r="P757" t="b">
        <f t="shared" si="118"/>
        <v>0</v>
      </c>
      <c r="Q757" s="21" t="str">
        <f t="shared" si="119"/>
        <v>N/a</v>
      </c>
    </row>
    <row r="758" spans="1:17" ht="15.75" hidden="1" x14ac:dyDescent="0.25">
      <c r="A758" s="17" t="s">
        <v>237</v>
      </c>
      <c r="B758" s="17" t="s">
        <v>336</v>
      </c>
      <c r="C758" s="17" t="s">
        <v>22</v>
      </c>
      <c r="D758" s="12">
        <v>42736</v>
      </c>
      <c r="E758" s="12">
        <v>43100</v>
      </c>
      <c r="F758" s="13">
        <v>500</v>
      </c>
      <c r="G758" s="12">
        <v>42736</v>
      </c>
      <c r="H758" s="12">
        <v>42766</v>
      </c>
      <c r="I758" s="17">
        <f t="shared" ref="I758:I789" si="120">IF((YEAR(H758)-YEAR(G758))=1, ((MONTH(H758)-MONTH(G758))+1)+12, (IF((YEAR(H758)-YEAR(G758))=2, ((MONTH(H758)-MONTH(G758))+1)+24, (IF((YEAR(H758)-YEAR(G758))=3, ((MONTH(H758)-MONTH(G758))+1)+36, (MONTH(H758)-MONTH(G758))+1)))))</f>
        <v>1</v>
      </c>
      <c r="J758" s="13">
        <f t="shared" si="113"/>
        <v>500</v>
      </c>
      <c r="K758"/>
      <c r="L758" t="b">
        <f t="shared" si="114"/>
        <v>0</v>
      </c>
      <c r="M758" t="b">
        <f t="shared" si="115"/>
        <v>0</v>
      </c>
      <c r="N758" t="b">
        <f t="shared" si="116"/>
        <v>1</v>
      </c>
      <c r="O758" t="b">
        <f t="shared" si="117"/>
        <v>1</v>
      </c>
      <c r="P758" t="b">
        <f t="shared" si="118"/>
        <v>1</v>
      </c>
      <c r="Q758" s="21">
        <f t="shared" si="119"/>
        <v>1</v>
      </c>
    </row>
    <row r="759" spans="1:17" ht="15.75" hidden="1" x14ac:dyDescent="0.25">
      <c r="A759" s="17" t="s">
        <v>238</v>
      </c>
      <c r="B759" s="17" t="s">
        <v>333</v>
      </c>
      <c r="C759" s="17" t="s">
        <v>22</v>
      </c>
      <c r="D759" s="12">
        <v>42536</v>
      </c>
      <c r="E759" s="12">
        <v>42735</v>
      </c>
      <c r="F759" s="13">
        <v>36000</v>
      </c>
      <c r="G759" s="12">
        <v>42522</v>
      </c>
      <c r="H759" s="12">
        <v>42886</v>
      </c>
      <c r="I759" s="17">
        <f t="shared" si="120"/>
        <v>12</v>
      </c>
      <c r="J759" s="13">
        <f t="shared" si="113"/>
        <v>3000</v>
      </c>
      <c r="K759"/>
      <c r="L759" t="b">
        <f t="shared" si="114"/>
        <v>0</v>
      </c>
      <c r="M759" t="b">
        <f t="shared" si="115"/>
        <v>0</v>
      </c>
      <c r="N759" t="b">
        <f t="shared" si="116"/>
        <v>0</v>
      </c>
      <c r="O759" t="b">
        <f t="shared" si="117"/>
        <v>0</v>
      </c>
      <c r="P759" t="b">
        <f t="shared" si="118"/>
        <v>0</v>
      </c>
      <c r="Q759" s="21" t="str">
        <f t="shared" si="119"/>
        <v>N/a</v>
      </c>
    </row>
    <row r="760" spans="1:17" ht="15.75" x14ac:dyDescent="0.25">
      <c r="A760" s="17" t="s">
        <v>239</v>
      </c>
      <c r="B760" s="17" t="s">
        <v>332</v>
      </c>
      <c r="C760" s="17" t="s">
        <v>22</v>
      </c>
      <c r="D760" s="12">
        <v>44138</v>
      </c>
      <c r="E760" s="12"/>
      <c r="F760" s="13">
        <v>747.42</v>
      </c>
      <c r="G760" s="12">
        <v>44105</v>
      </c>
      <c r="H760" s="12">
        <v>44135</v>
      </c>
      <c r="I760" s="17">
        <f t="shared" si="120"/>
        <v>1</v>
      </c>
      <c r="J760" s="13">
        <f t="shared" si="113"/>
        <v>747.42</v>
      </c>
      <c r="K760"/>
      <c r="L760" t="b">
        <f t="shared" si="114"/>
        <v>0</v>
      </c>
      <c r="M760" t="b">
        <f t="shared" si="115"/>
        <v>0</v>
      </c>
      <c r="N760" t="b">
        <f t="shared" si="116"/>
        <v>0</v>
      </c>
      <c r="O760" t="b">
        <f t="shared" si="117"/>
        <v>0</v>
      </c>
      <c r="P760" t="b">
        <f t="shared" si="118"/>
        <v>0</v>
      </c>
      <c r="Q760" s="21" t="str">
        <f t="shared" si="119"/>
        <v>N/a</v>
      </c>
    </row>
    <row r="761" spans="1:17" ht="15.75" x14ac:dyDescent="0.25">
      <c r="A761" s="17" t="s">
        <v>239</v>
      </c>
      <c r="B761" s="17" t="s">
        <v>332</v>
      </c>
      <c r="C761" s="17" t="s">
        <v>22</v>
      </c>
      <c r="D761" s="12">
        <v>44263</v>
      </c>
      <c r="E761" s="12"/>
      <c r="F761" s="13">
        <v>17075.88</v>
      </c>
      <c r="G761" s="12">
        <v>44197</v>
      </c>
      <c r="H761" s="12">
        <v>44286</v>
      </c>
      <c r="I761" s="17">
        <f t="shared" si="120"/>
        <v>3</v>
      </c>
      <c r="J761" s="13">
        <f t="shared" si="113"/>
        <v>5691.96</v>
      </c>
      <c r="K761"/>
      <c r="L761" t="b">
        <f t="shared" si="114"/>
        <v>0</v>
      </c>
      <c r="M761" t="b">
        <f t="shared" si="115"/>
        <v>0</v>
      </c>
      <c r="N761" t="b">
        <f t="shared" si="116"/>
        <v>1</v>
      </c>
      <c r="O761" t="b">
        <f t="shared" si="117"/>
        <v>1</v>
      </c>
      <c r="P761" t="b">
        <f t="shared" si="118"/>
        <v>1</v>
      </c>
      <c r="Q761" s="21">
        <f t="shared" si="119"/>
        <v>62</v>
      </c>
    </row>
    <row r="762" spans="1:17" ht="15.75" x14ac:dyDescent="0.25">
      <c r="A762" s="17" t="s">
        <v>239</v>
      </c>
      <c r="B762" s="17" t="s">
        <v>332</v>
      </c>
      <c r="C762" s="17" t="s">
        <v>22</v>
      </c>
      <c r="D762" s="12">
        <v>44287</v>
      </c>
      <c r="E762" s="12"/>
      <c r="F762" s="13">
        <f>14400*1.21304</f>
        <v>17467.775999999998</v>
      </c>
      <c r="G762" s="12">
        <v>44287</v>
      </c>
      <c r="H762" s="12">
        <v>44377</v>
      </c>
      <c r="I762" s="17">
        <f t="shared" si="120"/>
        <v>3</v>
      </c>
      <c r="J762" s="13">
        <f t="shared" si="113"/>
        <v>5822.5919999999996</v>
      </c>
      <c r="K762"/>
      <c r="L762" t="b">
        <f t="shared" si="114"/>
        <v>0</v>
      </c>
      <c r="M762" t="b">
        <f t="shared" si="115"/>
        <v>0</v>
      </c>
      <c r="N762" t="b">
        <f t="shared" si="116"/>
        <v>1</v>
      </c>
      <c r="O762" t="b">
        <f t="shared" si="117"/>
        <v>1</v>
      </c>
      <c r="P762" t="b">
        <f t="shared" si="118"/>
        <v>1</v>
      </c>
      <c r="Q762" s="21">
        <f t="shared" si="119"/>
        <v>1</v>
      </c>
    </row>
    <row r="763" spans="1:17" ht="15.75" x14ac:dyDescent="0.25">
      <c r="A763" s="17" t="s">
        <v>239</v>
      </c>
      <c r="B763" s="17" t="s">
        <v>332</v>
      </c>
      <c r="C763" s="17" t="s">
        <v>22</v>
      </c>
      <c r="D763" s="12">
        <v>44378</v>
      </c>
      <c r="E763" s="12"/>
      <c r="F763" s="13">
        <f>14400*1.21304</f>
        <v>17467.775999999998</v>
      </c>
      <c r="G763" s="12">
        <v>44378</v>
      </c>
      <c r="H763" s="12">
        <v>44469</v>
      </c>
      <c r="I763" s="17">
        <f t="shared" si="120"/>
        <v>3</v>
      </c>
      <c r="J763" s="13">
        <f t="shared" si="113"/>
        <v>5822.5919999999996</v>
      </c>
      <c r="K763"/>
      <c r="L763" t="b">
        <f t="shared" si="114"/>
        <v>0</v>
      </c>
      <c r="M763" t="b">
        <f t="shared" si="115"/>
        <v>0</v>
      </c>
      <c r="N763" t="b">
        <f t="shared" si="116"/>
        <v>1</v>
      </c>
      <c r="O763" t="b">
        <f t="shared" si="117"/>
        <v>1</v>
      </c>
      <c r="P763" t="b">
        <f t="shared" si="118"/>
        <v>1</v>
      </c>
      <c r="Q763" s="21">
        <f t="shared" si="119"/>
        <v>1</v>
      </c>
    </row>
    <row r="764" spans="1:17" ht="15.75" x14ac:dyDescent="0.25">
      <c r="A764" s="17" t="s">
        <v>239</v>
      </c>
      <c r="B764" s="17" t="s">
        <v>332</v>
      </c>
      <c r="C764" s="17" t="s">
        <v>22</v>
      </c>
      <c r="D764" s="12">
        <v>44470</v>
      </c>
      <c r="E764" s="12"/>
      <c r="F764" s="13">
        <f>14400*1.21304</f>
        <v>17467.775999999998</v>
      </c>
      <c r="G764" s="12">
        <v>44470</v>
      </c>
      <c r="H764" s="12">
        <v>44561</v>
      </c>
      <c r="I764" s="17">
        <f t="shared" si="120"/>
        <v>3</v>
      </c>
      <c r="J764" s="13">
        <f t="shared" si="113"/>
        <v>5822.5919999999996</v>
      </c>
      <c r="K764"/>
      <c r="L764" t="b">
        <f t="shared" si="114"/>
        <v>0</v>
      </c>
      <c r="M764" t="b">
        <f t="shared" si="115"/>
        <v>0</v>
      </c>
      <c r="N764" t="b">
        <f t="shared" si="116"/>
        <v>1</v>
      </c>
      <c r="O764" t="b">
        <f t="shared" si="117"/>
        <v>1</v>
      </c>
      <c r="P764" t="b">
        <f t="shared" si="118"/>
        <v>1</v>
      </c>
      <c r="Q764" s="21">
        <f t="shared" si="119"/>
        <v>1</v>
      </c>
    </row>
    <row r="765" spans="1:17" ht="15.75" hidden="1" x14ac:dyDescent="0.25">
      <c r="A765" s="17" t="s">
        <v>240</v>
      </c>
      <c r="B765" s="17" t="s">
        <v>332</v>
      </c>
      <c r="C765" s="17" t="s">
        <v>22</v>
      </c>
      <c r="D765" s="12">
        <v>42466</v>
      </c>
      <c r="E765" s="12">
        <v>42735</v>
      </c>
      <c r="F765" s="13">
        <v>24000</v>
      </c>
      <c r="G765" s="12">
        <v>42461</v>
      </c>
      <c r="H765" s="12">
        <v>42825</v>
      </c>
      <c r="I765" s="17">
        <f t="shared" si="120"/>
        <v>12</v>
      </c>
      <c r="J765" s="13">
        <f t="shared" si="113"/>
        <v>2000</v>
      </c>
      <c r="K765"/>
      <c r="L765" t="b">
        <f t="shared" si="114"/>
        <v>0</v>
      </c>
      <c r="M765" t="b">
        <f t="shared" si="115"/>
        <v>0</v>
      </c>
      <c r="N765" t="b">
        <f t="shared" si="116"/>
        <v>0</v>
      </c>
      <c r="O765" t="b">
        <f t="shared" si="117"/>
        <v>1</v>
      </c>
      <c r="P765" t="b">
        <f t="shared" si="118"/>
        <v>0</v>
      </c>
      <c r="Q765" s="21" t="str">
        <f t="shared" si="119"/>
        <v>N/a</v>
      </c>
    </row>
    <row r="766" spans="1:17" ht="15.75" hidden="1" x14ac:dyDescent="0.25">
      <c r="A766" s="17" t="s">
        <v>240</v>
      </c>
      <c r="B766" s="17" t="s">
        <v>332</v>
      </c>
      <c r="C766" s="17" t="s">
        <v>22</v>
      </c>
      <c r="D766" s="12">
        <v>42856</v>
      </c>
      <c r="E766" s="12">
        <v>43100</v>
      </c>
      <c r="F766" s="13">
        <v>24000</v>
      </c>
      <c r="G766" s="12">
        <v>42826</v>
      </c>
      <c r="H766" s="12">
        <v>43190</v>
      </c>
      <c r="I766" s="17">
        <f t="shared" si="120"/>
        <v>12</v>
      </c>
      <c r="J766" s="13">
        <f t="shared" si="113"/>
        <v>2000</v>
      </c>
      <c r="K766"/>
      <c r="L766" t="b">
        <f t="shared" si="114"/>
        <v>0</v>
      </c>
      <c r="M766" t="b">
        <f t="shared" si="115"/>
        <v>0</v>
      </c>
      <c r="N766" t="b">
        <f t="shared" si="116"/>
        <v>1</v>
      </c>
      <c r="O766" t="b">
        <f t="shared" si="117"/>
        <v>1</v>
      </c>
      <c r="P766" t="b">
        <f t="shared" si="118"/>
        <v>1</v>
      </c>
      <c r="Q766" s="21">
        <f t="shared" si="119"/>
        <v>1</v>
      </c>
    </row>
    <row r="767" spans="1:17" ht="15.75" x14ac:dyDescent="0.25">
      <c r="A767" s="17" t="s">
        <v>240</v>
      </c>
      <c r="B767" s="17" t="s">
        <v>332</v>
      </c>
      <c r="C767" s="17" t="s">
        <v>22</v>
      </c>
      <c r="D767" s="12">
        <v>43194</v>
      </c>
      <c r="E767" s="12">
        <v>43830</v>
      </c>
      <c r="F767" s="13">
        <v>24000</v>
      </c>
      <c r="G767" s="12">
        <v>43191</v>
      </c>
      <c r="H767" s="12">
        <v>43555</v>
      </c>
      <c r="I767" s="17">
        <f t="shared" si="120"/>
        <v>12</v>
      </c>
      <c r="J767" s="13">
        <f t="shared" si="113"/>
        <v>2000</v>
      </c>
      <c r="K767"/>
      <c r="L767" t="b">
        <f t="shared" si="114"/>
        <v>0</v>
      </c>
      <c r="M767" t="b">
        <f t="shared" si="115"/>
        <v>0</v>
      </c>
      <c r="N767" t="b">
        <f t="shared" si="116"/>
        <v>1</v>
      </c>
      <c r="O767" t="b">
        <f t="shared" si="117"/>
        <v>1</v>
      </c>
      <c r="P767" t="b">
        <f t="shared" si="118"/>
        <v>1</v>
      </c>
      <c r="Q767" s="21">
        <f t="shared" si="119"/>
        <v>1</v>
      </c>
    </row>
    <row r="768" spans="1:17" ht="15.75" hidden="1" x14ac:dyDescent="0.25">
      <c r="A768" s="17" t="s">
        <v>241</v>
      </c>
      <c r="B768" s="17" t="s">
        <v>336</v>
      </c>
      <c r="C768" s="17" t="s">
        <v>22</v>
      </c>
      <c r="D768" s="12">
        <v>42997</v>
      </c>
      <c r="E768" s="12">
        <v>43830</v>
      </c>
      <c r="F768" s="13">
        <v>42000</v>
      </c>
      <c r="G768" s="12">
        <v>42370</v>
      </c>
      <c r="H768" s="12">
        <v>43100</v>
      </c>
      <c r="I768" s="17">
        <f t="shared" si="120"/>
        <v>24</v>
      </c>
      <c r="J768" s="13">
        <f t="shared" si="113"/>
        <v>1750</v>
      </c>
      <c r="K768"/>
      <c r="L768" t="b">
        <f t="shared" si="114"/>
        <v>0</v>
      </c>
      <c r="M768" t="b">
        <f t="shared" si="115"/>
        <v>0</v>
      </c>
      <c r="N768" t="b">
        <f t="shared" si="116"/>
        <v>0</v>
      </c>
      <c r="O768" t="b">
        <f t="shared" si="117"/>
        <v>0</v>
      </c>
      <c r="P768" t="b">
        <f t="shared" si="118"/>
        <v>0</v>
      </c>
      <c r="Q768" s="21" t="str">
        <f t="shared" si="119"/>
        <v>N/a</v>
      </c>
    </row>
    <row r="769" spans="1:17" ht="15.75" x14ac:dyDescent="0.25">
      <c r="A769" s="17" t="s">
        <v>47</v>
      </c>
      <c r="B769" s="17" t="s">
        <v>335</v>
      </c>
      <c r="C769" s="17" t="s">
        <v>22</v>
      </c>
      <c r="D769" s="12">
        <v>43229</v>
      </c>
      <c r="E769" s="12">
        <v>43256</v>
      </c>
      <c r="F769" s="13">
        <v>30000</v>
      </c>
      <c r="G769" s="12">
        <v>43221</v>
      </c>
      <c r="H769" s="12">
        <v>43585</v>
      </c>
      <c r="I769" s="17">
        <f t="shared" si="120"/>
        <v>12</v>
      </c>
      <c r="J769" s="13">
        <f t="shared" si="113"/>
        <v>2500</v>
      </c>
      <c r="K769"/>
      <c r="L769" t="b">
        <f t="shared" si="114"/>
        <v>0</v>
      </c>
      <c r="M769" t="b">
        <f t="shared" si="115"/>
        <v>0</v>
      </c>
      <c r="N769" t="b">
        <f t="shared" si="116"/>
        <v>0</v>
      </c>
      <c r="O769" t="b">
        <f t="shared" si="117"/>
        <v>0</v>
      </c>
      <c r="P769" t="b">
        <f t="shared" si="118"/>
        <v>0</v>
      </c>
      <c r="Q769" s="21" t="str">
        <f t="shared" si="119"/>
        <v>N/a</v>
      </c>
    </row>
    <row r="770" spans="1:17" ht="15.75" x14ac:dyDescent="0.25">
      <c r="A770" s="17" t="s">
        <v>47</v>
      </c>
      <c r="B770" s="17" t="s">
        <v>335</v>
      </c>
      <c r="C770" s="17" t="s">
        <v>22</v>
      </c>
      <c r="D770" s="12">
        <v>43586</v>
      </c>
      <c r="E770" s="12">
        <v>43626</v>
      </c>
      <c r="F770" s="13">
        <v>30000</v>
      </c>
      <c r="G770" s="12">
        <v>43586</v>
      </c>
      <c r="H770" s="12">
        <v>43951</v>
      </c>
      <c r="I770" s="17">
        <f t="shared" si="120"/>
        <v>12</v>
      </c>
      <c r="J770" s="13">
        <f t="shared" si="113"/>
        <v>2500</v>
      </c>
      <c r="K770"/>
      <c r="L770" t="b">
        <f t="shared" si="114"/>
        <v>0</v>
      </c>
      <c r="M770" t="b">
        <f t="shared" si="115"/>
        <v>0</v>
      </c>
      <c r="N770" t="b">
        <f t="shared" si="116"/>
        <v>1</v>
      </c>
      <c r="O770" t="b">
        <f t="shared" si="117"/>
        <v>1</v>
      </c>
      <c r="P770" t="b">
        <f t="shared" si="118"/>
        <v>1</v>
      </c>
      <c r="Q770" s="21">
        <f t="shared" si="119"/>
        <v>1</v>
      </c>
    </row>
    <row r="771" spans="1:17" ht="15.75" x14ac:dyDescent="0.25">
      <c r="A771" s="17" t="s">
        <v>47</v>
      </c>
      <c r="B771" s="17" t="s">
        <v>335</v>
      </c>
      <c r="C771" s="17" t="s">
        <v>22</v>
      </c>
      <c r="D771" s="12">
        <v>43952</v>
      </c>
      <c r="E771" s="12">
        <v>43978</v>
      </c>
      <c r="F771" s="13">
        <v>30000</v>
      </c>
      <c r="G771" s="12">
        <v>43952</v>
      </c>
      <c r="H771" s="12">
        <v>44316</v>
      </c>
      <c r="I771" s="17">
        <f t="shared" si="120"/>
        <v>12</v>
      </c>
      <c r="J771" s="13">
        <f t="shared" si="113"/>
        <v>2500</v>
      </c>
      <c r="K771"/>
      <c r="L771" t="b">
        <f t="shared" si="114"/>
        <v>0</v>
      </c>
      <c r="M771" t="b">
        <f t="shared" si="115"/>
        <v>0</v>
      </c>
      <c r="N771" t="b">
        <f t="shared" si="116"/>
        <v>1</v>
      </c>
      <c r="O771" t="b">
        <f t="shared" si="117"/>
        <v>1</v>
      </c>
      <c r="P771" t="b">
        <f t="shared" si="118"/>
        <v>1</v>
      </c>
      <c r="Q771" s="21">
        <f t="shared" si="119"/>
        <v>1</v>
      </c>
    </row>
    <row r="772" spans="1:17" ht="15.75" hidden="1" x14ac:dyDescent="0.25">
      <c r="A772" s="17" t="s">
        <v>242</v>
      </c>
      <c r="B772" s="17" t="s">
        <v>334</v>
      </c>
      <c r="C772" s="17" t="s">
        <v>22</v>
      </c>
      <c r="D772" s="12">
        <v>42933</v>
      </c>
      <c r="E772" s="12">
        <v>43100</v>
      </c>
      <c r="F772" s="13">
        <v>15684</v>
      </c>
      <c r="G772" s="12">
        <v>42917</v>
      </c>
      <c r="H772" s="12">
        <v>43281</v>
      </c>
      <c r="I772" s="17">
        <f t="shared" si="120"/>
        <v>12</v>
      </c>
      <c r="J772" s="13">
        <f t="shared" si="113"/>
        <v>1307</v>
      </c>
      <c r="K772"/>
      <c r="L772" t="b">
        <f t="shared" si="114"/>
        <v>0</v>
      </c>
      <c r="M772" t="b">
        <f t="shared" si="115"/>
        <v>0</v>
      </c>
      <c r="N772" t="b">
        <f t="shared" si="116"/>
        <v>0</v>
      </c>
      <c r="O772" t="b">
        <f t="shared" si="117"/>
        <v>0</v>
      </c>
      <c r="P772" t="b">
        <f t="shared" si="118"/>
        <v>0</v>
      </c>
      <c r="Q772" s="21" t="str">
        <f t="shared" si="119"/>
        <v>N/a</v>
      </c>
    </row>
    <row r="773" spans="1:17" ht="15.75" x14ac:dyDescent="0.25">
      <c r="A773" s="17" t="s">
        <v>242</v>
      </c>
      <c r="B773" s="17" t="s">
        <v>334</v>
      </c>
      <c r="C773" s="17" t="s">
        <v>22</v>
      </c>
      <c r="D773" s="12">
        <v>43374</v>
      </c>
      <c r="E773" s="12">
        <v>43528</v>
      </c>
      <c r="F773" s="13">
        <v>15645.58</v>
      </c>
      <c r="G773" s="12">
        <v>43282</v>
      </c>
      <c r="H773" s="12">
        <v>43646</v>
      </c>
      <c r="I773" s="17">
        <f t="shared" si="120"/>
        <v>12</v>
      </c>
      <c r="J773" s="13">
        <f t="shared" si="113"/>
        <v>1303.7983333333334</v>
      </c>
      <c r="K773"/>
      <c r="L773" t="b">
        <f t="shared" si="114"/>
        <v>0</v>
      </c>
      <c r="M773" t="b">
        <f t="shared" si="115"/>
        <v>0</v>
      </c>
      <c r="N773" t="b">
        <f t="shared" si="116"/>
        <v>1</v>
      </c>
      <c r="O773" t="b">
        <f t="shared" si="117"/>
        <v>1</v>
      </c>
      <c r="P773" t="b">
        <f t="shared" si="118"/>
        <v>1</v>
      </c>
      <c r="Q773" s="21">
        <f t="shared" si="119"/>
        <v>1</v>
      </c>
    </row>
    <row r="774" spans="1:17" ht="15.75" hidden="1" x14ac:dyDescent="0.25">
      <c r="A774" s="17" t="s">
        <v>243</v>
      </c>
      <c r="B774" s="17" t="s">
        <v>332</v>
      </c>
      <c r="C774" s="17" t="s">
        <v>22</v>
      </c>
      <c r="D774" s="12">
        <v>42736</v>
      </c>
      <c r="E774" s="12">
        <v>43100</v>
      </c>
      <c r="F774" s="13">
        <v>2000</v>
      </c>
      <c r="G774" s="12">
        <v>42552</v>
      </c>
      <c r="H774" s="12">
        <v>42916</v>
      </c>
      <c r="I774" s="17">
        <f t="shared" si="120"/>
        <v>12</v>
      </c>
      <c r="J774" s="13">
        <f t="shared" si="113"/>
        <v>166.66666666666666</v>
      </c>
      <c r="K774"/>
      <c r="L774" t="b">
        <f t="shared" si="114"/>
        <v>0</v>
      </c>
      <c r="M774" t="b">
        <f t="shared" si="115"/>
        <v>0</v>
      </c>
      <c r="N774" t="b">
        <f t="shared" si="116"/>
        <v>0</v>
      </c>
      <c r="O774" t="b">
        <f t="shared" si="117"/>
        <v>0</v>
      </c>
      <c r="P774" t="b">
        <f t="shared" si="118"/>
        <v>0</v>
      </c>
      <c r="Q774" s="21" t="str">
        <f t="shared" si="119"/>
        <v>N/a</v>
      </c>
    </row>
    <row r="775" spans="1:17" ht="15.75" hidden="1" x14ac:dyDescent="0.25">
      <c r="A775" s="17" t="s">
        <v>243</v>
      </c>
      <c r="B775" s="17" t="s">
        <v>332</v>
      </c>
      <c r="C775" s="17" t="s">
        <v>22</v>
      </c>
      <c r="D775" s="12">
        <v>42767</v>
      </c>
      <c r="E775" s="12">
        <v>43100</v>
      </c>
      <c r="F775" s="13">
        <v>2000</v>
      </c>
      <c r="G775" s="12">
        <v>42552</v>
      </c>
      <c r="H775" s="12">
        <v>42916</v>
      </c>
      <c r="I775" s="17">
        <f t="shared" si="120"/>
        <v>12</v>
      </c>
      <c r="J775" s="13">
        <f t="shared" si="113"/>
        <v>166.66666666666666</v>
      </c>
      <c r="K775"/>
      <c r="L775" t="b">
        <f t="shared" si="114"/>
        <v>0</v>
      </c>
      <c r="M775" t="b">
        <f t="shared" si="115"/>
        <v>0</v>
      </c>
      <c r="N775" t="b">
        <f t="shared" si="116"/>
        <v>1</v>
      </c>
      <c r="O775" t="b">
        <f t="shared" si="117"/>
        <v>1</v>
      </c>
      <c r="P775" t="b">
        <f t="shared" si="118"/>
        <v>1</v>
      </c>
      <c r="Q775" s="21">
        <f t="shared" si="119"/>
        <v>-364</v>
      </c>
    </row>
    <row r="776" spans="1:17" ht="15.75" hidden="1" x14ac:dyDescent="0.25">
      <c r="A776" s="17" t="s">
        <v>243</v>
      </c>
      <c r="B776" s="17" t="s">
        <v>332</v>
      </c>
      <c r="C776" s="17" t="s">
        <v>22</v>
      </c>
      <c r="D776" s="12">
        <v>42795</v>
      </c>
      <c r="E776" s="12">
        <v>43100</v>
      </c>
      <c r="F776" s="13">
        <v>2000</v>
      </c>
      <c r="G776" s="12">
        <v>42552</v>
      </c>
      <c r="H776" s="12">
        <v>42916</v>
      </c>
      <c r="I776" s="17">
        <f t="shared" si="120"/>
        <v>12</v>
      </c>
      <c r="J776" s="13">
        <f t="shared" si="113"/>
        <v>166.66666666666666</v>
      </c>
      <c r="K776"/>
      <c r="L776" t="b">
        <f t="shared" si="114"/>
        <v>0</v>
      </c>
      <c r="M776" t="b">
        <f t="shared" si="115"/>
        <v>0</v>
      </c>
      <c r="N776" t="b">
        <f t="shared" si="116"/>
        <v>1</v>
      </c>
      <c r="O776" t="b">
        <f t="shared" si="117"/>
        <v>1</v>
      </c>
      <c r="P776" t="b">
        <f t="shared" si="118"/>
        <v>1</v>
      </c>
      <c r="Q776" s="21">
        <f t="shared" si="119"/>
        <v>-364</v>
      </c>
    </row>
    <row r="777" spans="1:17" ht="15.75" hidden="1" x14ac:dyDescent="0.25">
      <c r="A777" s="17" t="s">
        <v>243</v>
      </c>
      <c r="B777" s="17" t="s">
        <v>332</v>
      </c>
      <c r="C777" s="17" t="s">
        <v>22</v>
      </c>
      <c r="D777" s="12">
        <v>42826</v>
      </c>
      <c r="E777" s="12">
        <v>43100</v>
      </c>
      <c r="F777" s="13">
        <v>2000</v>
      </c>
      <c r="G777" s="12">
        <v>42552</v>
      </c>
      <c r="H777" s="12">
        <v>42916</v>
      </c>
      <c r="I777" s="17">
        <f t="shared" si="120"/>
        <v>12</v>
      </c>
      <c r="J777" s="13">
        <f t="shared" si="113"/>
        <v>166.66666666666666</v>
      </c>
      <c r="K777"/>
      <c r="L777" t="b">
        <f t="shared" si="114"/>
        <v>0</v>
      </c>
      <c r="M777" t="b">
        <f t="shared" si="115"/>
        <v>0</v>
      </c>
      <c r="N777" t="b">
        <f t="shared" si="116"/>
        <v>1</v>
      </c>
      <c r="O777" t="b">
        <f t="shared" si="117"/>
        <v>1</v>
      </c>
      <c r="P777" t="b">
        <f t="shared" si="118"/>
        <v>1</v>
      </c>
      <c r="Q777" s="21">
        <f t="shared" si="119"/>
        <v>-364</v>
      </c>
    </row>
    <row r="778" spans="1:17" ht="15.75" hidden="1" x14ac:dyDescent="0.25">
      <c r="A778" s="17" t="s">
        <v>243</v>
      </c>
      <c r="B778" s="17" t="s">
        <v>332</v>
      </c>
      <c r="C778" s="17" t="s">
        <v>22</v>
      </c>
      <c r="D778" s="12">
        <v>42856</v>
      </c>
      <c r="E778" s="12">
        <v>43100</v>
      </c>
      <c r="F778" s="13">
        <v>2000</v>
      </c>
      <c r="G778" s="12">
        <v>42552</v>
      </c>
      <c r="H778" s="12">
        <v>42916</v>
      </c>
      <c r="I778" s="17">
        <f t="shared" si="120"/>
        <v>12</v>
      </c>
      <c r="J778" s="13">
        <f t="shared" si="113"/>
        <v>166.66666666666666</v>
      </c>
      <c r="K778"/>
      <c r="L778" t="b">
        <f t="shared" si="114"/>
        <v>0</v>
      </c>
      <c r="M778" t="b">
        <f t="shared" si="115"/>
        <v>0</v>
      </c>
      <c r="N778" t="b">
        <f t="shared" si="116"/>
        <v>1</v>
      </c>
      <c r="O778" t="b">
        <f t="shared" si="117"/>
        <v>1</v>
      </c>
      <c r="P778" t="b">
        <f t="shared" si="118"/>
        <v>1</v>
      </c>
      <c r="Q778" s="21">
        <f t="shared" si="119"/>
        <v>-364</v>
      </c>
    </row>
    <row r="779" spans="1:17" ht="15.75" hidden="1" x14ac:dyDescent="0.25">
      <c r="A779" s="17" t="s">
        <v>243</v>
      </c>
      <c r="B779" s="17" t="s">
        <v>332</v>
      </c>
      <c r="C779" s="17" t="s">
        <v>22</v>
      </c>
      <c r="D779" s="12">
        <v>42887</v>
      </c>
      <c r="E779" s="12">
        <v>43830</v>
      </c>
      <c r="F779" s="13">
        <v>2000</v>
      </c>
      <c r="G779" s="12">
        <v>42552</v>
      </c>
      <c r="H779" s="12">
        <v>42916</v>
      </c>
      <c r="I779" s="17">
        <f t="shared" si="120"/>
        <v>12</v>
      </c>
      <c r="J779" s="13">
        <f t="shared" si="113"/>
        <v>166.66666666666666</v>
      </c>
      <c r="K779"/>
      <c r="L779" t="b">
        <f t="shared" si="114"/>
        <v>0</v>
      </c>
      <c r="M779" t="b">
        <f t="shared" si="115"/>
        <v>0</v>
      </c>
      <c r="N779" t="b">
        <f t="shared" si="116"/>
        <v>1</v>
      </c>
      <c r="O779" t="b">
        <f t="shared" si="117"/>
        <v>1</v>
      </c>
      <c r="P779" t="b">
        <f t="shared" si="118"/>
        <v>1</v>
      </c>
      <c r="Q779" s="21">
        <f t="shared" si="119"/>
        <v>-364</v>
      </c>
    </row>
    <row r="780" spans="1:17" ht="15.75" hidden="1" x14ac:dyDescent="0.25">
      <c r="A780" s="17" t="s">
        <v>243</v>
      </c>
      <c r="B780" s="17" t="s">
        <v>332</v>
      </c>
      <c r="C780" s="17" t="s">
        <v>22</v>
      </c>
      <c r="D780" s="12">
        <v>42917</v>
      </c>
      <c r="E780" s="12">
        <v>43830</v>
      </c>
      <c r="F780" s="13">
        <v>1750</v>
      </c>
      <c r="G780" s="12">
        <v>42917</v>
      </c>
      <c r="H780" s="12">
        <v>42947</v>
      </c>
      <c r="I780" s="17">
        <f t="shared" si="120"/>
        <v>1</v>
      </c>
      <c r="J780" s="13">
        <f t="shared" si="113"/>
        <v>1750</v>
      </c>
      <c r="K780"/>
      <c r="L780" t="b">
        <f t="shared" si="114"/>
        <v>0</v>
      </c>
      <c r="M780" t="b">
        <f t="shared" si="115"/>
        <v>0</v>
      </c>
      <c r="N780" t="b">
        <f t="shared" si="116"/>
        <v>1</v>
      </c>
      <c r="O780" t="b">
        <f t="shared" si="117"/>
        <v>1</v>
      </c>
      <c r="P780" t="b">
        <f t="shared" si="118"/>
        <v>1</v>
      </c>
      <c r="Q780" s="21">
        <f t="shared" si="119"/>
        <v>1</v>
      </c>
    </row>
    <row r="781" spans="1:17" ht="15.75" hidden="1" x14ac:dyDescent="0.25">
      <c r="A781" s="17" t="s">
        <v>243</v>
      </c>
      <c r="B781" s="17" t="s">
        <v>332</v>
      </c>
      <c r="C781" s="17" t="s">
        <v>22</v>
      </c>
      <c r="D781" s="12">
        <v>42948</v>
      </c>
      <c r="E781" s="12">
        <v>43830</v>
      </c>
      <c r="F781" s="13">
        <v>1750</v>
      </c>
      <c r="G781" s="12">
        <v>42948</v>
      </c>
      <c r="H781" s="12">
        <v>42978</v>
      </c>
      <c r="I781" s="17">
        <f t="shared" si="120"/>
        <v>1</v>
      </c>
      <c r="J781" s="13">
        <f t="shared" si="113"/>
        <v>1750</v>
      </c>
      <c r="K781"/>
      <c r="L781" t="b">
        <f t="shared" si="114"/>
        <v>0</v>
      </c>
      <c r="M781" t="b">
        <f t="shared" si="115"/>
        <v>0</v>
      </c>
      <c r="N781" t="b">
        <f t="shared" si="116"/>
        <v>1</v>
      </c>
      <c r="O781" t="b">
        <f t="shared" si="117"/>
        <v>1</v>
      </c>
      <c r="P781" t="b">
        <f t="shared" si="118"/>
        <v>1</v>
      </c>
      <c r="Q781" s="21">
        <f t="shared" si="119"/>
        <v>1</v>
      </c>
    </row>
    <row r="782" spans="1:17" ht="15.75" hidden="1" x14ac:dyDescent="0.25">
      <c r="A782" s="17" t="s">
        <v>243</v>
      </c>
      <c r="B782" s="17" t="s">
        <v>332</v>
      </c>
      <c r="C782" s="17" t="s">
        <v>22</v>
      </c>
      <c r="D782" s="12">
        <v>42979</v>
      </c>
      <c r="E782" s="12">
        <v>43830</v>
      </c>
      <c r="F782" s="13">
        <v>1750</v>
      </c>
      <c r="G782" s="12">
        <v>42979</v>
      </c>
      <c r="H782" s="12">
        <v>43008</v>
      </c>
      <c r="I782" s="17">
        <f t="shared" si="120"/>
        <v>1</v>
      </c>
      <c r="J782" s="13">
        <f t="shared" si="113"/>
        <v>1750</v>
      </c>
      <c r="K782"/>
      <c r="L782" t="b">
        <f t="shared" si="114"/>
        <v>0</v>
      </c>
      <c r="M782" t="b">
        <f t="shared" si="115"/>
        <v>0</v>
      </c>
      <c r="N782" t="b">
        <f t="shared" si="116"/>
        <v>1</v>
      </c>
      <c r="O782" t="b">
        <f t="shared" si="117"/>
        <v>1</v>
      </c>
      <c r="P782" t="b">
        <f t="shared" si="118"/>
        <v>1</v>
      </c>
      <c r="Q782" s="21">
        <f t="shared" si="119"/>
        <v>1</v>
      </c>
    </row>
    <row r="783" spans="1:17" ht="15.75" hidden="1" x14ac:dyDescent="0.25">
      <c r="A783" s="17" t="s">
        <v>243</v>
      </c>
      <c r="B783" s="17" t="s">
        <v>332</v>
      </c>
      <c r="C783" s="17" t="s">
        <v>22</v>
      </c>
      <c r="D783" s="12">
        <v>43009</v>
      </c>
      <c r="E783" s="12">
        <v>43830</v>
      </c>
      <c r="F783" s="13">
        <v>1750</v>
      </c>
      <c r="G783" s="12">
        <v>43009</v>
      </c>
      <c r="H783" s="12">
        <v>43039</v>
      </c>
      <c r="I783" s="17">
        <f t="shared" si="120"/>
        <v>1</v>
      </c>
      <c r="J783" s="13">
        <f t="shared" si="113"/>
        <v>1750</v>
      </c>
      <c r="K783"/>
      <c r="L783" t="b">
        <f t="shared" si="114"/>
        <v>0</v>
      </c>
      <c r="M783" t="b">
        <f t="shared" si="115"/>
        <v>0</v>
      </c>
      <c r="N783" t="b">
        <f t="shared" si="116"/>
        <v>1</v>
      </c>
      <c r="O783" t="b">
        <f t="shared" si="117"/>
        <v>1</v>
      </c>
      <c r="P783" t="b">
        <f t="shared" si="118"/>
        <v>1</v>
      </c>
      <c r="Q783" s="21">
        <f t="shared" si="119"/>
        <v>1</v>
      </c>
    </row>
    <row r="784" spans="1:17" ht="15.75" hidden="1" x14ac:dyDescent="0.25">
      <c r="A784" s="17" t="s">
        <v>243</v>
      </c>
      <c r="B784" s="17" t="s">
        <v>332</v>
      </c>
      <c r="C784" s="17" t="s">
        <v>22</v>
      </c>
      <c r="D784" s="12">
        <v>43040</v>
      </c>
      <c r="E784" s="12">
        <v>43830</v>
      </c>
      <c r="F784" s="13">
        <v>1750</v>
      </c>
      <c r="G784" s="12">
        <v>43040</v>
      </c>
      <c r="H784" s="12">
        <v>43069</v>
      </c>
      <c r="I784" s="17">
        <f t="shared" si="120"/>
        <v>1</v>
      </c>
      <c r="J784" s="13">
        <f t="shared" si="113"/>
        <v>1750</v>
      </c>
      <c r="K784"/>
      <c r="L784" t="b">
        <f t="shared" si="114"/>
        <v>0</v>
      </c>
      <c r="M784" t="b">
        <f t="shared" si="115"/>
        <v>0</v>
      </c>
      <c r="N784" t="b">
        <f t="shared" si="116"/>
        <v>1</v>
      </c>
      <c r="O784" t="b">
        <f t="shared" si="117"/>
        <v>1</v>
      </c>
      <c r="P784" t="b">
        <f t="shared" si="118"/>
        <v>1</v>
      </c>
      <c r="Q784" s="21">
        <f t="shared" si="119"/>
        <v>1</v>
      </c>
    </row>
    <row r="785" spans="1:17" ht="15.75" hidden="1" x14ac:dyDescent="0.25">
      <c r="A785" s="17" t="s">
        <v>243</v>
      </c>
      <c r="B785" s="17" t="s">
        <v>332</v>
      </c>
      <c r="C785" s="17" t="s">
        <v>22</v>
      </c>
      <c r="D785" s="12">
        <v>43070</v>
      </c>
      <c r="E785" s="12">
        <v>43830</v>
      </c>
      <c r="F785" s="13">
        <v>1750</v>
      </c>
      <c r="G785" s="12">
        <v>43070</v>
      </c>
      <c r="H785" s="12">
        <v>43100</v>
      </c>
      <c r="I785" s="17">
        <f t="shared" si="120"/>
        <v>1</v>
      </c>
      <c r="J785" s="13">
        <f t="shared" si="113"/>
        <v>1750</v>
      </c>
      <c r="K785"/>
      <c r="L785" t="b">
        <f t="shared" si="114"/>
        <v>0</v>
      </c>
      <c r="M785" t="b">
        <f t="shared" si="115"/>
        <v>0</v>
      </c>
      <c r="N785" t="b">
        <f t="shared" si="116"/>
        <v>1</v>
      </c>
      <c r="O785" t="b">
        <f t="shared" si="117"/>
        <v>1</v>
      </c>
      <c r="P785" t="b">
        <f t="shared" si="118"/>
        <v>1</v>
      </c>
      <c r="Q785" s="21">
        <f t="shared" si="119"/>
        <v>1</v>
      </c>
    </row>
    <row r="786" spans="1:17" ht="15.75" hidden="1" x14ac:dyDescent="0.25">
      <c r="A786" s="17" t="s">
        <v>243</v>
      </c>
      <c r="B786" s="17" t="s">
        <v>332</v>
      </c>
      <c r="C786" s="17" t="s">
        <v>22</v>
      </c>
      <c r="D786" s="12">
        <v>43101</v>
      </c>
      <c r="E786" s="12">
        <v>43830</v>
      </c>
      <c r="F786" s="13">
        <v>1750</v>
      </c>
      <c r="G786" s="12">
        <v>43101</v>
      </c>
      <c r="H786" s="12">
        <v>43131</v>
      </c>
      <c r="I786" s="17">
        <f t="shared" si="120"/>
        <v>1</v>
      </c>
      <c r="J786" s="13">
        <f t="shared" si="113"/>
        <v>1750</v>
      </c>
      <c r="K786"/>
      <c r="L786" t="b">
        <f t="shared" si="114"/>
        <v>0</v>
      </c>
      <c r="M786" t="b">
        <f t="shared" si="115"/>
        <v>0</v>
      </c>
      <c r="N786" t="b">
        <f t="shared" si="116"/>
        <v>1</v>
      </c>
      <c r="O786" t="b">
        <f t="shared" si="117"/>
        <v>1</v>
      </c>
      <c r="P786" t="b">
        <f t="shared" si="118"/>
        <v>1</v>
      </c>
      <c r="Q786" s="21">
        <f t="shared" si="119"/>
        <v>1</v>
      </c>
    </row>
    <row r="787" spans="1:17" ht="15.75" hidden="1" x14ac:dyDescent="0.25">
      <c r="A787" s="17" t="s">
        <v>243</v>
      </c>
      <c r="B787" s="17" t="s">
        <v>332</v>
      </c>
      <c r="C787" s="17" t="s">
        <v>22</v>
      </c>
      <c r="D787" s="12">
        <v>43132</v>
      </c>
      <c r="E787" s="12">
        <v>43830</v>
      </c>
      <c r="F787" s="13">
        <v>1750</v>
      </c>
      <c r="G787" s="12">
        <v>43132</v>
      </c>
      <c r="H787" s="12">
        <v>43159</v>
      </c>
      <c r="I787" s="17">
        <f t="shared" si="120"/>
        <v>1</v>
      </c>
      <c r="J787" s="13">
        <f t="shared" si="113"/>
        <v>1750</v>
      </c>
      <c r="K787"/>
      <c r="L787" t="b">
        <f t="shared" si="114"/>
        <v>0</v>
      </c>
      <c r="M787" t="b">
        <f t="shared" si="115"/>
        <v>0</v>
      </c>
      <c r="N787" t="b">
        <f t="shared" si="116"/>
        <v>1</v>
      </c>
      <c r="O787" t="b">
        <f t="shared" si="117"/>
        <v>1</v>
      </c>
      <c r="P787" t="b">
        <f t="shared" si="118"/>
        <v>1</v>
      </c>
      <c r="Q787" s="21">
        <f t="shared" si="119"/>
        <v>1</v>
      </c>
    </row>
    <row r="788" spans="1:17" ht="15.75" hidden="1" x14ac:dyDescent="0.25">
      <c r="A788" s="17" t="s">
        <v>243</v>
      </c>
      <c r="B788" s="17" t="s">
        <v>332</v>
      </c>
      <c r="C788" s="17" t="s">
        <v>22</v>
      </c>
      <c r="D788" s="12">
        <v>43160</v>
      </c>
      <c r="E788" s="12">
        <v>43830</v>
      </c>
      <c r="F788" s="13">
        <v>1750</v>
      </c>
      <c r="G788" s="12">
        <v>43160</v>
      </c>
      <c r="H788" s="12">
        <v>43190</v>
      </c>
      <c r="I788" s="17">
        <f t="shared" si="120"/>
        <v>1</v>
      </c>
      <c r="J788" s="13">
        <f t="shared" si="113"/>
        <v>1750</v>
      </c>
      <c r="K788"/>
      <c r="L788" t="b">
        <f t="shared" si="114"/>
        <v>0</v>
      </c>
      <c r="M788" t="b">
        <f t="shared" si="115"/>
        <v>0</v>
      </c>
      <c r="N788" t="b">
        <f t="shared" si="116"/>
        <v>1</v>
      </c>
      <c r="O788" t="b">
        <f t="shared" si="117"/>
        <v>1</v>
      </c>
      <c r="P788" t="b">
        <f t="shared" si="118"/>
        <v>1</v>
      </c>
      <c r="Q788" s="21">
        <f t="shared" si="119"/>
        <v>1</v>
      </c>
    </row>
    <row r="789" spans="1:17" ht="15.75" hidden="1" x14ac:dyDescent="0.25">
      <c r="A789" s="17" t="s">
        <v>243</v>
      </c>
      <c r="B789" s="17" t="s">
        <v>332</v>
      </c>
      <c r="C789" s="17" t="s">
        <v>22</v>
      </c>
      <c r="D789" s="12">
        <v>43191</v>
      </c>
      <c r="E789" s="12">
        <v>43830</v>
      </c>
      <c r="F789" s="13">
        <v>1750</v>
      </c>
      <c r="G789" s="12">
        <v>43191</v>
      </c>
      <c r="H789" s="12">
        <v>43220</v>
      </c>
      <c r="I789" s="17">
        <f t="shared" si="120"/>
        <v>1</v>
      </c>
      <c r="J789" s="13">
        <f t="shared" si="113"/>
        <v>1750</v>
      </c>
      <c r="K789"/>
      <c r="L789" t="b">
        <f t="shared" si="114"/>
        <v>0</v>
      </c>
      <c r="M789" t="b">
        <f t="shared" si="115"/>
        <v>0</v>
      </c>
      <c r="N789" t="b">
        <f t="shared" si="116"/>
        <v>1</v>
      </c>
      <c r="O789" t="b">
        <f t="shared" si="117"/>
        <v>1</v>
      </c>
      <c r="P789" t="b">
        <f t="shared" si="118"/>
        <v>1</v>
      </c>
      <c r="Q789" s="21">
        <f t="shared" si="119"/>
        <v>1</v>
      </c>
    </row>
    <row r="790" spans="1:17" ht="15.75" hidden="1" x14ac:dyDescent="0.25">
      <c r="A790" s="17" t="s">
        <v>243</v>
      </c>
      <c r="B790" s="17" t="s">
        <v>332</v>
      </c>
      <c r="C790" s="17" t="s">
        <v>22</v>
      </c>
      <c r="D790" s="12">
        <v>43221</v>
      </c>
      <c r="E790" s="12">
        <v>43830</v>
      </c>
      <c r="F790" s="13">
        <v>1750</v>
      </c>
      <c r="G790" s="12">
        <v>43221</v>
      </c>
      <c r="H790" s="12">
        <v>43251</v>
      </c>
      <c r="I790" s="17">
        <f t="shared" ref="I790:I795" si="121">IF((YEAR(H790)-YEAR(G790))=1, ((MONTH(H790)-MONTH(G790))+1)+12, (IF((YEAR(H790)-YEAR(G790))=2, ((MONTH(H790)-MONTH(G790))+1)+24, (IF((YEAR(H790)-YEAR(G790))=3, ((MONTH(H790)-MONTH(G790))+1)+36, (MONTH(H790)-MONTH(G790))+1)))))</f>
        <v>1</v>
      </c>
      <c r="J790" s="13">
        <f t="shared" ref="J790:J853" si="122">F790/I790</f>
        <v>1750</v>
      </c>
      <c r="K790"/>
      <c r="L790" t="b">
        <f t="shared" si="114"/>
        <v>0</v>
      </c>
      <c r="M790" t="b">
        <f t="shared" si="115"/>
        <v>0</v>
      </c>
      <c r="N790" t="b">
        <f t="shared" si="116"/>
        <v>1</v>
      </c>
      <c r="O790" t="b">
        <f t="shared" si="117"/>
        <v>1</v>
      </c>
      <c r="P790" t="b">
        <f t="shared" si="118"/>
        <v>1</v>
      </c>
      <c r="Q790" s="21">
        <f t="shared" si="119"/>
        <v>1</v>
      </c>
    </row>
    <row r="791" spans="1:17" ht="15.75" hidden="1" x14ac:dyDescent="0.25">
      <c r="A791" s="17" t="s">
        <v>243</v>
      </c>
      <c r="B791" s="17" t="s">
        <v>332</v>
      </c>
      <c r="C791" s="17" t="s">
        <v>22</v>
      </c>
      <c r="D791" s="12">
        <v>43252</v>
      </c>
      <c r="E791" s="12">
        <v>43830</v>
      </c>
      <c r="F791" s="13">
        <v>1750</v>
      </c>
      <c r="G791" s="12">
        <v>43252</v>
      </c>
      <c r="H791" s="12">
        <v>43281</v>
      </c>
      <c r="I791" s="17">
        <f t="shared" si="121"/>
        <v>1</v>
      </c>
      <c r="J791" s="13">
        <f t="shared" si="122"/>
        <v>1750</v>
      </c>
      <c r="K791"/>
      <c r="L791" t="b">
        <f t="shared" si="114"/>
        <v>0</v>
      </c>
      <c r="M791" t="b">
        <f t="shared" si="115"/>
        <v>0</v>
      </c>
      <c r="N791" t="b">
        <f t="shared" si="116"/>
        <v>1</v>
      </c>
      <c r="O791" t="b">
        <f t="shared" si="117"/>
        <v>1</v>
      </c>
      <c r="P791" t="b">
        <f t="shared" si="118"/>
        <v>1</v>
      </c>
      <c r="Q791" s="21">
        <f t="shared" si="119"/>
        <v>1</v>
      </c>
    </row>
    <row r="792" spans="1:17" ht="15.75" hidden="1" x14ac:dyDescent="0.25">
      <c r="A792" s="17" t="s">
        <v>244</v>
      </c>
      <c r="B792" s="17" t="s">
        <v>332</v>
      </c>
      <c r="C792" s="17" t="s">
        <v>22</v>
      </c>
      <c r="D792" s="12">
        <v>42668</v>
      </c>
      <c r="E792" s="12">
        <v>42735</v>
      </c>
      <c r="F792" s="13">
        <v>6718.18</v>
      </c>
      <c r="G792" s="12">
        <v>42461</v>
      </c>
      <c r="H792" s="12">
        <v>42825</v>
      </c>
      <c r="I792" s="17">
        <f t="shared" si="121"/>
        <v>12</v>
      </c>
      <c r="J792" s="13">
        <f t="shared" si="122"/>
        <v>559.84833333333336</v>
      </c>
      <c r="K792"/>
      <c r="L792" t="b">
        <f t="shared" ref="L792:L855" si="123">AND(F792=F791,G792=G791,E792=E791,D792=D791)</f>
        <v>0</v>
      </c>
      <c r="M792" t="b">
        <f t="shared" ref="M792:M855" si="124">IF(F792&gt;G792,TRUE, FALSE)</f>
        <v>0</v>
      </c>
      <c r="N792" t="b">
        <f t="shared" ref="N792:N855" si="125">EXACT(A792,A791)</f>
        <v>0</v>
      </c>
      <c r="O792" t="b">
        <f t="shared" ref="O792:O855" si="126">EXACT(B792,B791)</f>
        <v>1</v>
      </c>
      <c r="P792" t="b">
        <f t="shared" ref="P792:P855" si="127">AND(N792,O792)</f>
        <v>0</v>
      </c>
      <c r="Q792" s="21" t="str">
        <f t="shared" ref="Q792:Q855" si="128">IF(AND(NOT(L792),P792), G792-H791,"N/a")</f>
        <v>N/a</v>
      </c>
    </row>
    <row r="793" spans="1:17" ht="15.75" x14ac:dyDescent="0.25">
      <c r="A793" s="17" t="s">
        <v>245</v>
      </c>
      <c r="B793" s="17" t="s">
        <v>333</v>
      </c>
      <c r="C793" s="17" t="s">
        <v>22</v>
      </c>
      <c r="D793" s="12">
        <v>43770</v>
      </c>
      <c r="E793" s="12">
        <v>43791</v>
      </c>
      <c r="F793" s="13">
        <v>3397.78</v>
      </c>
      <c r="G793" s="12">
        <v>43709</v>
      </c>
      <c r="H793" s="12">
        <v>44135</v>
      </c>
      <c r="I793" s="17">
        <f t="shared" si="121"/>
        <v>14</v>
      </c>
      <c r="J793" s="13">
        <f t="shared" si="122"/>
        <v>242.69857142857146</v>
      </c>
      <c r="K793"/>
      <c r="L793" t="b">
        <f t="shared" si="123"/>
        <v>0</v>
      </c>
      <c r="M793" t="b">
        <f t="shared" si="124"/>
        <v>0</v>
      </c>
      <c r="N793" t="b">
        <f t="shared" si="125"/>
        <v>0</v>
      </c>
      <c r="O793" t="b">
        <f t="shared" si="126"/>
        <v>0</v>
      </c>
      <c r="P793" t="b">
        <f t="shared" si="127"/>
        <v>0</v>
      </c>
      <c r="Q793" s="21" t="str">
        <f t="shared" si="128"/>
        <v>N/a</v>
      </c>
    </row>
    <row r="794" spans="1:17" ht="15.75" x14ac:dyDescent="0.25">
      <c r="A794" s="17" t="s">
        <v>245</v>
      </c>
      <c r="B794" s="17" t="s">
        <v>333</v>
      </c>
      <c r="C794" s="17" t="s">
        <v>22</v>
      </c>
      <c r="D794" s="12">
        <v>44227</v>
      </c>
      <c r="E794" s="12"/>
      <c r="F794" s="13">
        <v>3825.34</v>
      </c>
      <c r="G794" s="12">
        <v>44136</v>
      </c>
      <c r="H794" s="12">
        <v>44500</v>
      </c>
      <c r="I794" s="17">
        <f t="shared" si="121"/>
        <v>12</v>
      </c>
      <c r="J794" s="13">
        <f t="shared" si="122"/>
        <v>318.77833333333336</v>
      </c>
      <c r="K794"/>
      <c r="L794" t="b">
        <f t="shared" si="123"/>
        <v>0</v>
      </c>
      <c r="M794" t="b">
        <f t="shared" si="124"/>
        <v>0</v>
      </c>
      <c r="N794" t="b">
        <f t="shared" si="125"/>
        <v>1</v>
      </c>
      <c r="O794" t="b">
        <f t="shared" si="126"/>
        <v>1</v>
      </c>
      <c r="P794" t="b">
        <f t="shared" si="127"/>
        <v>1</v>
      </c>
      <c r="Q794" s="21">
        <f t="shared" si="128"/>
        <v>1</v>
      </c>
    </row>
    <row r="795" spans="1:17" ht="15.75" hidden="1" x14ac:dyDescent="0.25">
      <c r="A795" s="17" t="s">
        <v>246</v>
      </c>
      <c r="B795" s="17" t="s">
        <v>334</v>
      </c>
      <c r="C795" s="17" t="s">
        <v>22</v>
      </c>
      <c r="D795" s="12">
        <v>42736</v>
      </c>
      <c r="E795" s="12">
        <v>43100</v>
      </c>
      <c r="F795" s="13">
        <v>57750</v>
      </c>
      <c r="G795" s="12">
        <v>42736</v>
      </c>
      <c r="H795" s="12">
        <v>43100</v>
      </c>
      <c r="I795" s="17">
        <f t="shared" si="121"/>
        <v>12</v>
      </c>
      <c r="J795" s="13">
        <f t="shared" si="122"/>
        <v>4812.5</v>
      </c>
      <c r="K795"/>
      <c r="L795" t="b">
        <f t="shared" si="123"/>
        <v>0</v>
      </c>
      <c r="M795" t="b">
        <f t="shared" si="124"/>
        <v>1</v>
      </c>
      <c r="N795" t="b">
        <f t="shared" si="125"/>
        <v>0</v>
      </c>
      <c r="O795" t="b">
        <f t="shared" si="126"/>
        <v>0</v>
      </c>
      <c r="P795" t="b">
        <f t="shared" si="127"/>
        <v>0</v>
      </c>
      <c r="Q795" s="21" t="str">
        <f t="shared" si="128"/>
        <v>N/a</v>
      </c>
    </row>
    <row r="796" spans="1:17" ht="15.75" x14ac:dyDescent="0.25">
      <c r="A796" s="17" t="s">
        <v>247</v>
      </c>
      <c r="B796" s="17" t="s">
        <v>336</v>
      </c>
      <c r="C796" s="17" t="s">
        <v>22</v>
      </c>
      <c r="D796" s="12">
        <v>44211</v>
      </c>
      <c r="E796" s="12">
        <v>44218</v>
      </c>
      <c r="F796" s="13">
        <v>13000</v>
      </c>
      <c r="G796" s="12">
        <v>44197</v>
      </c>
      <c r="H796" s="12">
        <v>44561</v>
      </c>
      <c r="I796" s="17">
        <f>IF((YEAR(H796)-YEAR(G796))=1, ((MONTH(H796)-MONTH(G796))+1)+12, (IF((YEAR(H796)-YEAR(G796))=2, ((MONTH(H796)-MONTH(G796))+1)+24, (MONTH(H796)-MONTH(G796))+1)))</f>
        <v>12</v>
      </c>
      <c r="J796" s="13">
        <f t="shared" si="122"/>
        <v>1083.3333333333333</v>
      </c>
      <c r="K796"/>
      <c r="L796" t="b">
        <f t="shared" si="123"/>
        <v>0</v>
      </c>
      <c r="M796" t="b">
        <f t="shared" si="124"/>
        <v>0</v>
      </c>
      <c r="N796" t="b">
        <f t="shared" si="125"/>
        <v>0</v>
      </c>
      <c r="O796" t="b">
        <f t="shared" si="126"/>
        <v>0</v>
      </c>
      <c r="P796" t="b">
        <f t="shared" si="127"/>
        <v>0</v>
      </c>
      <c r="Q796" s="21" t="str">
        <f t="shared" si="128"/>
        <v>N/a</v>
      </c>
    </row>
    <row r="797" spans="1:17" ht="15.75" x14ac:dyDescent="0.25">
      <c r="A797" s="17" t="s">
        <v>248</v>
      </c>
      <c r="B797" s="17" t="s">
        <v>334</v>
      </c>
      <c r="C797" s="17" t="s">
        <v>22</v>
      </c>
      <c r="D797" s="12">
        <v>44253</v>
      </c>
      <c r="E797" s="12"/>
      <c r="F797" s="13">
        <v>6400</v>
      </c>
      <c r="G797" s="12">
        <v>44228</v>
      </c>
      <c r="H797" s="12">
        <v>44592</v>
      </c>
      <c r="I797" s="17">
        <f t="shared" ref="I797:I860" si="129">IF((YEAR(H797)-YEAR(G797))=1, ((MONTH(H797)-MONTH(G797))+1)+12, (IF((YEAR(H797)-YEAR(G797))=2, ((MONTH(H797)-MONTH(G797))+1)+24, (IF((YEAR(H797)-YEAR(G797))=3, ((MONTH(H797)-MONTH(G797))+1)+36, (MONTH(H797)-MONTH(G797))+1)))))</f>
        <v>12</v>
      </c>
      <c r="J797" s="13">
        <f t="shared" si="122"/>
        <v>533.33333333333337</v>
      </c>
      <c r="K797"/>
      <c r="L797" t="b">
        <f t="shared" si="123"/>
        <v>0</v>
      </c>
      <c r="M797" t="b">
        <f t="shared" si="124"/>
        <v>0</v>
      </c>
      <c r="N797" t="b">
        <f t="shared" si="125"/>
        <v>0</v>
      </c>
      <c r="O797" t="b">
        <f t="shared" si="126"/>
        <v>0</v>
      </c>
      <c r="P797" t="b">
        <f t="shared" si="127"/>
        <v>0</v>
      </c>
      <c r="Q797" s="21" t="str">
        <f t="shared" si="128"/>
        <v>N/a</v>
      </c>
    </row>
    <row r="798" spans="1:17" ht="15.75" hidden="1" x14ac:dyDescent="0.25">
      <c r="A798" s="17" t="s">
        <v>249</v>
      </c>
      <c r="B798" s="17" t="s">
        <v>336</v>
      </c>
      <c r="C798" s="17" t="s">
        <v>22</v>
      </c>
      <c r="D798" s="12">
        <v>42736</v>
      </c>
      <c r="E798" s="12">
        <v>43100</v>
      </c>
      <c r="F798" s="13">
        <v>700</v>
      </c>
      <c r="G798" s="12">
        <v>42736</v>
      </c>
      <c r="H798" s="12">
        <v>42766</v>
      </c>
      <c r="I798" s="17">
        <f t="shared" si="129"/>
        <v>1</v>
      </c>
      <c r="J798" s="13">
        <f t="shared" si="122"/>
        <v>700</v>
      </c>
      <c r="K798"/>
      <c r="L798" t="b">
        <f t="shared" si="123"/>
        <v>0</v>
      </c>
      <c r="M798" t="b">
        <f t="shared" si="124"/>
        <v>0</v>
      </c>
      <c r="N798" t="b">
        <f t="shared" si="125"/>
        <v>0</v>
      </c>
      <c r="O798" t="b">
        <f t="shared" si="126"/>
        <v>0</v>
      </c>
      <c r="P798" t="b">
        <f t="shared" si="127"/>
        <v>0</v>
      </c>
      <c r="Q798" s="21" t="str">
        <f t="shared" si="128"/>
        <v>N/a</v>
      </c>
    </row>
    <row r="799" spans="1:17" ht="15.75" hidden="1" x14ac:dyDescent="0.25">
      <c r="A799" s="17" t="s">
        <v>249</v>
      </c>
      <c r="B799" s="17" t="s">
        <v>336</v>
      </c>
      <c r="C799" s="17" t="s">
        <v>22</v>
      </c>
      <c r="D799" s="12">
        <v>42767</v>
      </c>
      <c r="E799" s="12">
        <v>43100</v>
      </c>
      <c r="F799" s="13">
        <v>700</v>
      </c>
      <c r="G799" s="12">
        <v>42767</v>
      </c>
      <c r="H799" s="12">
        <v>42794</v>
      </c>
      <c r="I799" s="17">
        <f t="shared" si="129"/>
        <v>1</v>
      </c>
      <c r="J799" s="13">
        <f t="shared" si="122"/>
        <v>700</v>
      </c>
      <c r="K799"/>
      <c r="L799" t="b">
        <f t="shared" si="123"/>
        <v>0</v>
      </c>
      <c r="M799" t="b">
        <f t="shared" si="124"/>
        <v>0</v>
      </c>
      <c r="N799" t="b">
        <f t="shared" si="125"/>
        <v>1</v>
      </c>
      <c r="O799" t="b">
        <f t="shared" si="126"/>
        <v>1</v>
      </c>
      <c r="P799" t="b">
        <f t="shared" si="127"/>
        <v>1</v>
      </c>
      <c r="Q799" s="21">
        <f t="shared" si="128"/>
        <v>1</v>
      </c>
    </row>
    <row r="800" spans="1:17" ht="15.75" hidden="1" x14ac:dyDescent="0.25">
      <c r="A800" s="17" t="s">
        <v>249</v>
      </c>
      <c r="B800" s="17" t="s">
        <v>336</v>
      </c>
      <c r="C800" s="17" t="s">
        <v>22</v>
      </c>
      <c r="D800" s="12">
        <v>42795</v>
      </c>
      <c r="E800" s="12">
        <v>43100</v>
      </c>
      <c r="F800" s="13">
        <v>700</v>
      </c>
      <c r="G800" s="12">
        <v>42795</v>
      </c>
      <c r="H800" s="12">
        <v>42825</v>
      </c>
      <c r="I800" s="17">
        <f t="shared" si="129"/>
        <v>1</v>
      </c>
      <c r="J800" s="13">
        <f t="shared" si="122"/>
        <v>700</v>
      </c>
      <c r="K800"/>
      <c r="L800" t="b">
        <f t="shared" si="123"/>
        <v>0</v>
      </c>
      <c r="M800" t="b">
        <f t="shared" si="124"/>
        <v>0</v>
      </c>
      <c r="N800" t="b">
        <f t="shared" si="125"/>
        <v>1</v>
      </c>
      <c r="O800" t="b">
        <f t="shared" si="126"/>
        <v>1</v>
      </c>
      <c r="P800" t="b">
        <f t="shared" si="127"/>
        <v>1</v>
      </c>
      <c r="Q800" s="21">
        <f t="shared" si="128"/>
        <v>1</v>
      </c>
    </row>
    <row r="801" spans="1:17" ht="15.75" hidden="1" x14ac:dyDescent="0.25">
      <c r="A801" s="17" t="s">
        <v>249</v>
      </c>
      <c r="B801" s="17" t="s">
        <v>336</v>
      </c>
      <c r="C801" s="17" t="s">
        <v>22</v>
      </c>
      <c r="D801" s="12">
        <v>42826</v>
      </c>
      <c r="E801" s="12">
        <v>43100</v>
      </c>
      <c r="F801" s="13">
        <v>700</v>
      </c>
      <c r="G801" s="12">
        <v>42826</v>
      </c>
      <c r="H801" s="12">
        <v>42855</v>
      </c>
      <c r="I801" s="17">
        <f t="shared" si="129"/>
        <v>1</v>
      </c>
      <c r="J801" s="13">
        <f t="shared" si="122"/>
        <v>700</v>
      </c>
      <c r="K801"/>
      <c r="L801" t="b">
        <f t="shared" si="123"/>
        <v>0</v>
      </c>
      <c r="M801" t="b">
        <f t="shared" si="124"/>
        <v>0</v>
      </c>
      <c r="N801" t="b">
        <f t="shared" si="125"/>
        <v>1</v>
      </c>
      <c r="O801" t="b">
        <f t="shared" si="126"/>
        <v>1</v>
      </c>
      <c r="P801" t="b">
        <f t="shared" si="127"/>
        <v>1</v>
      </c>
      <c r="Q801" s="21">
        <f t="shared" si="128"/>
        <v>1</v>
      </c>
    </row>
    <row r="802" spans="1:17" ht="15.75" hidden="1" x14ac:dyDescent="0.25">
      <c r="A802" s="17" t="s">
        <v>249</v>
      </c>
      <c r="B802" s="17" t="s">
        <v>336</v>
      </c>
      <c r="C802" s="17" t="s">
        <v>22</v>
      </c>
      <c r="D802" s="12">
        <v>42856</v>
      </c>
      <c r="E802" s="12">
        <v>43100</v>
      </c>
      <c r="F802" s="13">
        <v>700</v>
      </c>
      <c r="G802" s="12">
        <v>42856</v>
      </c>
      <c r="H802" s="12">
        <v>42886</v>
      </c>
      <c r="I802" s="17">
        <f t="shared" si="129"/>
        <v>1</v>
      </c>
      <c r="J802" s="13">
        <f t="shared" si="122"/>
        <v>700</v>
      </c>
      <c r="K802"/>
      <c r="L802" t="b">
        <f t="shared" si="123"/>
        <v>0</v>
      </c>
      <c r="M802" t="b">
        <f t="shared" si="124"/>
        <v>0</v>
      </c>
      <c r="N802" t="b">
        <f t="shared" si="125"/>
        <v>1</v>
      </c>
      <c r="O802" t="b">
        <f t="shared" si="126"/>
        <v>1</v>
      </c>
      <c r="P802" t="b">
        <f t="shared" si="127"/>
        <v>1</v>
      </c>
      <c r="Q802" s="21">
        <f t="shared" si="128"/>
        <v>1</v>
      </c>
    </row>
    <row r="803" spans="1:17" ht="15.75" hidden="1" x14ac:dyDescent="0.25">
      <c r="A803" s="17" t="s">
        <v>249</v>
      </c>
      <c r="B803" s="17" t="s">
        <v>336</v>
      </c>
      <c r="C803" s="17" t="s">
        <v>22</v>
      </c>
      <c r="D803" s="12">
        <v>42887</v>
      </c>
      <c r="E803" s="12">
        <v>43100</v>
      </c>
      <c r="F803" s="13">
        <v>700</v>
      </c>
      <c r="G803" s="12">
        <v>42887</v>
      </c>
      <c r="H803" s="12">
        <v>42916</v>
      </c>
      <c r="I803" s="17">
        <f t="shared" si="129"/>
        <v>1</v>
      </c>
      <c r="J803" s="13">
        <f t="shared" si="122"/>
        <v>700</v>
      </c>
      <c r="K803"/>
      <c r="L803" t="b">
        <f t="shared" si="123"/>
        <v>0</v>
      </c>
      <c r="M803" t="b">
        <f t="shared" si="124"/>
        <v>0</v>
      </c>
      <c r="N803" t="b">
        <f t="shared" si="125"/>
        <v>1</v>
      </c>
      <c r="O803" t="b">
        <f t="shared" si="126"/>
        <v>1</v>
      </c>
      <c r="P803" t="b">
        <f t="shared" si="127"/>
        <v>1</v>
      </c>
      <c r="Q803" s="21">
        <f t="shared" si="128"/>
        <v>1</v>
      </c>
    </row>
    <row r="804" spans="1:17" ht="15.75" hidden="1" x14ac:dyDescent="0.25">
      <c r="A804" s="17" t="s">
        <v>249</v>
      </c>
      <c r="B804" s="17" t="s">
        <v>336</v>
      </c>
      <c r="C804" s="17" t="s">
        <v>22</v>
      </c>
      <c r="D804" s="12">
        <v>42917</v>
      </c>
      <c r="E804" s="12">
        <v>43100</v>
      </c>
      <c r="F804" s="13">
        <v>700</v>
      </c>
      <c r="G804" s="12">
        <v>42917</v>
      </c>
      <c r="H804" s="12">
        <v>42947</v>
      </c>
      <c r="I804" s="17">
        <f t="shared" si="129"/>
        <v>1</v>
      </c>
      <c r="J804" s="13">
        <f t="shared" si="122"/>
        <v>700</v>
      </c>
      <c r="K804"/>
      <c r="L804" t="b">
        <f t="shared" si="123"/>
        <v>0</v>
      </c>
      <c r="M804" t="b">
        <f t="shared" si="124"/>
        <v>0</v>
      </c>
      <c r="N804" t="b">
        <f t="shared" si="125"/>
        <v>1</v>
      </c>
      <c r="O804" t="b">
        <f t="shared" si="126"/>
        <v>1</v>
      </c>
      <c r="P804" t="b">
        <f t="shared" si="127"/>
        <v>1</v>
      </c>
      <c r="Q804" s="21">
        <f t="shared" si="128"/>
        <v>1</v>
      </c>
    </row>
    <row r="805" spans="1:17" ht="15.75" hidden="1" x14ac:dyDescent="0.25">
      <c r="A805" s="17" t="s">
        <v>249</v>
      </c>
      <c r="B805" s="17" t="s">
        <v>336</v>
      </c>
      <c r="C805" s="17" t="s">
        <v>22</v>
      </c>
      <c r="D805" s="12">
        <v>42948</v>
      </c>
      <c r="E805" s="12">
        <v>43100</v>
      </c>
      <c r="F805" s="13">
        <v>700</v>
      </c>
      <c r="G805" s="12">
        <v>42948</v>
      </c>
      <c r="H805" s="12">
        <v>42978</v>
      </c>
      <c r="I805" s="17">
        <f t="shared" si="129"/>
        <v>1</v>
      </c>
      <c r="J805" s="13">
        <f t="shared" si="122"/>
        <v>700</v>
      </c>
      <c r="K805"/>
      <c r="L805" t="b">
        <f t="shared" si="123"/>
        <v>0</v>
      </c>
      <c r="M805" t="b">
        <f t="shared" si="124"/>
        <v>0</v>
      </c>
      <c r="N805" t="b">
        <f t="shared" si="125"/>
        <v>1</v>
      </c>
      <c r="O805" t="b">
        <f t="shared" si="126"/>
        <v>1</v>
      </c>
      <c r="P805" t="b">
        <f t="shared" si="127"/>
        <v>1</v>
      </c>
      <c r="Q805" s="21">
        <f t="shared" si="128"/>
        <v>1</v>
      </c>
    </row>
    <row r="806" spans="1:17" ht="15.75" hidden="1" x14ac:dyDescent="0.25">
      <c r="A806" s="17" t="s">
        <v>249</v>
      </c>
      <c r="B806" s="17" t="s">
        <v>336</v>
      </c>
      <c r="C806" s="17" t="s">
        <v>22</v>
      </c>
      <c r="D806" s="12">
        <v>42979</v>
      </c>
      <c r="E806" s="12">
        <v>43100</v>
      </c>
      <c r="F806" s="13">
        <v>700</v>
      </c>
      <c r="G806" s="12">
        <v>42979</v>
      </c>
      <c r="H806" s="12">
        <v>43008</v>
      </c>
      <c r="I806" s="17">
        <f t="shared" si="129"/>
        <v>1</v>
      </c>
      <c r="J806" s="13">
        <f t="shared" si="122"/>
        <v>700</v>
      </c>
      <c r="K806"/>
      <c r="L806" t="b">
        <f t="shared" si="123"/>
        <v>0</v>
      </c>
      <c r="M806" t="b">
        <f t="shared" si="124"/>
        <v>0</v>
      </c>
      <c r="N806" t="b">
        <f t="shared" si="125"/>
        <v>1</v>
      </c>
      <c r="O806" t="b">
        <f t="shared" si="126"/>
        <v>1</v>
      </c>
      <c r="P806" t="b">
        <f t="shared" si="127"/>
        <v>1</v>
      </c>
      <c r="Q806" s="21">
        <f t="shared" si="128"/>
        <v>1</v>
      </c>
    </row>
    <row r="807" spans="1:17" ht="15.75" hidden="1" x14ac:dyDescent="0.25">
      <c r="A807" s="17" t="s">
        <v>249</v>
      </c>
      <c r="B807" s="17" t="s">
        <v>336</v>
      </c>
      <c r="C807" s="17" t="s">
        <v>22</v>
      </c>
      <c r="D807" s="12">
        <v>43009</v>
      </c>
      <c r="E807" s="12">
        <v>43100</v>
      </c>
      <c r="F807" s="13">
        <v>700</v>
      </c>
      <c r="G807" s="12">
        <v>43009</v>
      </c>
      <c r="H807" s="12">
        <v>43039</v>
      </c>
      <c r="I807" s="17">
        <f t="shared" si="129"/>
        <v>1</v>
      </c>
      <c r="J807" s="13">
        <f t="shared" si="122"/>
        <v>700</v>
      </c>
      <c r="K807"/>
      <c r="L807" t="b">
        <f t="shared" si="123"/>
        <v>0</v>
      </c>
      <c r="M807" t="b">
        <f t="shared" si="124"/>
        <v>0</v>
      </c>
      <c r="N807" t="b">
        <f t="shared" si="125"/>
        <v>1</v>
      </c>
      <c r="O807" t="b">
        <f t="shared" si="126"/>
        <v>1</v>
      </c>
      <c r="P807" t="b">
        <f t="shared" si="127"/>
        <v>1</v>
      </c>
      <c r="Q807" s="21">
        <f t="shared" si="128"/>
        <v>1</v>
      </c>
    </row>
    <row r="808" spans="1:17" ht="15.75" hidden="1" x14ac:dyDescent="0.25">
      <c r="A808" s="17" t="s">
        <v>249</v>
      </c>
      <c r="B808" s="17" t="s">
        <v>336</v>
      </c>
      <c r="C808" s="17" t="s">
        <v>22</v>
      </c>
      <c r="D808" s="12">
        <v>43040</v>
      </c>
      <c r="E808" s="12">
        <v>43100</v>
      </c>
      <c r="F808" s="13">
        <v>700</v>
      </c>
      <c r="G808" s="12">
        <v>43040</v>
      </c>
      <c r="H808" s="12">
        <v>43069</v>
      </c>
      <c r="I808" s="17">
        <f t="shared" si="129"/>
        <v>1</v>
      </c>
      <c r="J808" s="13">
        <f t="shared" si="122"/>
        <v>700</v>
      </c>
      <c r="K808"/>
      <c r="L808" t="b">
        <f t="shared" si="123"/>
        <v>0</v>
      </c>
      <c r="M808" t="b">
        <f t="shared" si="124"/>
        <v>0</v>
      </c>
      <c r="N808" t="b">
        <f t="shared" si="125"/>
        <v>1</v>
      </c>
      <c r="O808" t="b">
        <f t="shared" si="126"/>
        <v>1</v>
      </c>
      <c r="P808" t="b">
        <f t="shared" si="127"/>
        <v>1</v>
      </c>
      <c r="Q808" s="21">
        <f t="shared" si="128"/>
        <v>1</v>
      </c>
    </row>
    <row r="809" spans="1:17" ht="15.75" hidden="1" x14ac:dyDescent="0.25">
      <c r="A809" s="17" t="s">
        <v>249</v>
      </c>
      <c r="B809" s="17" t="s">
        <v>336</v>
      </c>
      <c r="C809" s="17" t="s">
        <v>22</v>
      </c>
      <c r="D809" s="12">
        <v>43070</v>
      </c>
      <c r="E809" s="12">
        <v>43100</v>
      </c>
      <c r="F809" s="13">
        <v>700</v>
      </c>
      <c r="G809" s="12">
        <v>43070</v>
      </c>
      <c r="H809" s="12">
        <v>43100</v>
      </c>
      <c r="I809" s="17">
        <f t="shared" si="129"/>
        <v>1</v>
      </c>
      <c r="J809" s="13">
        <f t="shared" si="122"/>
        <v>700</v>
      </c>
      <c r="K809"/>
      <c r="L809" t="b">
        <f t="shared" si="123"/>
        <v>0</v>
      </c>
      <c r="M809" t="b">
        <f t="shared" si="124"/>
        <v>0</v>
      </c>
      <c r="N809" t="b">
        <f t="shared" si="125"/>
        <v>1</v>
      </c>
      <c r="O809" t="b">
        <f t="shared" si="126"/>
        <v>1</v>
      </c>
      <c r="P809" t="b">
        <f t="shared" si="127"/>
        <v>1</v>
      </c>
      <c r="Q809" s="21">
        <f t="shared" si="128"/>
        <v>1</v>
      </c>
    </row>
    <row r="810" spans="1:17" ht="15.75" hidden="1" x14ac:dyDescent="0.25">
      <c r="A810" s="17" t="s">
        <v>249</v>
      </c>
      <c r="B810" s="17" t="s">
        <v>336</v>
      </c>
      <c r="C810" s="17" t="s">
        <v>22</v>
      </c>
      <c r="D810" s="12">
        <v>43101</v>
      </c>
      <c r="E810" s="12">
        <v>43103</v>
      </c>
      <c r="F810" s="13">
        <v>700</v>
      </c>
      <c r="G810" s="12">
        <v>43101</v>
      </c>
      <c r="H810" s="12">
        <v>43131</v>
      </c>
      <c r="I810" s="17">
        <f t="shared" si="129"/>
        <v>1</v>
      </c>
      <c r="J810" s="13">
        <f t="shared" si="122"/>
        <v>700</v>
      </c>
      <c r="K810"/>
      <c r="L810" t="b">
        <f t="shared" si="123"/>
        <v>0</v>
      </c>
      <c r="M810" t="b">
        <f t="shared" si="124"/>
        <v>0</v>
      </c>
      <c r="N810" t="b">
        <f t="shared" si="125"/>
        <v>1</v>
      </c>
      <c r="O810" t="b">
        <f t="shared" si="126"/>
        <v>1</v>
      </c>
      <c r="P810" t="b">
        <f t="shared" si="127"/>
        <v>1</v>
      </c>
      <c r="Q810" s="21">
        <f t="shared" si="128"/>
        <v>1</v>
      </c>
    </row>
    <row r="811" spans="1:17" ht="15.75" hidden="1" x14ac:dyDescent="0.25">
      <c r="A811" s="17" t="s">
        <v>249</v>
      </c>
      <c r="B811" s="17" t="s">
        <v>336</v>
      </c>
      <c r="C811" s="17" t="s">
        <v>22</v>
      </c>
      <c r="D811" s="12">
        <v>43132</v>
      </c>
      <c r="E811" s="12">
        <v>43132</v>
      </c>
      <c r="F811" s="13">
        <v>700</v>
      </c>
      <c r="G811" s="12">
        <v>43132</v>
      </c>
      <c r="H811" s="12">
        <v>43159</v>
      </c>
      <c r="I811" s="17">
        <f t="shared" si="129"/>
        <v>1</v>
      </c>
      <c r="J811" s="13">
        <f t="shared" si="122"/>
        <v>700</v>
      </c>
      <c r="K811"/>
      <c r="L811" t="b">
        <f t="shared" si="123"/>
        <v>0</v>
      </c>
      <c r="M811" t="b">
        <f t="shared" si="124"/>
        <v>0</v>
      </c>
      <c r="N811" t="b">
        <f t="shared" si="125"/>
        <v>1</v>
      </c>
      <c r="O811" t="b">
        <f t="shared" si="126"/>
        <v>1</v>
      </c>
      <c r="P811" t="b">
        <f t="shared" si="127"/>
        <v>1</v>
      </c>
      <c r="Q811" s="21">
        <f t="shared" si="128"/>
        <v>1</v>
      </c>
    </row>
    <row r="812" spans="1:17" ht="15.75" hidden="1" x14ac:dyDescent="0.25">
      <c r="A812" s="17" t="s">
        <v>249</v>
      </c>
      <c r="B812" s="17" t="s">
        <v>336</v>
      </c>
      <c r="C812" s="17" t="s">
        <v>22</v>
      </c>
      <c r="D812" s="12">
        <v>43160</v>
      </c>
      <c r="E812" s="12">
        <v>43160</v>
      </c>
      <c r="F812" s="13">
        <v>700</v>
      </c>
      <c r="G812" s="12">
        <v>43160</v>
      </c>
      <c r="H812" s="12">
        <v>43190</v>
      </c>
      <c r="I812" s="17">
        <f t="shared" si="129"/>
        <v>1</v>
      </c>
      <c r="J812" s="13">
        <f t="shared" si="122"/>
        <v>700</v>
      </c>
      <c r="K812"/>
      <c r="L812" t="b">
        <f t="shared" si="123"/>
        <v>0</v>
      </c>
      <c r="M812" t="b">
        <f t="shared" si="124"/>
        <v>0</v>
      </c>
      <c r="N812" t="b">
        <f t="shared" si="125"/>
        <v>1</v>
      </c>
      <c r="O812" t="b">
        <f t="shared" si="126"/>
        <v>1</v>
      </c>
      <c r="P812" t="b">
        <f t="shared" si="127"/>
        <v>1</v>
      </c>
      <c r="Q812" s="21">
        <f t="shared" si="128"/>
        <v>1</v>
      </c>
    </row>
    <row r="813" spans="1:17" ht="15.75" hidden="1" x14ac:dyDescent="0.25">
      <c r="A813" s="17" t="s">
        <v>249</v>
      </c>
      <c r="B813" s="17" t="s">
        <v>336</v>
      </c>
      <c r="C813" s="17" t="s">
        <v>22</v>
      </c>
      <c r="D813" s="12">
        <v>43191</v>
      </c>
      <c r="E813" s="12">
        <v>43199</v>
      </c>
      <c r="F813" s="13">
        <v>700</v>
      </c>
      <c r="G813" s="12">
        <v>43191</v>
      </c>
      <c r="H813" s="12">
        <v>43220</v>
      </c>
      <c r="I813" s="17">
        <f t="shared" si="129"/>
        <v>1</v>
      </c>
      <c r="J813" s="13">
        <f t="shared" si="122"/>
        <v>700</v>
      </c>
      <c r="K813"/>
      <c r="L813" t="b">
        <f t="shared" si="123"/>
        <v>0</v>
      </c>
      <c r="M813" t="b">
        <f t="shared" si="124"/>
        <v>0</v>
      </c>
      <c r="N813" t="b">
        <f t="shared" si="125"/>
        <v>1</v>
      </c>
      <c r="O813" t="b">
        <f t="shared" si="126"/>
        <v>1</v>
      </c>
      <c r="P813" t="b">
        <f t="shared" si="127"/>
        <v>1</v>
      </c>
      <c r="Q813" s="21">
        <f t="shared" si="128"/>
        <v>1</v>
      </c>
    </row>
    <row r="814" spans="1:17" ht="15.75" hidden="1" x14ac:dyDescent="0.25">
      <c r="A814" s="17" t="s">
        <v>249</v>
      </c>
      <c r="B814" s="17" t="s">
        <v>336</v>
      </c>
      <c r="C814" s="17" t="s">
        <v>22</v>
      </c>
      <c r="D814" s="12">
        <v>43221</v>
      </c>
      <c r="E814" s="12">
        <v>43228</v>
      </c>
      <c r="F814" s="13">
        <v>700</v>
      </c>
      <c r="G814" s="12">
        <v>43221</v>
      </c>
      <c r="H814" s="12">
        <v>43251</v>
      </c>
      <c r="I814" s="17">
        <f t="shared" si="129"/>
        <v>1</v>
      </c>
      <c r="J814" s="13">
        <f t="shared" si="122"/>
        <v>700</v>
      </c>
      <c r="K814"/>
      <c r="L814" t="b">
        <f t="shared" si="123"/>
        <v>0</v>
      </c>
      <c r="M814" t="b">
        <f t="shared" si="124"/>
        <v>0</v>
      </c>
      <c r="N814" t="b">
        <f t="shared" si="125"/>
        <v>1</v>
      </c>
      <c r="O814" t="b">
        <f t="shared" si="126"/>
        <v>1</v>
      </c>
      <c r="P814" t="b">
        <f t="shared" si="127"/>
        <v>1</v>
      </c>
      <c r="Q814" s="21">
        <f t="shared" si="128"/>
        <v>1</v>
      </c>
    </row>
    <row r="815" spans="1:17" ht="15.75" hidden="1" x14ac:dyDescent="0.25">
      <c r="A815" s="17" t="s">
        <v>249</v>
      </c>
      <c r="B815" s="17" t="s">
        <v>336</v>
      </c>
      <c r="C815" s="17" t="s">
        <v>22</v>
      </c>
      <c r="D815" s="12">
        <v>43252</v>
      </c>
      <c r="E815" s="12">
        <v>43263</v>
      </c>
      <c r="F815" s="13">
        <v>700</v>
      </c>
      <c r="G815" s="12">
        <v>43252</v>
      </c>
      <c r="H815" s="12">
        <v>43281</v>
      </c>
      <c r="I815" s="17">
        <f t="shared" si="129"/>
        <v>1</v>
      </c>
      <c r="J815" s="13">
        <f t="shared" si="122"/>
        <v>700</v>
      </c>
      <c r="K815"/>
      <c r="L815" t="b">
        <f t="shared" si="123"/>
        <v>0</v>
      </c>
      <c r="M815" t="b">
        <f t="shared" si="124"/>
        <v>0</v>
      </c>
      <c r="N815" t="b">
        <f t="shared" si="125"/>
        <v>1</v>
      </c>
      <c r="O815" t="b">
        <f t="shared" si="126"/>
        <v>1</v>
      </c>
      <c r="P815" t="b">
        <f t="shared" si="127"/>
        <v>1</v>
      </c>
      <c r="Q815" s="21">
        <f t="shared" si="128"/>
        <v>1</v>
      </c>
    </row>
    <row r="816" spans="1:17" ht="15.75" hidden="1" x14ac:dyDescent="0.25">
      <c r="A816" s="17" t="s">
        <v>249</v>
      </c>
      <c r="B816" s="17" t="s">
        <v>336</v>
      </c>
      <c r="C816" s="17" t="s">
        <v>22</v>
      </c>
      <c r="D816" s="12">
        <v>43282</v>
      </c>
      <c r="E816" s="12">
        <v>43284</v>
      </c>
      <c r="F816" s="13">
        <v>700</v>
      </c>
      <c r="G816" s="12">
        <v>43282</v>
      </c>
      <c r="H816" s="12">
        <v>43312</v>
      </c>
      <c r="I816" s="17">
        <f t="shared" si="129"/>
        <v>1</v>
      </c>
      <c r="J816" s="13">
        <f t="shared" si="122"/>
        <v>700</v>
      </c>
      <c r="K816"/>
      <c r="L816" t="b">
        <f t="shared" si="123"/>
        <v>0</v>
      </c>
      <c r="M816" t="b">
        <f t="shared" si="124"/>
        <v>0</v>
      </c>
      <c r="N816" t="b">
        <f t="shared" si="125"/>
        <v>1</v>
      </c>
      <c r="O816" t="b">
        <f t="shared" si="126"/>
        <v>1</v>
      </c>
      <c r="P816" t="b">
        <f t="shared" si="127"/>
        <v>1</v>
      </c>
      <c r="Q816" s="21">
        <f t="shared" si="128"/>
        <v>1</v>
      </c>
    </row>
    <row r="817" spans="1:17" ht="15.75" hidden="1" x14ac:dyDescent="0.25">
      <c r="A817" s="17" t="s">
        <v>249</v>
      </c>
      <c r="B817" s="17" t="s">
        <v>336</v>
      </c>
      <c r="C817" s="17" t="s">
        <v>22</v>
      </c>
      <c r="D817" s="12">
        <v>43313</v>
      </c>
      <c r="E817" s="12">
        <v>43322</v>
      </c>
      <c r="F817" s="13">
        <v>700</v>
      </c>
      <c r="G817" s="12">
        <v>43313</v>
      </c>
      <c r="H817" s="12">
        <v>43343</v>
      </c>
      <c r="I817" s="17">
        <f t="shared" si="129"/>
        <v>1</v>
      </c>
      <c r="J817" s="13">
        <f t="shared" si="122"/>
        <v>700</v>
      </c>
      <c r="K817"/>
      <c r="L817" t="b">
        <f t="shared" si="123"/>
        <v>0</v>
      </c>
      <c r="M817" t="b">
        <f t="shared" si="124"/>
        <v>0</v>
      </c>
      <c r="N817" t="b">
        <f t="shared" si="125"/>
        <v>1</v>
      </c>
      <c r="O817" t="b">
        <f t="shared" si="126"/>
        <v>1</v>
      </c>
      <c r="P817" t="b">
        <f t="shared" si="127"/>
        <v>1</v>
      </c>
      <c r="Q817" s="21">
        <f t="shared" si="128"/>
        <v>1</v>
      </c>
    </row>
    <row r="818" spans="1:17" ht="15.75" hidden="1" x14ac:dyDescent="0.25">
      <c r="A818" s="17" t="s">
        <v>249</v>
      </c>
      <c r="B818" s="17" t="s">
        <v>336</v>
      </c>
      <c r="C818" s="17" t="s">
        <v>22</v>
      </c>
      <c r="D818" s="12">
        <v>43344</v>
      </c>
      <c r="E818" s="12">
        <v>43347</v>
      </c>
      <c r="F818" s="13">
        <v>700</v>
      </c>
      <c r="G818" s="12">
        <v>43344</v>
      </c>
      <c r="H818" s="12">
        <v>43373</v>
      </c>
      <c r="I818" s="17">
        <f t="shared" si="129"/>
        <v>1</v>
      </c>
      <c r="J818" s="13">
        <f t="shared" si="122"/>
        <v>700</v>
      </c>
      <c r="K818"/>
      <c r="L818" t="b">
        <f t="shared" si="123"/>
        <v>0</v>
      </c>
      <c r="M818" t="b">
        <f t="shared" si="124"/>
        <v>0</v>
      </c>
      <c r="N818" t="b">
        <f t="shared" si="125"/>
        <v>1</v>
      </c>
      <c r="O818" t="b">
        <f t="shared" si="126"/>
        <v>1</v>
      </c>
      <c r="P818" t="b">
        <f t="shared" si="127"/>
        <v>1</v>
      </c>
      <c r="Q818" s="21">
        <f t="shared" si="128"/>
        <v>1</v>
      </c>
    </row>
    <row r="819" spans="1:17" ht="15.75" hidden="1" x14ac:dyDescent="0.25">
      <c r="A819" s="17" t="s">
        <v>249</v>
      </c>
      <c r="B819" s="17" t="s">
        <v>336</v>
      </c>
      <c r="C819" s="17" t="s">
        <v>22</v>
      </c>
      <c r="D819" s="12">
        <v>43374</v>
      </c>
      <c r="E819" s="12">
        <v>43467</v>
      </c>
      <c r="F819" s="13">
        <v>700</v>
      </c>
      <c r="G819" s="12">
        <v>43374</v>
      </c>
      <c r="H819" s="12">
        <v>43404</v>
      </c>
      <c r="I819" s="17">
        <f t="shared" si="129"/>
        <v>1</v>
      </c>
      <c r="J819" s="13">
        <f t="shared" si="122"/>
        <v>700</v>
      </c>
      <c r="K819"/>
      <c r="L819" t="b">
        <f t="shared" si="123"/>
        <v>0</v>
      </c>
      <c r="M819" t="b">
        <f t="shared" si="124"/>
        <v>0</v>
      </c>
      <c r="N819" t="b">
        <f t="shared" si="125"/>
        <v>1</v>
      </c>
      <c r="O819" t="b">
        <f t="shared" si="126"/>
        <v>1</v>
      </c>
      <c r="P819" t="b">
        <f t="shared" si="127"/>
        <v>1</v>
      </c>
      <c r="Q819" s="21">
        <f t="shared" si="128"/>
        <v>1</v>
      </c>
    </row>
    <row r="820" spans="1:17" ht="15.75" hidden="1" x14ac:dyDescent="0.25">
      <c r="A820" s="17" t="s">
        <v>249</v>
      </c>
      <c r="B820" s="17" t="s">
        <v>336</v>
      </c>
      <c r="C820" s="17" t="s">
        <v>22</v>
      </c>
      <c r="D820" s="12">
        <v>43405</v>
      </c>
      <c r="E820" s="12">
        <v>43417</v>
      </c>
      <c r="F820" s="13">
        <v>700</v>
      </c>
      <c r="G820" s="12">
        <v>43405</v>
      </c>
      <c r="H820" s="12">
        <v>43434</v>
      </c>
      <c r="I820" s="17">
        <f t="shared" si="129"/>
        <v>1</v>
      </c>
      <c r="J820" s="13">
        <f t="shared" si="122"/>
        <v>700</v>
      </c>
      <c r="K820"/>
      <c r="L820" t="b">
        <f t="shared" si="123"/>
        <v>0</v>
      </c>
      <c r="M820" t="b">
        <f t="shared" si="124"/>
        <v>0</v>
      </c>
      <c r="N820" t="b">
        <f t="shared" si="125"/>
        <v>1</v>
      </c>
      <c r="O820" t="b">
        <f t="shared" si="126"/>
        <v>1</v>
      </c>
      <c r="P820" t="b">
        <f t="shared" si="127"/>
        <v>1</v>
      </c>
      <c r="Q820" s="21">
        <f t="shared" si="128"/>
        <v>1</v>
      </c>
    </row>
    <row r="821" spans="1:17" ht="15.75" hidden="1" x14ac:dyDescent="0.25">
      <c r="A821" s="17" t="s">
        <v>249</v>
      </c>
      <c r="B821" s="17" t="s">
        <v>336</v>
      </c>
      <c r="C821" s="17" t="s">
        <v>22</v>
      </c>
      <c r="D821" s="12">
        <v>43435</v>
      </c>
      <c r="E821" s="12">
        <v>43437</v>
      </c>
      <c r="F821" s="13">
        <v>700</v>
      </c>
      <c r="G821" s="12">
        <v>43435</v>
      </c>
      <c r="H821" s="12">
        <v>43465</v>
      </c>
      <c r="I821" s="17">
        <f t="shared" si="129"/>
        <v>1</v>
      </c>
      <c r="J821" s="13">
        <f t="shared" si="122"/>
        <v>700</v>
      </c>
      <c r="K821"/>
      <c r="L821" t="b">
        <f t="shared" si="123"/>
        <v>0</v>
      </c>
      <c r="M821" t="b">
        <f t="shared" si="124"/>
        <v>0</v>
      </c>
      <c r="N821" t="b">
        <f t="shared" si="125"/>
        <v>1</v>
      </c>
      <c r="O821" t="b">
        <f t="shared" si="126"/>
        <v>1</v>
      </c>
      <c r="P821" t="b">
        <f t="shared" si="127"/>
        <v>1</v>
      </c>
      <c r="Q821" s="21">
        <f t="shared" si="128"/>
        <v>1</v>
      </c>
    </row>
    <row r="822" spans="1:17" ht="15.75" x14ac:dyDescent="0.25">
      <c r="A822" s="17" t="s">
        <v>249</v>
      </c>
      <c r="B822" s="17" t="s">
        <v>336</v>
      </c>
      <c r="C822" s="17" t="s">
        <v>22</v>
      </c>
      <c r="D822" s="12">
        <v>43466</v>
      </c>
      <c r="E822" s="12">
        <v>43528</v>
      </c>
      <c r="F822" s="13">
        <v>700</v>
      </c>
      <c r="G822" s="12">
        <v>43466</v>
      </c>
      <c r="H822" s="12">
        <v>43496</v>
      </c>
      <c r="I822" s="17">
        <f t="shared" si="129"/>
        <v>1</v>
      </c>
      <c r="J822" s="13">
        <f t="shared" si="122"/>
        <v>700</v>
      </c>
      <c r="K822"/>
      <c r="L822" t="b">
        <f t="shared" si="123"/>
        <v>0</v>
      </c>
      <c r="M822" t="b">
        <f t="shared" si="124"/>
        <v>0</v>
      </c>
      <c r="N822" t="b">
        <f t="shared" si="125"/>
        <v>1</v>
      </c>
      <c r="O822" t="b">
        <f t="shared" si="126"/>
        <v>1</v>
      </c>
      <c r="P822" t="b">
        <f t="shared" si="127"/>
        <v>1</v>
      </c>
      <c r="Q822" s="21">
        <f t="shared" si="128"/>
        <v>1</v>
      </c>
    </row>
    <row r="823" spans="1:17" ht="15.75" x14ac:dyDescent="0.25">
      <c r="A823" s="17" t="s">
        <v>249</v>
      </c>
      <c r="B823" s="17" t="s">
        <v>336</v>
      </c>
      <c r="C823" s="17" t="s">
        <v>22</v>
      </c>
      <c r="D823" s="12">
        <v>43497</v>
      </c>
      <c r="E823" s="12">
        <v>43497</v>
      </c>
      <c r="F823" s="13">
        <v>700</v>
      </c>
      <c r="G823" s="12">
        <v>43497</v>
      </c>
      <c r="H823" s="12">
        <v>43524</v>
      </c>
      <c r="I823" s="17">
        <f t="shared" si="129"/>
        <v>1</v>
      </c>
      <c r="J823" s="13">
        <f t="shared" si="122"/>
        <v>700</v>
      </c>
      <c r="K823"/>
      <c r="L823" t="b">
        <f t="shared" si="123"/>
        <v>0</v>
      </c>
      <c r="M823" t="b">
        <f t="shared" si="124"/>
        <v>0</v>
      </c>
      <c r="N823" t="b">
        <f t="shared" si="125"/>
        <v>1</v>
      </c>
      <c r="O823" t="b">
        <f t="shared" si="126"/>
        <v>1</v>
      </c>
      <c r="P823" t="b">
        <f t="shared" si="127"/>
        <v>1</v>
      </c>
      <c r="Q823" s="21">
        <f t="shared" si="128"/>
        <v>1</v>
      </c>
    </row>
    <row r="824" spans="1:17" ht="15.75" x14ac:dyDescent="0.25">
      <c r="A824" s="17" t="s">
        <v>249</v>
      </c>
      <c r="B824" s="17" t="s">
        <v>336</v>
      </c>
      <c r="C824" s="17" t="s">
        <v>22</v>
      </c>
      <c r="D824" s="12">
        <v>43525</v>
      </c>
      <c r="E824" s="12">
        <v>43529</v>
      </c>
      <c r="F824" s="13">
        <v>700</v>
      </c>
      <c r="G824" s="12">
        <v>43525</v>
      </c>
      <c r="H824" s="12">
        <v>43555</v>
      </c>
      <c r="I824" s="17">
        <f t="shared" si="129"/>
        <v>1</v>
      </c>
      <c r="J824" s="13">
        <f t="shared" si="122"/>
        <v>700</v>
      </c>
      <c r="K824"/>
      <c r="L824" t="b">
        <f t="shared" si="123"/>
        <v>0</v>
      </c>
      <c r="M824" t="b">
        <f t="shared" si="124"/>
        <v>0</v>
      </c>
      <c r="N824" t="b">
        <f t="shared" si="125"/>
        <v>1</v>
      </c>
      <c r="O824" t="b">
        <f t="shared" si="126"/>
        <v>1</v>
      </c>
      <c r="P824" t="b">
        <f t="shared" si="127"/>
        <v>1</v>
      </c>
      <c r="Q824" s="21">
        <f t="shared" si="128"/>
        <v>1</v>
      </c>
    </row>
    <row r="825" spans="1:17" ht="15.75" x14ac:dyDescent="0.25">
      <c r="A825" s="17" t="s">
        <v>249</v>
      </c>
      <c r="B825" s="17" t="s">
        <v>336</v>
      </c>
      <c r="C825" s="17" t="s">
        <v>22</v>
      </c>
      <c r="D825" s="12">
        <v>43556</v>
      </c>
      <c r="E825" s="12">
        <v>43605</v>
      </c>
      <c r="F825" s="13">
        <v>700</v>
      </c>
      <c r="G825" s="12">
        <v>43556</v>
      </c>
      <c r="H825" s="12">
        <v>43585</v>
      </c>
      <c r="I825" s="17">
        <f t="shared" si="129"/>
        <v>1</v>
      </c>
      <c r="J825" s="13">
        <f t="shared" si="122"/>
        <v>700</v>
      </c>
      <c r="K825"/>
      <c r="L825" t="b">
        <f t="shared" si="123"/>
        <v>0</v>
      </c>
      <c r="M825" t="b">
        <f t="shared" si="124"/>
        <v>0</v>
      </c>
      <c r="N825" t="b">
        <f t="shared" si="125"/>
        <v>1</v>
      </c>
      <c r="O825" t="b">
        <f t="shared" si="126"/>
        <v>1</v>
      </c>
      <c r="P825" t="b">
        <f t="shared" si="127"/>
        <v>1</v>
      </c>
      <c r="Q825" s="21">
        <f t="shared" si="128"/>
        <v>1</v>
      </c>
    </row>
    <row r="826" spans="1:17" ht="15.75" x14ac:dyDescent="0.25">
      <c r="A826" s="17" t="s">
        <v>249</v>
      </c>
      <c r="B826" s="17" t="s">
        <v>336</v>
      </c>
      <c r="C826" s="17" t="s">
        <v>22</v>
      </c>
      <c r="D826" s="12">
        <v>43586</v>
      </c>
      <c r="E826" s="12">
        <v>43647</v>
      </c>
      <c r="F826" s="13">
        <v>700</v>
      </c>
      <c r="G826" s="12">
        <v>43586</v>
      </c>
      <c r="H826" s="12">
        <v>43616</v>
      </c>
      <c r="I826" s="17">
        <f t="shared" si="129"/>
        <v>1</v>
      </c>
      <c r="J826" s="13">
        <f t="shared" si="122"/>
        <v>700</v>
      </c>
      <c r="K826"/>
      <c r="L826" t="b">
        <f t="shared" si="123"/>
        <v>0</v>
      </c>
      <c r="M826" t="b">
        <f t="shared" si="124"/>
        <v>0</v>
      </c>
      <c r="N826" t="b">
        <f t="shared" si="125"/>
        <v>1</v>
      </c>
      <c r="O826" t="b">
        <f t="shared" si="126"/>
        <v>1</v>
      </c>
      <c r="P826" t="b">
        <f t="shared" si="127"/>
        <v>1</v>
      </c>
      <c r="Q826" s="21">
        <f t="shared" si="128"/>
        <v>1</v>
      </c>
    </row>
    <row r="827" spans="1:17" ht="15.75" x14ac:dyDescent="0.25">
      <c r="A827" s="17" t="s">
        <v>249</v>
      </c>
      <c r="B827" s="17" t="s">
        <v>336</v>
      </c>
      <c r="C827" s="17" t="s">
        <v>22</v>
      </c>
      <c r="D827" s="12">
        <v>43617</v>
      </c>
      <c r="E827" s="12">
        <v>43620</v>
      </c>
      <c r="F827" s="13">
        <v>700</v>
      </c>
      <c r="G827" s="12">
        <v>43617</v>
      </c>
      <c r="H827" s="12">
        <v>43646</v>
      </c>
      <c r="I827" s="17">
        <f t="shared" si="129"/>
        <v>1</v>
      </c>
      <c r="J827" s="13">
        <f t="shared" si="122"/>
        <v>700</v>
      </c>
      <c r="K827"/>
      <c r="L827" t="b">
        <f t="shared" si="123"/>
        <v>0</v>
      </c>
      <c r="M827" t="b">
        <f t="shared" si="124"/>
        <v>0</v>
      </c>
      <c r="N827" t="b">
        <f t="shared" si="125"/>
        <v>1</v>
      </c>
      <c r="O827" t="b">
        <f t="shared" si="126"/>
        <v>1</v>
      </c>
      <c r="P827" t="b">
        <f t="shared" si="127"/>
        <v>1</v>
      </c>
      <c r="Q827" s="21">
        <f t="shared" si="128"/>
        <v>1</v>
      </c>
    </row>
    <row r="828" spans="1:17" ht="15.75" x14ac:dyDescent="0.25">
      <c r="A828" s="17" t="s">
        <v>249</v>
      </c>
      <c r="B828" s="17" t="s">
        <v>336</v>
      </c>
      <c r="C828" s="17" t="s">
        <v>22</v>
      </c>
      <c r="D828" s="12">
        <v>43647</v>
      </c>
      <c r="E828" s="12">
        <v>43678</v>
      </c>
      <c r="F828" s="13">
        <v>700</v>
      </c>
      <c r="G828" s="12">
        <v>43647</v>
      </c>
      <c r="H828" s="12">
        <v>43677</v>
      </c>
      <c r="I828" s="17">
        <f t="shared" si="129"/>
        <v>1</v>
      </c>
      <c r="J828" s="13">
        <f t="shared" si="122"/>
        <v>700</v>
      </c>
      <c r="K828"/>
      <c r="L828" t="b">
        <f t="shared" si="123"/>
        <v>0</v>
      </c>
      <c r="M828" t="b">
        <f t="shared" si="124"/>
        <v>0</v>
      </c>
      <c r="N828" t="b">
        <f t="shared" si="125"/>
        <v>1</v>
      </c>
      <c r="O828" t="b">
        <f t="shared" si="126"/>
        <v>1</v>
      </c>
      <c r="P828" t="b">
        <f t="shared" si="127"/>
        <v>1</v>
      </c>
      <c r="Q828" s="21">
        <f t="shared" si="128"/>
        <v>1</v>
      </c>
    </row>
    <row r="829" spans="1:17" ht="15.75" x14ac:dyDescent="0.25">
      <c r="A829" s="17" t="s">
        <v>249</v>
      </c>
      <c r="B829" s="17" t="s">
        <v>336</v>
      </c>
      <c r="C829" s="17" t="s">
        <v>22</v>
      </c>
      <c r="D829" s="12">
        <v>43678</v>
      </c>
      <c r="E829" s="12">
        <v>43713</v>
      </c>
      <c r="F829" s="13">
        <v>700</v>
      </c>
      <c r="G829" s="12">
        <v>43678</v>
      </c>
      <c r="H829" s="12">
        <v>43708</v>
      </c>
      <c r="I829" s="17">
        <f t="shared" si="129"/>
        <v>1</v>
      </c>
      <c r="J829" s="13">
        <f t="shared" si="122"/>
        <v>700</v>
      </c>
      <c r="K829"/>
      <c r="L829" t="b">
        <f t="shared" si="123"/>
        <v>0</v>
      </c>
      <c r="M829" t="b">
        <f t="shared" si="124"/>
        <v>0</v>
      </c>
      <c r="N829" t="b">
        <f t="shared" si="125"/>
        <v>1</v>
      </c>
      <c r="O829" t="b">
        <f t="shared" si="126"/>
        <v>1</v>
      </c>
      <c r="P829" t="b">
        <f t="shared" si="127"/>
        <v>1</v>
      </c>
      <c r="Q829" s="21">
        <f t="shared" si="128"/>
        <v>1</v>
      </c>
    </row>
    <row r="830" spans="1:17" ht="15.75" x14ac:dyDescent="0.25">
      <c r="A830" s="17" t="s">
        <v>249</v>
      </c>
      <c r="B830" s="17" t="s">
        <v>336</v>
      </c>
      <c r="C830" s="17" t="s">
        <v>22</v>
      </c>
      <c r="D830" s="12">
        <v>43709</v>
      </c>
      <c r="E830" s="12">
        <v>43749</v>
      </c>
      <c r="F830" s="13">
        <v>700</v>
      </c>
      <c r="G830" s="12">
        <v>43709</v>
      </c>
      <c r="H830" s="12">
        <v>43738</v>
      </c>
      <c r="I830" s="17">
        <f t="shared" si="129"/>
        <v>1</v>
      </c>
      <c r="J830" s="13">
        <f t="shared" si="122"/>
        <v>700</v>
      </c>
      <c r="K830"/>
      <c r="L830" t="b">
        <f t="shared" si="123"/>
        <v>0</v>
      </c>
      <c r="M830" t="b">
        <f t="shared" si="124"/>
        <v>0</v>
      </c>
      <c r="N830" t="b">
        <f t="shared" si="125"/>
        <v>1</v>
      </c>
      <c r="O830" t="b">
        <f t="shared" si="126"/>
        <v>1</v>
      </c>
      <c r="P830" t="b">
        <f t="shared" si="127"/>
        <v>1</v>
      </c>
      <c r="Q830" s="21">
        <f t="shared" si="128"/>
        <v>1</v>
      </c>
    </row>
    <row r="831" spans="1:17" ht="15.75" x14ac:dyDescent="0.25">
      <c r="A831" s="17" t="s">
        <v>249</v>
      </c>
      <c r="B831" s="17" t="s">
        <v>336</v>
      </c>
      <c r="C831" s="17" t="s">
        <v>22</v>
      </c>
      <c r="D831" s="12">
        <v>43739</v>
      </c>
      <c r="E831" s="12">
        <v>43760</v>
      </c>
      <c r="F831" s="13">
        <v>700</v>
      </c>
      <c r="G831" s="12">
        <v>43739</v>
      </c>
      <c r="H831" s="12">
        <v>43769</v>
      </c>
      <c r="I831" s="17">
        <f t="shared" si="129"/>
        <v>1</v>
      </c>
      <c r="J831" s="13">
        <f t="shared" si="122"/>
        <v>700</v>
      </c>
      <c r="K831"/>
      <c r="L831" t="b">
        <f t="shared" si="123"/>
        <v>0</v>
      </c>
      <c r="M831" t="b">
        <f t="shared" si="124"/>
        <v>0</v>
      </c>
      <c r="N831" t="b">
        <f t="shared" si="125"/>
        <v>1</v>
      </c>
      <c r="O831" t="b">
        <f t="shared" si="126"/>
        <v>1</v>
      </c>
      <c r="P831" t="b">
        <f t="shared" si="127"/>
        <v>1</v>
      </c>
      <c r="Q831" s="21">
        <f t="shared" si="128"/>
        <v>1</v>
      </c>
    </row>
    <row r="832" spans="1:17" ht="15.75" x14ac:dyDescent="0.25">
      <c r="A832" s="17" t="s">
        <v>249</v>
      </c>
      <c r="B832" s="17" t="s">
        <v>336</v>
      </c>
      <c r="C832" s="17" t="s">
        <v>22</v>
      </c>
      <c r="D832" s="12">
        <v>43770</v>
      </c>
      <c r="E832" s="12">
        <v>43796</v>
      </c>
      <c r="F832" s="13">
        <v>700</v>
      </c>
      <c r="G832" s="12">
        <v>43770</v>
      </c>
      <c r="H832" s="12">
        <v>43799</v>
      </c>
      <c r="I832" s="17">
        <f t="shared" si="129"/>
        <v>1</v>
      </c>
      <c r="J832" s="13">
        <f t="shared" si="122"/>
        <v>700</v>
      </c>
      <c r="K832"/>
      <c r="L832" t="b">
        <f t="shared" si="123"/>
        <v>0</v>
      </c>
      <c r="M832" t="b">
        <f t="shared" si="124"/>
        <v>0</v>
      </c>
      <c r="N832" t="b">
        <f t="shared" si="125"/>
        <v>1</v>
      </c>
      <c r="O832" t="b">
        <f t="shared" si="126"/>
        <v>1</v>
      </c>
      <c r="P832" t="b">
        <f t="shared" si="127"/>
        <v>1</v>
      </c>
      <c r="Q832" s="21">
        <f t="shared" si="128"/>
        <v>1</v>
      </c>
    </row>
    <row r="833" spans="1:17" ht="15.75" x14ac:dyDescent="0.25">
      <c r="A833" s="17" t="s">
        <v>249</v>
      </c>
      <c r="B833" s="17" t="s">
        <v>336</v>
      </c>
      <c r="C833" s="17" t="s">
        <v>22</v>
      </c>
      <c r="D833" s="12">
        <v>43800</v>
      </c>
      <c r="E833" s="12">
        <v>43803</v>
      </c>
      <c r="F833" s="13">
        <v>700</v>
      </c>
      <c r="G833" s="12">
        <v>43800</v>
      </c>
      <c r="H833" s="12">
        <v>43830</v>
      </c>
      <c r="I833" s="17">
        <f t="shared" si="129"/>
        <v>1</v>
      </c>
      <c r="J833" s="13">
        <f t="shared" si="122"/>
        <v>700</v>
      </c>
      <c r="K833"/>
      <c r="L833" t="b">
        <f t="shared" si="123"/>
        <v>0</v>
      </c>
      <c r="M833" t="b">
        <f t="shared" si="124"/>
        <v>0</v>
      </c>
      <c r="N833" t="b">
        <f t="shared" si="125"/>
        <v>1</v>
      </c>
      <c r="O833" t="b">
        <f t="shared" si="126"/>
        <v>1</v>
      </c>
      <c r="P833" t="b">
        <f t="shared" si="127"/>
        <v>1</v>
      </c>
      <c r="Q833" s="21">
        <f t="shared" si="128"/>
        <v>1</v>
      </c>
    </row>
    <row r="834" spans="1:17" ht="15.75" x14ac:dyDescent="0.25">
      <c r="A834" s="17" t="s">
        <v>249</v>
      </c>
      <c r="B834" s="17" t="s">
        <v>336</v>
      </c>
      <c r="C834" s="17" t="s">
        <v>22</v>
      </c>
      <c r="D834" s="12">
        <v>43831</v>
      </c>
      <c r="E834" s="12">
        <v>43836</v>
      </c>
      <c r="F834" s="13">
        <v>700</v>
      </c>
      <c r="G834" s="12">
        <v>43831</v>
      </c>
      <c r="H834" s="12">
        <v>43861</v>
      </c>
      <c r="I834" s="17">
        <f t="shared" si="129"/>
        <v>1</v>
      </c>
      <c r="J834" s="13">
        <f t="shared" si="122"/>
        <v>700</v>
      </c>
      <c r="K834"/>
      <c r="L834" t="b">
        <f t="shared" si="123"/>
        <v>0</v>
      </c>
      <c r="M834" t="b">
        <f t="shared" si="124"/>
        <v>0</v>
      </c>
      <c r="N834" t="b">
        <f t="shared" si="125"/>
        <v>1</v>
      </c>
      <c r="O834" t="b">
        <f t="shared" si="126"/>
        <v>1</v>
      </c>
      <c r="P834" t="b">
        <f t="shared" si="127"/>
        <v>1</v>
      </c>
      <c r="Q834" s="21">
        <f t="shared" si="128"/>
        <v>1</v>
      </c>
    </row>
    <row r="835" spans="1:17" ht="15.75" x14ac:dyDescent="0.25">
      <c r="A835" s="17" t="s">
        <v>249</v>
      </c>
      <c r="B835" s="17" t="s">
        <v>336</v>
      </c>
      <c r="C835" s="17" t="s">
        <v>22</v>
      </c>
      <c r="D835" s="12">
        <v>43862</v>
      </c>
      <c r="E835" s="12">
        <v>43900</v>
      </c>
      <c r="F835" s="13">
        <v>700</v>
      </c>
      <c r="G835" s="12">
        <v>43862</v>
      </c>
      <c r="H835" s="12">
        <v>43890</v>
      </c>
      <c r="I835" s="17">
        <f t="shared" si="129"/>
        <v>1</v>
      </c>
      <c r="J835" s="13">
        <f t="shared" si="122"/>
        <v>700</v>
      </c>
      <c r="K835"/>
      <c r="L835" t="b">
        <f t="shared" si="123"/>
        <v>0</v>
      </c>
      <c r="M835" t="b">
        <f t="shared" si="124"/>
        <v>0</v>
      </c>
      <c r="N835" t="b">
        <f t="shared" si="125"/>
        <v>1</v>
      </c>
      <c r="O835" t="b">
        <f t="shared" si="126"/>
        <v>1</v>
      </c>
      <c r="P835" t="b">
        <f t="shared" si="127"/>
        <v>1</v>
      </c>
      <c r="Q835" s="21">
        <f t="shared" si="128"/>
        <v>1</v>
      </c>
    </row>
    <row r="836" spans="1:17" ht="15.75" x14ac:dyDescent="0.25">
      <c r="A836" s="17" t="s">
        <v>249</v>
      </c>
      <c r="B836" s="17" t="s">
        <v>336</v>
      </c>
      <c r="C836" s="17" t="s">
        <v>22</v>
      </c>
      <c r="D836" s="12">
        <v>43891</v>
      </c>
      <c r="E836" s="12">
        <v>43920</v>
      </c>
      <c r="F836" s="13">
        <v>700</v>
      </c>
      <c r="G836" s="12">
        <v>43891</v>
      </c>
      <c r="H836" s="12">
        <v>43921</v>
      </c>
      <c r="I836" s="17">
        <f t="shared" si="129"/>
        <v>1</v>
      </c>
      <c r="J836" s="13">
        <f t="shared" si="122"/>
        <v>700</v>
      </c>
      <c r="K836"/>
      <c r="L836" t="b">
        <f t="shared" si="123"/>
        <v>0</v>
      </c>
      <c r="M836" t="b">
        <f t="shared" si="124"/>
        <v>0</v>
      </c>
      <c r="N836" t="b">
        <f t="shared" si="125"/>
        <v>1</v>
      </c>
      <c r="O836" t="b">
        <f t="shared" si="126"/>
        <v>1</v>
      </c>
      <c r="P836" t="b">
        <f t="shared" si="127"/>
        <v>1</v>
      </c>
      <c r="Q836" s="21">
        <f t="shared" si="128"/>
        <v>1</v>
      </c>
    </row>
    <row r="837" spans="1:17" ht="15.75" x14ac:dyDescent="0.25">
      <c r="A837" s="17" t="s">
        <v>249</v>
      </c>
      <c r="B837" s="17" t="s">
        <v>336</v>
      </c>
      <c r="C837" s="17" t="s">
        <v>22</v>
      </c>
      <c r="D837" s="12">
        <v>43922</v>
      </c>
      <c r="E837" s="12">
        <v>43958</v>
      </c>
      <c r="F837" s="13">
        <v>700</v>
      </c>
      <c r="G837" s="12">
        <v>43922</v>
      </c>
      <c r="H837" s="12">
        <v>43951</v>
      </c>
      <c r="I837" s="17">
        <f t="shared" si="129"/>
        <v>1</v>
      </c>
      <c r="J837" s="13">
        <f t="shared" si="122"/>
        <v>700</v>
      </c>
      <c r="K837"/>
      <c r="L837" t="b">
        <f t="shared" si="123"/>
        <v>0</v>
      </c>
      <c r="M837" t="b">
        <f t="shared" si="124"/>
        <v>0</v>
      </c>
      <c r="N837" t="b">
        <f t="shared" si="125"/>
        <v>1</v>
      </c>
      <c r="O837" t="b">
        <f t="shared" si="126"/>
        <v>1</v>
      </c>
      <c r="P837" t="b">
        <f t="shared" si="127"/>
        <v>1</v>
      </c>
      <c r="Q837" s="21">
        <f t="shared" si="128"/>
        <v>1</v>
      </c>
    </row>
    <row r="838" spans="1:17" ht="15.75" x14ac:dyDescent="0.25">
      <c r="A838" s="17" t="s">
        <v>249</v>
      </c>
      <c r="B838" s="17" t="s">
        <v>336</v>
      </c>
      <c r="C838" s="17" t="s">
        <v>22</v>
      </c>
      <c r="D838" s="12">
        <v>43952</v>
      </c>
      <c r="E838" s="12">
        <v>43958</v>
      </c>
      <c r="F838" s="13">
        <v>700</v>
      </c>
      <c r="G838" s="12">
        <v>43952</v>
      </c>
      <c r="H838" s="12">
        <v>43982</v>
      </c>
      <c r="I838" s="17">
        <f t="shared" si="129"/>
        <v>1</v>
      </c>
      <c r="J838" s="13">
        <f t="shared" si="122"/>
        <v>700</v>
      </c>
      <c r="K838"/>
      <c r="L838" t="b">
        <f t="shared" si="123"/>
        <v>0</v>
      </c>
      <c r="M838" t="b">
        <f t="shared" si="124"/>
        <v>0</v>
      </c>
      <c r="N838" t="b">
        <f t="shared" si="125"/>
        <v>1</v>
      </c>
      <c r="O838" t="b">
        <f t="shared" si="126"/>
        <v>1</v>
      </c>
      <c r="P838" t="b">
        <f t="shared" si="127"/>
        <v>1</v>
      </c>
      <c r="Q838" s="21">
        <f t="shared" si="128"/>
        <v>1</v>
      </c>
    </row>
    <row r="839" spans="1:17" ht="15.75" x14ac:dyDescent="0.25">
      <c r="A839" s="17" t="s">
        <v>249</v>
      </c>
      <c r="B839" s="17" t="s">
        <v>336</v>
      </c>
      <c r="C839" s="17" t="s">
        <v>22</v>
      </c>
      <c r="D839" s="12">
        <v>43983</v>
      </c>
      <c r="E839" s="12">
        <v>44116</v>
      </c>
      <c r="F839" s="13">
        <v>700</v>
      </c>
      <c r="G839" s="12">
        <v>43983</v>
      </c>
      <c r="H839" s="12">
        <v>44012</v>
      </c>
      <c r="I839" s="17">
        <f t="shared" si="129"/>
        <v>1</v>
      </c>
      <c r="J839" s="13">
        <f t="shared" si="122"/>
        <v>700</v>
      </c>
      <c r="K839"/>
      <c r="L839" t="b">
        <f t="shared" si="123"/>
        <v>0</v>
      </c>
      <c r="M839" t="b">
        <f t="shared" si="124"/>
        <v>0</v>
      </c>
      <c r="N839" t="b">
        <f t="shared" si="125"/>
        <v>1</v>
      </c>
      <c r="O839" t="b">
        <f t="shared" si="126"/>
        <v>1</v>
      </c>
      <c r="P839" t="b">
        <f t="shared" si="127"/>
        <v>1</v>
      </c>
      <c r="Q839" s="21">
        <f t="shared" si="128"/>
        <v>1</v>
      </c>
    </row>
    <row r="840" spans="1:17" ht="15.75" x14ac:dyDescent="0.25">
      <c r="A840" s="17" t="s">
        <v>249</v>
      </c>
      <c r="B840" s="17" t="s">
        <v>336</v>
      </c>
      <c r="C840" s="17" t="s">
        <v>22</v>
      </c>
      <c r="D840" s="12">
        <v>44013</v>
      </c>
      <c r="E840" s="12">
        <v>44116</v>
      </c>
      <c r="F840" s="13">
        <v>700</v>
      </c>
      <c r="G840" s="12">
        <v>44013</v>
      </c>
      <c r="H840" s="12">
        <v>44043</v>
      </c>
      <c r="I840" s="17">
        <f t="shared" si="129"/>
        <v>1</v>
      </c>
      <c r="J840" s="13">
        <f t="shared" si="122"/>
        <v>700</v>
      </c>
      <c r="K840"/>
      <c r="L840" t="b">
        <f t="shared" si="123"/>
        <v>0</v>
      </c>
      <c r="M840" t="b">
        <f t="shared" si="124"/>
        <v>0</v>
      </c>
      <c r="N840" t="b">
        <f t="shared" si="125"/>
        <v>1</v>
      </c>
      <c r="O840" t="b">
        <f t="shared" si="126"/>
        <v>1</v>
      </c>
      <c r="P840" t="b">
        <f t="shared" si="127"/>
        <v>1</v>
      </c>
      <c r="Q840" s="21">
        <f t="shared" si="128"/>
        <v>1</v>
      </c>
    </row>
    <row r="841" spans="1:17" ht="15.75" x14ac:dyDescent="0.25">
      <c r="A841" s="17" t="s">
        <v>249</v>
      </c>
      <c r="B841" s="17" t="s">
        <v>336</v>
      </c>
      <c r="C841" s="17" t="s">
        <v>22</v>
      </c>
      <c r="D841" s="12">
        <v>44044</v>
      </c>
      <c r="E841" s="12">
        <v>44116</v>
      </c>
      <c r="F841" s="13">
        <v>700</v>
      </c>
      <c r="G841" s="12">
        <v>44044</v>
      </c>
      <c r="H841" s="12">
        <v>44074</v>
      </c>
      <c r="I841" s="17">
        <f t="shared" si="129"/>
        <v>1</v>
      </c>
      <c r="J841" s="13">
        <f t="shared" si="122"/>
        <v>700</v>
      </c>
      <c r="K841"/>
      <c r="L841" t="b">
        <f t="shared" si="123"/>
        <v>0</v>
      </c>
      <c r="M841" t="b">
        <f t="shared" si="124"/>
        <v>0</v>
      </c>
      <c r="N841" t="b">
        <f t="shared" si="125"/>
        <v>1</v>
      </c>
      <c r="O841" t="b">
        <f t="shared" si="126"/>
        <v>1</v>
      </c>
      <c r="P841" t="b">
        <f t="shared" si="127"/>
        <v>1</v>
      </c>
      <c r="Q841" s="21">
        <f t="shared" si="128"/>
        <v>1</v>
      </c>
    </row>
    <row r="842" spans="1:17" ht="15.75" x14ac:dyDescent="0.25">
      <c r="A842" s="17" t="s">
        <v>249</v>
      </c>
      <c r="B842" s="17" t="s">
        <v>336</v>
      </c>
      <c r="C842" s="17" t="s">
        <v>22</v>
      </c>
      <c r="D842" s="12">
        <v>44075</v>
      </c>
      <c r="E842" s="12">
        <v>44116</v>
      </c>
      <c r="F842" s="13">
        <v>700</v>
      </c>
      <c r="G842" s="12">
        <v>44075</v>
      </c>
      <c r="H842" s="12">
        <v>44104</v>
      </c>
      <c r="I842" s="17">
        <f t="shared" si="129"/>
        <v>1</v>
      </c>
      <c r="J842" s="13">
        <f t="shared" si="122"/>
        <v>700</v>
      </c>
      <c r="K842"/>
      <c r="L842" t="b">
        <f t="shared" si="123"/>
        <v>0</v>
      </c>
      <c r="M842" t="b">
        <f t="shared" si="124"/>
        <v>0</v>
      </c>
      <c r="N842" t="b">
        <f t="shared" si="125"/>
        <v>1</v>
      </c>
      <c r="O842" t="b">
        <f t="shared" si="126"/>
        <v>1</v>
      </c>
      <c r="P842" t="b">
        <f t="shared" si="127"/>
        <v>1</v>
      </c>
      <c r="Q842" s="21">
        <f t="shared" si="128"/>
        <v>1</v>
      </c>
    </row>
    <row r="843" spans="1:17" ht="15.75" x14ac:dyDescent="0.25">
      <c r="A843" s="17" t="s">
        <v>249</v>
      </c>
      <c r="B843" s="17" t="s">
        <v>336</v>
      </c>
      <c r="C843" s="17" t="s">
        <v>22</v>
      </c>
      <c r="D843" s="12">
        <v>44105</v>
      </c>
      <c r="E843" s="12">
        <v>44116</v>
      </c>
      <c r="F843" s="13">
        <v>700</v>
      </c>
      <c r="G843" s="12">
        <v>44105</v>
      </c>
      <c r="H843" s="12">
        <v>44135</v>
      </c>
      <c r="I843" s="17">
        <f t="shared" si="129"/>
        <v>1</v>
      </c>
      <c r="J843" s="13">
        <f t="shared" si="122"/>
        <v>700</v>
      </c>
      <c r="K843"/>
      <c r="L843" t="b">
        <f t="shared" si="123"/>
        <v>0</v>
      </c>
      <c r="M843" t="b">
        <f t="shared" si="124"/>
        <v>0</v>
      </c>
      <c r="N843" t="b">
        <f t="shared" si="125"/>
        <v>1</v>
      </c>
      <c r="O843" t="b">
        <f t="shared" si="126"/>
        <v>1</v>
      </c>
      <c r="P843" t="b">
        <f t="shared" si="127"/>
        <v>1</v>
      </c>
      <c r="Q843" s="21">
        <f t="shared" si="128"/>
        <v>1</v>
      </c>
    </row>
    <row r="844" spans="1:17" ht="15.75" x14ac:dyDescent="0.25">
      <c r="A844" s="17" t="s">
        <v>249</v>
      </c>
      <c r="B844" s="17" t="s">
        <v>336</v>
      </c>
      <c r="C844" s="17" t="s">
        <v>22</v>
      </c>
      <c r="D844" s="12">
        <v>44136</v>
      </c>
      <c r="E844" s="12">
        <v>44166</v>
      </c>
      <c r="F844" s="13">
        <v>700</v>
      </c>
      <c r="G844" s="12">
        <v>44136</v>
      </c>
      <c r="H844" s="12">
        <v>44165</v>
      </c>
      <c r="I844" s="17">
        <f t="shared" si="129"/>
        <v>1</v>
      </c>
      <c r="J844" s="13">
        <f t="shared" si="122"/>
        <v>700</v>
      </c>
      <c r="K844"/>
      <c r="L844" t="b">
        <f t="shared" si="123"/>
        <v>0</v>
      </c>
      <c r="M844" t="b">
        <f t="shared" si="124"/>
        <v>0</v>
      </c>
      <c r="N844" t="b">
        <f t="shared" si="125"/>
        <v>1</v>
      </c>
      <c r="O844" t="b">
        <f t="shared" si="126"/>
        <v>1</v>
      </c>
      <c r="P844" t="b">
        <f t="shared" si="127"/>
        <v>1</v>
      </c>
      <c r="Q844" s="21">
        <f t="shared" si="128"/>
        <v>1</v>
      </c>
    </row>
    <row r="845" spans="1:17" ht="15.75" x14ac:dyDescent="0.25">
      <c r="A845" s="17" t="s">
        <v>249</v>
      </c>
      <c r="B845" s="17" t="s">
        <v>336</v>
      </c>
      <c r="C845" s="17" t="s">
        <v>22</v>
      </c>
      <c r="D845" s="12">
        <v>44166</v>
      </c>
      <c r="E845" s="12">
        <v>44200</v>
      </c>
      <c r="F845" s="13">
        <v>700</v>
      </c>
      <c r="G845" s="12">
        <v>44166</v>
      </c>
      <c r="H845" s="12">
        <v>44196</v>
      </c>
      <c r="I845" s="17">
        <f t="shared" si="129"/>
        <v>1</v>
      </c>
      <c r="J845" s="13">
        <f t="shared" si="122"/>
        <v>700</v>
      </c>
      <c r="K845"/>
      <c r="L845" t="b">
        <f t="shared" si="123"/>
        <v>0</v>
      </c>
      <c r="M845" t="b">
        <f t="shared" si="124"/>
        <v>0</v>
      </c>
      <c r="N845" t="b">
        <f t="shared" si="125"/>
        <v>1</v>
      </c>
      <c r="O845" t="b">
        <f t="shared" si="126"/>
        <v>1</v>
      </c>
      <c r="P845" t="b">
        <f t="shared" si="127"/>
        <v>1</v>
      </c>
      <c r="Q845" s="21">
        <f t="shared" si="128"/>
        <v>1</v>
      </c>
    </row>
    <row r="846" spans="1:17" ht="15.75" x14ac:dyDescent="0.25">
      <c r="A846" s="17" t="s">
        <v>249</v>
      </c>
      <c r="B846" s="17" t="s">
        <v>336</v>
      </c>
      <c r="C846" s="17" t="s">
        <v>22</v>
      </c>
      <c r="D846" s="12">
        <v>44197</v>
      </c>
      <c r="E846" s="12">
        <v>44224</v>
      </c>
      <c r="F846" s="13">
        <v>700</v>
      </c>
      <c r="G846" s="12">
        <v>44197</v>
      </c>
      <c r="H846" s="12">
        <v>44227</v>
      </c>
      <c r="I846" s="17">
        <f t="shared" si="129"/>
        <v>1</v>
      </c>
      <c r="J846" s="13">
        <f t="shared" si="122"/>
        <v>700</v>
      </c>
      <c r="K846"/>
      <c r="L846" t="b">
        <f t="shared" si="123"/>
        <v>0</v>
      </c>
      <c r="M846" t="b">
        <f t="shared" si="124"/>
        <v>0</v>
      </c>
      <c r="N846" t="b">
        <f t="shared" si="125"/>
        <v>1</v>
      </c>
      <c r="O846" t="b">
        <f t="shared" si="126"/>
        <v>1</v>
      </c>
      <c r="P846" t="b">
        <f t="shared" si="127"/>
        <v>1</v>
      </c>
      <c r="Q846" s="21">
        <f t="shared" si="128"/>
        <v>1</v>
      </c>
    </row>
    <row r="847" spans="1:17" ht="15.75" x14ac:dyDescent="0.25">
      <c r="A847" s="17" t="s">
        <v>249</v>
      </c>
      <c r="B847" s="17" t="s">
        <v>336</v>
      </c>
      <c r="C847" s="17" t="s">
        <v>22</v>
      </c>
      <c r="D847" s="12">
        <v>44228</v>
      </c>
      <c r="E847" s="12">
        <v>44235</v>
      </c>
      <c r="F847" s="13">
        <v>700</v>
      </c>
      <c r="G847" s="12">
        <v>44228</v>
      </c>
      <c r="H847" s="12">
        <v>44255</v>
      </c>
      <c r="I847" s="17">
        <f t="shared" si="129"/>
        <v>1</v>
      </c>
      <c r="J847" s="13">
        <f t="shared" si="122"/>
        <v>700</v>
      </c>
      <c r="K847"/>
      <c r="L847" t="b">
        <f t="shared" si="123"/>
        <v>0</v>
      </c>
      <c r="M847" t="b">
        <f t="shared" si="124"/>
        <v>0</v>
      </c>
      <c r="N847" t="b">
        <f t="shared" si="125"/>
        <v>1</v>
      </c>
      <c r="O847" t="b">
        <f t="shared" si="126"/>
        <v>1</v>
      </c>
      <c r="P847" t="b">
        <f t="shared" si="127"/>
        <v>1</v>
      </c>
      <c r="Q847" s="21">
        <f t="shared" si="128"/>
        <v>1</v>
      </c>
    </row>
    <row r="848" spans="1:17" ht="15.75" x14ac:dyDescent="0.25">
      <c r="A848" s="17" t="s">
        <v>249</v>
      </c>
      <c r="B848" s="17" t="s">
        <v>336</v>
      </c>
      <c r="C848" s="17" t="s">
        <v>22</v>
      </c>
      <c r="D848" s="12">
        <v>44256</v>
      </c>
      <c r="E848" s="12"/>
      <c r="F848" s="13">
        <v>700</v>
      </c>
      <c r="G848" s="12">
        <v>44256</v>
      </c>
      <c r="H848" s="12">
        <v>44286</v>
      </c>
      <c r="I848" s="17">
        <f t="shared" si="129"/>
        <v>1</v>
      </c>
      <c r="J848" s="13">
        <f t="shared" si="122"/>
        <v>700</v>
      </c>
      <c r="K848"/>
      <c r="L848" t="b">
        <f t="shared" si="123"/>
        <v>0</v>
      </c>
      <c r="M848" t="b">
        <f t="shared" si="124"/>
        <v>0</v>
      </c>
      <c r="N848" t="b">
        <f t="shared" si="125"/>
        <v>1</v>
      </c>
      <c r="O848" t="b">
        <f t="shared" si="126"/>
        <v>1</v>
      </c>
      <c r="P848" t="b">
        <f t="shared" si="127"/>
        <v>1</v>
      </c>
      <c r="Q848" s="21">
        <f t="shared" si="128"/>
        <v>1</v>
      </c>
    </row>
    <row r="849" spans="1:17" ht="15.75" x14ac:dyDescent="0.25">
      <c r="A849" s="17" t="s">
        <v>249</v>
      </c>
      <c r="B849" s="17" t="s">
        <v>336</v>
      </c>
      <c r="C849" s="17" t="s">
        <v>22</v>
      </c>
      <c r="D849" s="12">
        <v>44287</v>
      </c>
      <c r="E849" s="12"/>
      <c r="F849" s="13">
        <v>700</v>
      </c>
      <c r="G849" s="12">
        <v>44287</v>
      </c>
      <c r="H849" s="12">
        <v>44316</v>
      </c>
      <c r="I849" s="17">
        <f t="shared" si="129"/>
        <v>1</v>
      </c>
      <c r="J849" s="13">
        <f t="shared" si="122"/>
        <v>700</v>
      </c>
      <c r="K849"/>
      <c r="L849" t="b">
        <f t="shared" si="123"/>
        <v>0</v>
      </c>
      <c r="M849" t="b">
        <f t="shared" si="124"/>
        <v>0</v>
      </c>
      <c r="N849" t="b">
        <f t="shared" si="125"/>
        <v>1</v>
      </c>
      <c r="O849" t="b">
        <f t="shared" si="126"/>
        <v>1</v>
      </c>
      <c r="P849" t="b">
        <f t="shared" si="127"/>
        <v>1</v>
      </c>
      <c r="Q849" s="21">
        <f t="shared" si="128"/>
        <v>1</v>
      </c>
    </row>
    <row r="850" spans="1:17" ht="15.75" x14ac:dyDescent="0.25">
      <c r="A850" s="17" t="s">
        <v>249</v>
      </c>
      <c r="B850" s="17" t="s">
        <v>336</v>
      </c>
      <c r="C850" s="17" t="s">
        <v>22</v>
      </c>
      <c r="D850" s="12">
        <v>44317</v>
      </c>
      <c r="E850" s="12"/>
      <c r="F850" s="13">
        <v>700</v>
      </c>
      <c r="G850" s="12">
        <v>44317</v>
      </c>
      <c r="H850" s="12">
        <v>44347</v>
      </c>
      <c r="I850" s="17">
        <f t="shared" si="129"/>
        <v>1</v>
      </c>
      <c r="J850" s="13">
        <f t="shared" si="122"/>
        <v>700</v>
      </c>
      <c r="K850"/>
      <c r="L850" t="b">
        <f t="shared" si="123"/>
        <v>0</v>
      </c>
      <c r="M850" t="b">
        <f t="shared" si="124"/>
        <v>0</v>
      </c>
      <c r="N850" t="b">
        <f t="shared" si="125"/>
        <v>1</v>
      </c>
      <c r="O850" t="b">
        <f t="shared" si="126"/>
        <v>1</v>
      </c>
      <c r="P850" t="b">
        <f t="shared" si="127"/>
        <v>1</v>
      </c>
      <c r="Q850" s="21">
        <f t="shared" si="128"/>
        <v>1</v>
      </c>
    </row>
    <row r="851" spans="1:17" ht="15.75" x14ac:dyDescent="0.25">
      <c r="A851" s="17" t="s">
        <v>249</v>
      </c>
      <c r="B851" s="17" t="s">
        <v>336</v>
      </c>
      <c r="C851" s="17" t="s">
        <v>22</v>
      </c>
      <c r="D851" s="12">
        <v>44348</v>
      </c>
      <c r="E851" s="12"/>
      <c r="F851" s="13">
        <v>700</v>
      </c>
      <c r="G851" s="12">
        <v>44348</v>
      </c>
      <c r="H851" s="12">
        <v>44377</v>
      </c>
      <c r="I851" s="17">
        <f t="shared" si="129"/>
        <v>1</v>
      </c>
      <c r="J851" s="13">
        <f t="shared" si="122"/>
        <v>700</v>
      </c>
      <c r="K851"/>
      <c r="L851" t="b">
        <f t="shared" si="123"/>
        <v>0</v>
      </c>
      <c r="M851" t="b">
        <f t="shared" si="124"/>
        <v>0</v>
      </c>
      <c r="N851" t="b">
        <f t="shared" si="125"/>
        <v>1</v>
      </c>
      <c r="O851" t="b">
        <f t="shared" si="126"/>
        <v>1</v>
      </c>
      <c r="P851" t="b">
        <f t="shared" si="127"/>
        <v>1</v>
      </c>
      <c r="Q851" s="21">
        <f t="shared" si="128"/>
        <v>1</v>
      </c>
    </row>
    <row r="852" spans="1:17" ht="15.75" x14ac:dyDescent="0.25">
      <c r="A852" s="17" t="s">
        <v>249</v>
      </c>
      <c r="B852" s="17" t="s">
        <v>336</v>
      </c>
      <c r="C852" s="17" t="s">
        <v>22</v>
      </c>
      <c r="D852" s="12">
        <v>44378</v>
      </c>
      <c r="E852" s="12"/>
      <c r="F852" s="13">
        <v>700</v>
      </c>
      <c r="G852" s="12">
        <v>44378</v>
      </c>
      <c r="H852" s="12">
        <v>44408</v>
      </c>
      <c r="I852" s="17">
        <f t="shared" si="129"/>
        <v>1</v>
      </c>
      <c r="J852" s="13">
        <f t="shared" si="122"/>
        <v>700</v>
      </c>
      <c r="K852"/>
      <c r="L852" t="b">
        <f t="shared" si="123"/>
        <v>0</v>
      </c>
      <c r="M852" t="b">
        <f t="shared" si="124"/>
        <v>0</v>
      </c>
      <c r="N852" t="b">
        <f t="shared" si="125"/>
        <v>1</v>
      </c>
      <c r="O852" t="b">
        <f t="shared" si="126"/>
        <v>1</v>
      </c>
      <c r="P852" t="b">
        <f t="shared" si="127"/>
        <v>1</v>
      </c>
      <c r="Q852" s="21">
        <f t="shared" si="128"/>
        <v>1</v>
      </c>
    </row>
    <row r="853" spans="1:17" ht="15.75" x14ac:dyDescent="0.25">
      <c r="A853" s="17" t="s">
        <v>249</v>
      </c>
      <c r="B853" s="17" t="s">
        <v>336</v>
      </c>
      <c r="C853" s="17" t="s">
        <v>22</v>
      </c>
      <c r="D853" s="12">
        <v>44409</v>
      </c>
      <c r="E853" s="12"/>
      <c r="F853" s="13">
        <v>700</v>
      </c>
      <c r="G853" s="12">
        <v>44409</v>
      </c>
      <c r="H853" s="12">
        <v>44439</v>
      </c>
      <c r="I853" s="17">
        <f t="shared" si="129"/>
        <v>1</v>
      </c>
      <c r="J853" s="13">
        <f t="shared" si="122"/>
        <v>700</v>
      </c>
      <c r="K853"/>
      <c r="L853" t="b">
        <f t="shared" si="123"/>
        <v>0</v>
      </c>
      <c r="M853" t="b">
        <f t="shared" si="124"/>
        <v>0</v>
      </c>
      <c r="N853" t="b">
        <f t="shared" si="125"/>
        <v>1</v>
      </c>
      <c r="O853" t="b">
        <f t="shared" si="126"/>
        <v>1</v>
      </c>
      <c r="P853" t="b">
        <f t="shared" si="127"/>
        <v>1</v>
      </c>
      <c r="Q853" s="21">
        <f t="shared" si="128"/>
        <v>1</v>
      </c>
    </row>
    <row r="854" spans="1:17" ht="15.75" x14ac:dyDescent="0.25">
      <c r="A854" s="17" t="s">
        <v>249</v>
      </c>
      <c r="B854" s="17" t="s">
        <v>336</v>
      </c>
      <c r="C854" s="17" t="s">
        <v>22</v>
      </c>
      <c r="D854" s="12">
        <v>44440</v>
      </c>
      <c r="E854" s="12"/>
      <c r="F854" s="13">
        <v>700</v>
      </c>
      <c r="G854" s="12">
        <v>44440</v>
      </c>
      <c r="H854" s="12">
        <v>44469</v>
      </c>
      <c r="I854" s="17">
        <f t="shared" si="129"/>
        <v>1</v>
      </c>
      <c r="J854" s="13">
        <f t="shared" ref="J854:J916" si="130">F854/I854</f>
        <v>700</v>
      </c>
      <c r="K854"/>
      <c r="L854" t="b">
        <f t="shared" si="123"/>
        <v>0</v>
      </c>
      <c r="M854" t="b">
        <f t="shared" si="124"/>
        <v>0</v>
      </c>
      <c r="N854" t="b">
        <f t="shared" si="125"/>
        <v>1</v>
      </c>
      <c r="O854" t="b">
        <f t="shared" si="126"/>
        <v>1</v>
      </c>
      <c r="P854" t="b">
        <f t="shared" si="127"/>
        <v>1</v>
      </c>
      <c r="Q854" s="21">
        <f t="shared" si="128"/>
        <v>1</v>
      </c>
    </row>
    <row r="855" spans="1:17" ht="15.75" x14ac:dyDescent="0.25">
      <c r="A855" s="17" t="s">
        <v>249</v>
      </c>
      <c r="B855" s="17" t="s">
        <v>336</v>
      </c>
      <c r="C855" s="17" t="s">
        <v>22</v>
      </c>
      <c r="D855" s="12">
        <v>44470</v>
      </c>
      <c r="E855" s="12"/>
      <c r="F855" s="13">
        <v>700</v>
      </c>
      <c r="G855" s="12">
        <v>44470</v>
      </c>
      <c r="H855" s="12">
        <v>44500</v>
      </c>
      <c r="I855" s="17">
        <f t="shared" si="129"/>
        <v>1</v>
      </c>
      <c r="J855" s="13">
        <f t="shared" si="130"/>
        <v>700</v>
      </c>
      <c r="K855"/>
      <c r="L855" t="b">
        <f t="shared" si="123"/>
        <v>0</v>
      </c>
      <c r="M855" t="b">
        <f t="shared" si="124"/>
        <v>0</v>
      </c>
      <c r="N855" t="b">
        <f t="shared" si="125"/>
        <v>1</v>
      </c>
      <c r="O855" t="b">
        <f t="shared" si="126"/>
        <v>1</v>
      </c>
      <c r="P855" t="b">
        <f t="shared" si="127"/>
        <v>1</v>
      </c>
      <c r="Q855" s="21">
        <f t="shared" si="128"/>
        <v>1</v>
      </c>
    </row>
    <row r="856" spans="1:17" ht="15.75" x14ac:dyDescent="0.25">
      <c r="A856" s="17" t="s">
        <v>249</v>
      </c>
      <c r="B856" s="17" t="s">
        <v>336</v>
      </c>
      <c r="C856" s="17" t="s">
        <v>22</v>
      </c>
      <c r="D856" s="12">
        <v>44501</v>
      </c>
      <c r="E856" s="12"/>
      <c r="F856" s="13">
        <v>700</v>
      </c>
      <c r="G856" s="12">
        <v>44501</v>
      </c>
      <c r="H856" s="12">
        <v>44530</v>
      </c>
      <c r="I856" s="17">
        <f t="shared" si="129"/>
        <v>1</v>
      </c>
      <c r="J856" s="13">
        <f t="shared" si="130"/>
        <v>700</v>
      </c>
      <c r="K856"/>
      <c r="L856" t="b">
        <f t="shared" ref="L856:L918" si="131">AND(F856=F855,G856=G855,E856=E855,D856=D855)</f>
        <v>0</v>
      </c>
      <c r="M856" t="b">
        <f t="shared" ref="M856:M918" si="132">IF(F856&gt;G856,TRUE, FALSE)</f>
        <v>0</v>
      </c>
      <c r="N856" t="b">
        <f t="shared" ref="N856:N918" si="133">EXACT(A856,A855)</f>
        <v>1</v>
      </c>
      <c r="O856" t="b">
        <f t="shared" ref="O856:O918" si="134">EXACT(B856,B855)</f>
        <v>1</v>
      </c>
      <c r="P856" t="b">
        <f t="shared" ref="P856:P918" si="135">AND(N856,O856)</f>
        <v>1</v>
      </c>
      <c r="Q856" s="21">
        <f t="shared" ref="Q856:Q918" si="136">IF(AND(NOT(L856),P856), G856-H855,"N/a")</f>
        <v>1</v>
      </c>
    </row>
    <row r="857" spans="1:17" ht="15.75" x14ac:dyDescent="0.25">
      <c r="A857" s="17" t="s">
        <v>249</v>
      </c>
      <c r="B857" s="17" t="s">
        <v>336</v>
      </c>
      <c r="C857" s="17" t="s">
        <v>22</v>
      </c>
      <c r="D857" s="12">
        <v>44531</v>
      </c>
      <c r="E857" s="12"/>
      <c r="F857" s="13">
        <v>700</v>
      </c>
      <c r="G857" s="12">
        <v>44531</v>
      </c>
      <c r="H857" s="12">
        <v>44561</v>
      </c>
      <c r="I857" s="17">
        <f t="shared" si="129"/>
        <v>1</v>
      </c>
      <c r="J857" s="13">
        <f t="shared" si="130"/>
        <v>700</v>
      </c>
      <c r="K857"/>
      <c r="L857" t="b">
        <f t="shared" si="131"/>
        <v>0</v>
      </c>
      <c r="M857" t="b">
        <f t="shared" si="132"/>
        <v>0</v>
      </c>
      <c r="N857" t="b">
        <f t="shared" si="133"/>
        <v>1</v>
      </c>
      <c r="O857" t="b">
        <f t="shared" si="134"/>
        <v>1</v>
      </c>
      <c r="P857" t="b">
        <f t="shared" si="135"/>
        <v>1</v>
      </c>
      <c r="Q857" s="21">
        <f t="shared" si="136"/>
        <v>1</v>
      </c>
    </row>
    <row r="858" spans="1:17" ht="15.75" hidden="1" x14ac:dyDescent="0.25">
      <c r="A858" s="17" t="s">
        <v>250</v>
      </c>
      <c r="B858" s="17" t="s">
        <v>335</v>
      </c>
      <c r="C858" s="17" t="s">
        <v>22</v>
      </c>
      <c r="D858" s="12">
        <v>42736</v>
      </c>
      <c r="E858" s="12">
        <v>43100</v>
      </c>
      <c r="F858" s="13">
        <v>2000</v>
      </c>
      <c r="G858" s="12">
        <v>42736</v>
      </c>
      <c r="H858" s="12">
        <v>42766</v>
      </c>
      <c r="I858" s="17">
        <f t="shared" si="129"/>
        <v>1</v>
      </c>
      <c r="J858" s="13">
        <f t="shared" si="130"/>
        <v>2000</v>
      </c>
      <c r="K858"/>
      <c r="L858" t="b">
        <f t="shared" si="131"/>
        <v>0</v>
      </c>
      <c r="M858" t="b">
        <f t="shared" si="132"/>
        <v>0</v>
      </c>
      <c r="N858" t="b">
        <f t="shared" si="133"/>
        <v>0</v>
      </c>
      <c r="O858" t="b">
        <f t="shared" si="134"/>
        <v>0</v>
      </c>
      <c r="P858" t="b">
        <f t="shared" si="135"/>
        <v>0</v>
      </c>
      <c r="Q858" s="21" t="str">
        <f t="shared" si="136"/>
        <v>N/a</v>
      </c>
    </row>
    <row r="859" spans="1:17" ht="15.75" hidden="1" x14ac:dyDescent="0.25">
      <c r="A859" s="17" t="s">
        <v>250</v>
      </c>
      <c r="B859" s="17" t="s">
        <v>335</v>
      </c>
      <c r="C859" s="17" t="s">
        <v>22</v>
      </c>
      <c r="D859" s="12">
        <v>42767</v>
      </c>
      <c r="E859" s="12">
        <v>43100</v>
      </c>
      <c r="F859" s="13">
        <v>2000</v>
      </c>
      <c r="G859" s="12">
        <v>42767</v>
      </c>
      <c r="H859" s="12">
        <v>42794</v>
      </c>
      <c r="I859" s="17">
        <f t="shared" si="129"/>
        <v>1</v>
      </c>
      <c r="J859" s="13">
        <f t="shared" si="130"/>
        <v>2000</v>
      </c>
      <c r="K859"/>
      <c r="L859" t="b">
        <f t="shared" si="131"/>
        <v>0</v>
      </c>
      <c r="M859" t="b">
        <f t="shared" si="132"/>
        <v>0</v>
      </c>
      <c r="N859" t="b">
        <f t="shared" si="133"/>
        <v>1</v>
      </c>
      <c r="O859" t="b">
        <f t="shared" si="134"/>
        <v>1</v>
      </c>
      <c r="P859" t="b">
        <f t="shared" si="135"/>
        <v>1</v>
      </c>
      <c r="Q859" s="21">
        <f t="shared" si="136"/>
        <v>1</v>
      </c>
    </row>
    <row r="860" spans="1:17" ht="15.75" hidden="1" x14ac:dyDescent="0.25">
      <c r="A860" s="17" t="s">
        <v>250</v>
      </c>
      <c r="B860" s="17" t="s">
        <v>335</v>
      </c>
      <c r="C860" s="17" t="s">
        <v>22</v>
      </c>
      <c r="D860" s="12">
        <v>42795</v>
      </c>
      <c r="E860" s="12">
        <v>43100</v>
      </c>
      <c r="F860" s="13">
        <v>2000</v>
      </c>
      <c r="G860" s="12">
        <v>42795</v>
      </c>
      <c r="H860" s="12">
        <v>42825</v>
      </c>
      <c r="I860" s="17">
        <f t="shared" si="129"/>
        <v>1</v>
      </c>
      <c r="J860" s="13">
        <f t="shared" si="130"/>
        <v>2000</v>
      </c>
      <c r="K860"/>
      <c r="L860" t="b">
        <f t="shared" si="131"/>
        <v>0</v>
      </c>
      <c r="M860" t="b">
        <f t="shared" si="132"/>
        <v>0</v>
      </c>
      <c r="N860" t="b">
        <f t="shared" si="133"/>
        <v>1</v>
      </c>
      <c r="O860" t="b">
        <f t="shared" si="134"/>
        <v>1</v>
      </c>
      <c r="P860" t="b">
        <f t="shared" si="135"/>
        <v>1</v>
      </c>
      <c r="Q860" s="21">
        <f t="shared" si="136"/>
        <v>1</v>
      </c>
    </row>
    <row r="861" spans="1:17" ht="15.75" hidden="1" x14ac:dyDescent="0.25">
      <c r="A861" s="17" t="s">
        <v>250</v>
      </c>
      <c r="B861" s="17" t="s">
        <v>335</v>
      </c>
      <c r="C861" s="17" t="s">
        <v>22</v>
      </c>
      <c r="D861" s="12">
        <v>42826</v>
      </c>
      <c r="E861" s="12">
        <v>43100</v>
      </c>
      <c r="F861" s="13">
        <v>2000</v>
      </c>
      <c r="G861" s="12">
        <v>42826</v>
      </c>
      <c r="H861" s="12">
        <v>42855</v>
      </c>
      <c r="I861" s="17">
        <f t="shared" ref="I861:I923" si="137">IF((YEAR(H861)-YEAR(G861))=1, ((MONTH(H861)-MONTH(G861))+1)+12, (IF((YEAR(H861)-YEAR(G861))=2, ((MONTH(H861)-MONTH(G861))+1)+24, (IF((YEAR(H861)-YEAR(G861))=3, ((MONTH(H861)-MONTH(G861))+1)+36, (MONTH(H861)-MONTH(G861))+1)))))</f>
        <v>1</v>
      </c>
      <c r="J861" s="13">
        <f t="shared" si="130"/>
        <v>2000</v>
      </c>
      <c r="K861"/>
      <c r="L861" t="b">
        <f t="shared" si="131"/>
        <v>0</v>
      </c>
      <c r="M861" t="b">
        <f t="shared" si="132"/>
        <v>0</v>
      </c>
      <c r="N861" t="b">
        <f t="shared" si="133"/>
        <v>1</v>
      </c>
      <c r="O861" t="b">
        <f t="shared" si="134"/>
        <v>1</v>
      </c>
      <c r="P861" t="b">
        <f t="shared" si="135"/>
        <v>1</v>
      </c>
      <c r="Q861" s="21">
        <f t="shared" si="136"/>
        <v>1</v>
      </c>
    </row>
    <row r="862" spans="1:17" ht="15.75" hidden="1" x14ac:dyDescent="0.25">
      <c r="A862" s="17" t="s">
        <v>250</v>
      </c>
      <c r="B862" s="17" t="s">
        <v>335</v>
      </c>
      <c r="C862" s="17" t="s">
        <v>22</v>
      </c>
      <c r="D862" s="12">
        <v>42856</v>
      </c>
      <c r="E862" s="12">
        <v>43100</v>
      </c>
      <c r="F862" s="13">
        <v>2000</v>
      </c>
      <c r="G862" s="12">
        <v>42856</v>
      </c>
      <c r="H862" s="12">
        <v>42886</v>
      </c>
      <c r="I862" s="17">
        <f t="shared" si="137"/>
        <v>1</v>
      </c>
      <c r="J862" s="13">
        <f t="shared" si="130"/>
        <v>2000</v>
      </c>
      <c r="K862"/>
      <c r="L862" t="b">
        <f t="shared" si="131"/>
        <v>0</v>
      </c>
      <c r="M862" t="b">
        <f t="shared" si="132"/>
        <v>0</v>
      </c>
      <c r="N862" t="b">
        <f t="shared" si="133"/>
        <v>1</v>
      </c>
      <c r="O862" t="b">
        <f t="shared" si="134"/>
        <v>1</v>
      </c>
      <c r="P862" t="b">
        <f t="shared" si="135"/>
        <v>1</v>
      </c>
      <c r="Q862" s="21">
        <f t="shared" si="136"/>
        <v>1</v>
      </c>
    </row>
    <row r="863" spans="1:17" ht="15.75" hidden="1" x14ac:dyDescent="0.25">
      <c r="A863" s="17" t="s">
        <v>250</v>
      </c>
      <c r="B863" s="17" t="s">
        <v>335</v>
      </c>
      <c r="C863" s="17" t="s">
        <v>22</v>
      </c>
      <c r="D863" s="12">
        <v>42887</v>
      </c>
      <c r="E863" s="12">
        <v>43100</v>
      </c>
      <c r="F863" s="13">
        <v>2000</v>
      </c>
      <c r="G863" s="12">
        <v>42887</v>
      </c>
      <c r="H863" s="12">
        <v>42916</v>
      </c>
      <c r="I863" s="17">
        <f t="shared" si="137"/>
        <v>1</v>
      </c>
      <c r="J863" s="13">
        <f t="shared" si="130"/>
        <v>2000</v>
      </c>
      <c r="K863"/>
      <c r="L863" t="b">
        <f t="shared" si="131"/>
        <v>0</v>
      </c>
      <c r="M863" t="b">
        <f t="shared" si="132"/>
        <v>0</v>
      </c>
      <c r="N863" t="b">
        <f t="shared" si="133"/>
        <v>1</v>
      </c>
      <c r="O863" t="b">
        <f t="shared" si="134"/>
        <v>1</v>
      </c>
      <c r="P863" t="b">
        <f t="shared" si="135"/>
        <v>1</v>
      </c>
      <c r="Q863" s="21">
        <f t="shared" si="136"/>
        <v>1</v>
      </c>
    </row>
    <row r="864" spans="1:17" ht="15.75" hidden="1" x14ac:dyDescent="0.25">
      <c r="A864" s="17" t="s">
        <v>250</v>
      </c>
      <c r="B864" s="17" t="s">
        <v>335</v>
      </c>
      <c r="C864" s="17" t="s">
        <v>22</v>
      </c>
      <c r="D864" s="12">
        <v>42917</v>
      </c>
      <c r="E864" s="12">
        <v>43100</v>
      </c>
      <c r="F864" s="13">
        <v>2000</v>
      </c>
      <c r="G864" s="12">
        <v>42917</v>
      </c>
      <c r="H864" s="12">
        <v>42947</v>
      </c>
      <c r="I864" s="17">
        <f t="shared" si="137"/>
        <v>1</v>
      </c>
      <c r="J864" s="13">
        <f t="shared" si="130"/>
        <v>2000</v>
      </c>
      <c r="K864"/>
      <c r="L864" t="b">
        <f t="shared" si="131"/>
        <v>0</v>
      </c>
      <c r="M864" t="b">
        <f t="shared" si="132"/>
        <v>0</v>
      </c>
      <c r="N864" t="b">
        <f t="shared" si="133"/>
        <v>1</v>
      </c>
      <c r="O864" t="b">
        <f t="shared" si="134"/>
        <v>1</v>
      </c>
      <c r="P864" t="b">
        <f t="shared" si="135"/>
        <v>1</v>
      </c>
      <c r="Q864" s="21">
        <f t="shared" si="136"/>
        <v>1</v>
      </c>
    </row>
    <row r="865" spans="1:17" ht="15.75" hidden="1" x14ac:dyDescent="0.25">
      <c r="A865" s="17" t="s">
        <v>250</v>
      </c>
      <c r="B865" s="17" t="s">
        <v>335</v>
      </c>
      <c r="C865" s="17" t="s">
        <v>22</v>
      </c>
      <c r="D865" s="12">
        <v>42948</v>
      </c>
      <c r="E865" s="12">
        <v>43100</v>
      </c>
      <c r="F865" s="13">
        <v>2000</v>
      </c>
      <c r="G865" s="12">
        <v>42948</v>
      </c>
      <c r="H865" s="12">
        <v>42978</v>
      </c>
      <c r="I865" s="17">
        <f t="shared" si="137"/>
        <v>1</v>
      </c>
      <c r="J865" s="13">
        <f t="shared" si="130"/>
        <v>2000</v>
      </c>
      <c r="K865"/>
      <c r="L865" t="b">
        <f t="shared" si="131"/>
        <v>0</v>
      </c>
      <c r="M865" t="b">
        <f t="shared" si="132"/>
        <v>0</v>
      </c>
      <c r="N865" t="b">
        <f t="shared" si="133"/>
        <v>1</v>
      </c>
      <c r="O865" t="b">
        <f t="shared" si="134"/>
        <v>1</v>
      </c>
      <c r="P865" t="b">
        <f t="shared" si="135"/>
        <v>1</v>
      </c>
      <c r="Q865" s="21">
        <f t="shared" si="136"/>
        <v>1</v>
      </c>
    </row>
    <row r="866" spans="1:17" ht="15.75" hidden="1" x14ac:dyDescent="0.25">
      <c r="A866" s="17" t="s">
        <v>250</v>
      </c>
      <c r="B866" s="17" t="s">
        <v>335</v>
      </c>
      <c r="C866" s="17" t="s">
        <v>22</v>
      </c>
      <c r="D866" s="12">
        <v>42979</v>
      </c>
      <c r="E866" s="12">
        <v>43100</v>
      </c>
      <c r="F866" s="13">
        <v>2000</v>
      </c>
      <c r="G866" s="12">
        <v>42979</v>
      </c>
      <c r="H866" s="12">
        <v>43008</v>
      </c>
      <c r="I866" s="17">
        <f t="shared" si="137"/>
        <v>1</v>
      </c>
      <c r="J866" s="13">
        <f t="shared" si="130"/>
        <v>2000</v>
      </c>
      <c r="K866"/>
      <c r="L866" t="b">
        <f t="shared" si="131"/>
        <v>0</v>
      </c>
      <c r="M866" t="b">
        <f t="shared" si="132"/>
        <v>0</v>
      </c>
      <c r="N866" t="b">
        <f t="shared" si="133"/>
        <v>1</v>
      </c>
      <c r="O866" t="b">
        <f t="shared" si="134"/>
        <v>1</v>
      </c>
      <c r="P866" t="b">
        <f t="shared" si="135"/>
        <v>1</v>
      </c>
      <c r="Q866" s="21">
        <f t="shared" si="136"/>
        <v>1</v>
      </c>
    </row>
    <row r="867" spans="1:17" ht="15.75" hidden="1" x14ac:dyDescent="0.25">
      <c r="A867" s="17" t="s">
        <v>250</v>
      </c>
      <c r="B867" s="17" t="s">
        <v>335</v>
      </c>
      <c r="C867" s="17" t="s">
        <v>22</v>
      </c>
      <c r="D867" s="12">
        <v>43009</v>
      </c>
      <c r="E867" s="12">
        <v>43465</v>
      </c>
      <c r="F867" s="13">
        <v>2000</v>
      </c>
      <c r="G867" s="12">
        <v>43009</v>
      </c>
      <c r="H867" s="12">
        <v>43039</v>
      </c>
      <c r="I867" s="17">
        <f t="shared" si="137"/>
        <v>1</v>
      </c>
      <c r="J867" s="13">
        <f t="shared" si="130"/>
        <v>2000</v>
      </c>
      <c r="K867"/>
      <c r="L867" t="b">
        <f t="shared" si="131"/>
        <v>0</v>
      </c>
      <c r="M867" t="b">
        <f t="shared" si="132"/>
        <v>0</v>
      </c>
      <c r="N867" t="b">
        <f t="shared" si="133"/>
        <v>1</v>
      </c>
      <c r="O867" t="b">
        <f t="shared" si="134"/>
        <v>1</v>
      </c>
      <c r="P867" t="b">
        <f t="shared" si="135"/>
        <v>1</v>
      </c>
      <c r="Q867" s="21">
        <f t="shared" si="136"/>
        <v>1</v>
      </c>
    </row>
    <row r="868" spans="1:17" ht="15.75" hidden="1" x14ac:dyDescent="0.25">
      <c r="A868" s="17" t="s">
        <v>251</v>
      </c>
      <c r="B868" s="17" t="s">
        <v>336</v>
      </c>
      <c r="C868" s="17" t="s">
        <v>22</v>
      </c>
      <c r="D868" s="12">
        <v>42958</v>
      </c>
      <c r="E868" s="12">
        <v>43100</v>
      </c>
      <c r="F868" s="13">
        <v>39000</v>
      </c>
      <c r="G868" s="12">
        <v>42887</v>
      </c>
      <c r="H868" s="12">
        <v>43251</v>
      </c>
      <c r="I868" s="17">
        <f t="shared" si="137"/>
        <v>12</v>
      </c>
      <c r="J868" s="13">
        <f t="shared" si="130"/>
        <v>3250</v>
      </c>
      <c r="K868"/>
      <c r="L868" t="b">
        <f t="shared" si="131"/>
        <v>0</v>
      </c>
      <c r="M868" t="b">
        <f t="shared" si="132"/>
        <v>0</v>
      </c>
      <c r="N868" t="b">
        <f t="shared" si="133"/>
        <v>0</v>
      </c>
      <c r="O868" t="b">
        <f t="shared" si="134"/>
        <v>0</v>
      </c>
      <c r="P868" t="b">
        <f t="shared" si="135"/>
        <v>0</v>
      </c>
      <c r="Q868" s="21" t="str">
        <f t="shared" si="136"/>
        <v>N/a</v>
      </c>
    </row>
    <row r="869" spans="1:17" ht="15.75" x14ac:dyDescent="0.25">
      <c r="A869" s="17" t="s">
        <v>251</v>
      </c>
      <c r="B869" s="17" t="s">
        <v>336</v>
      </c>
      <c r="C869" s="17" t="s">
        <v>22</v>
      </c>
      <c r="D869" s="12">
        <v>43291</v>
      </c>
      <c r="E869" s="12">
        <v>43319</v>
      </c>
      <c r="F869" s="13">
        <v>40170</v>
      </c>
      <c r="G869" s="12">
        <v>43252</v>
      </c>
      <c r="H869" s="12">
        <v>43616</v>
      </c>
      <c r="I869" s="17">
        <f t="shared" si="137"/>
        <v>12</v>
      </c>
      <c r="J869" s="13">
        <f t="shared" si="130"/>
        <v>3347.5</v>
      </c>
      <c r="K869"/>
      <c r="L869" t="b">
        <f t="shared" si="131"/>
        <v>0</v>
      </c>
      <c r="M869" t="b">
        <f t="shared" si="132"/>
        <v>0</v>
      </c>
      <c r="N869" t="b">
        <f t="shared" si="133"/>
        <v>1</v>
      </c>
      <c r="O869" t="b">
        <f t="shared" si="134"/>
        <v>1</v>
      </c>
      <c r="P869" t="b">
        <f t="shared" si="135"/>
        <v>1</v>
      </c>
      <c r="Q869" s="21">
        <f t="shared" si="136"/>
        <v>1</v>
      </c>
    </row>
    <row r="870" spans="1:17" ht="15.75" x14ac:dyDescent="0.25">
      <c r="A870" s="17" t="s">
        <v>251</v>
      </c>
      <c r="B870" s="17" t="s">
        <v>336</v>
      </c>
      <c r="C870" s="17" t="s">
        <v>22</v>
      </c>
      <c r="D870" s="12">
        <v>43700</v>
      </c>
      <c r="E870" s="12">
        <v>43746</v>
      </c>
      <c r="F870" s="13">
        <v>40170</v>
      </c>
      <c r="G870" s="12">
        <v>43709</v>
      </c>
      <c r="H870" s="12">
        <v>44104</v>
      </c>
      <c r="I870" s="17">
        <f t="shared" si="137"/>
        <v>13</v>
      </c>
      <c r="J870" s="13">
        <f t="shared" si="130"/>
        <v>3090</v>
      </c>
      <c r="K870"/>
      <c r="L870" t="b">
        <f t="shared" si="131"/>
        <v>0</v>
      </c>
      <c r="M870" t="b">
        <f t="shared" si="132"/>
        <v>0</v>
      </c>
      <c r="N870" t="b">
        <f t="shared" si="133"/>
        <v>1</v>
      </c>
      <c r="O870" t="b">
        <f t="shared" si="134"/>
        <v>1</v>
      </c>
      <c r="P870" t="b">
        <f t="shared" si="135"/>
        <v>1</v>
      </c>
      <c r="Q870" s="21">
        <f t="shared" si="136"/>
        <v>93</v>
      </c>
    </row>
    <row r="871" spans="1:17" ht="15.75" hidden="1" x14ac:dyDescent="0.25">
      <c r="A871" s="17" t="s">
        <v>48</v>
      </c>
      <c r="B871" s="17" t="s">
        <v>336</v>
      </c>
      <c r="C871" s="17" t="s">
        <v>22</v>
      </c>
      <c r="D871" s="12">
        <v>43118</v>
      </c>
      <c r="E871" s="12">
        <v>43465</v>
      </c>
      <c r="F871" s="13">
        <v>45000</v>
      </c>
      <c r="G871" s="12">
        <v>42826</v>
      </c>
      <c r="H871" s="12">
        <v>42916</v>
      </c>
      <c r="I871" s="17">
        <f t="shared" si="137"/>
        <v>3</v>
      </c>
      <c r="J871" s="13">
        <f t="shared" si="130"/>
        <v>15000</v>
      </c>
      <c r="K871"/>
      <c r="L871" t="b">
        <f t="shared" si="131"/>
        <v>0</v>
      </c>
      <c r="M871" t="b">
        <f t="shared" si="132"/>
        <v>1</v>
      </c>
      <c r="N871" t="b">
        <f t="shared" si="133"/>
        <v>0</v>
      </c>
      <c r="O871" t="b">
        <f t="shared" si="134"/>
        <v>1</v>
      </c>
      <c r="P871" t="b">
        <f t="shared" si="135"/>
        <v>0</v>
      </c>
      <c r="Q871" s="21" t="str">
        <f t="shared" si="136"/>
        <v>N/a</v>
      </c>
    </row>
    <row r="872" spans="1:17" ht="15.75" hidden="1" x14ac:dyDescent="0.25">
      <c r="A872" s="17" t="s">
        <v>252</v>
      </c>
      <c r="B872" s="17" t="s">
        <v>332</v>
      </c>
      <c r="C872" s="17" t="s">
        <v>22</v>
      </c>
      <c r="D872" s="12">
        <v>42658</v>
      </c>
      <c r="E872" s="12">
        <v>42735</v>
      </c>
      <c r="F872" s="13">
        <v>22500</v>
      </c>
      <c r="G872" s="12">
        <v>42644</v>
      </c>
      <c r="H872" s="12">
        <v>42916</v>
      </c>
      <c r="I872" s="17">
        <f t="shared" si="137"/>
        <v>9</v>
      </c>
      <c r="J872" s="13">
        <f t="shared" si="130"/>
        <v>2500</v>
      </c>
      <c r="K872"/>
      <c r="L872" t="b">
        <f t="shared" si="131"/>
        <v>0</v>
      </c>
      <c r="M872" t="b">
        <f t="shared" si="132"/>
        <v>0</v>
      </c>
      <c r="N872" t="b">
        <f t="shared" si="133"/>
        <v>0</v>
      </c>
      <c r="O872" t="b">
        <f t="shared" si="134"/>
        <v>0</v>
      </c>
      <c r="P872" t="b">
        <f t="shared" si="135"/>
        <v>0</v>
      </c>
      <c r="Q872" s="21" t="str">
        <f t="shared" si="136"/>
        <v>N/a</v>
      </c>
    </row>
    <row r="873" spans="1:17" ht="15.75" hidden="1" x14ac:dyDescent="0.25">
      <c r="A873" s="17" t="s">
        <v>252</v>
      </c>
      <c r="B873" s="17" t="s">
        <v>332</v>
      </c>
      <c r="C873" s="17" t="s">
        <v>22</v>
      </c>
      <c r="D873" s="12">
        <v>42922</v>
      </c>
      <c r="E873" s="12">
        <v>43100</v>
      </c>
      <c r="F873" s="13">
        <v>30000</v>
      </c>
      <c r="G873" s="12">
        <v>42917</v>
      </c>
      <c r="H873" s="12">
        <v>43281</v>
      </c>
      <c r="I873" s="17">
        <f t="shared" si="137"/>
        <v>12</v>
      </c>
      <c r="J873" s="13">
        <f t="shared" si="130"/>
        <v>2500</v>
      </c>
      <c r="K873"/>
      <c r="L873" t="b">
        <f t="shared" si="131"/>
        <v>0</v>
      </c>
      <c r="M873" t="b">
        <f t="shared" si="132"/>
        <v>0</v>
      </c>
      <c r="N873" t="b">
        <f t="shared" si="133"/>
        <v>1</v>
      </c>
      <c r="O873" t="b">
        <f t="shared" si="134"/>
        <v>1</v>
      </c>
      <c r="P873" t="b">
        <f t="shared" si="135"/>
        <v>1</v>
      </c>
      <c r="Q873" s="21">
        <f t="shared" si="136"/>
        <v>1</v>
      </c>
    </row>
    <row r="874" spans="1:17" ht="15.75" hidden="1" x14ac:dyDescent="0.25">
      <c r="A874" s="17" t="s">
        <v>252</v>
      </c>
      <c r="B874" s="17" t="s">
        <v>333</v>
      </c>
      <c r="C874" s="17" t="s">
        <v>22</v>
      </c>
      <c r="D874" s="12">
        <v>43173</v>
      </c>
      <c r="E874" s="12">
        <v>43206</v>
      </c>
      <c r="F874" s="13">
        <v>3000</v>
      </c>
      <c r="G874" s="12">
        <v>42917</v>
      </c>
      <c r="H874" s="12">
        <v>43281</v>
      </c>
      <c r="I874" s="17">
        <f t="shared" si="137"/>
        <v>12</v>
      </c>
      <c r="J874" s="13">
        <f t="shared" si="130"/>
        <v>250</v>
      </c>
      <c r="K874"/>
      <c r="L874" t="b">
        <f t="shared" si="131"/>
        <v>0</v>
      </c>
      <c r="M874" t="b">
        <f t="shared" si="132"/>
        <v>0</v>
      </c>
      <c r="N874" t="b">
        <f t="shared" si="133"/>
        <v>1</v>
      </c>
      <c r="O874" t="b">
        <f t="shared" si="134"/>
        <v>0</v>
      </c>
      <c r="P874" t="b">
        <f t="shared" si="135"/>
        <v>0</v>
      </c>
      <c r="Q874" s="21" t="str">
        <f t="shared" si="136"/>
        <v>N/a</v>
      </c>
    </row>
    <row r="875" spans="1:17" ht="15.75" hidden="1" x14ac:dyDescent="0.25">
      <c r="A875" s="17" t="s">
        <v>252</v>
      </c>
      <c r="B875" s="17" t="s">
        <v>334</v>
      </c>
      <c r="C875" s="17" t="s">
        <v>22</v>
      </c>
      <c r="D875" s="12">
        <v>43227</v>
      </c>
      <c r="E875" s="12">
        <v>43277</v>
      </c>
      <c r="F875" s="13">
        <v>3000</v>
      </c>
      <c r="G875" s="12">
        <v>42917</v>
      </c>
      <c r="H875" s="12">
        <v>43281</v>
      </c>
      <c r="I875" s="17">
        <f t="shared" si="137"/>
        <v>12</v>
      </c>
      <c r="J875" s="13">
        <f t="shared" si="130"/>
        <v>250</v>
      </c>
      <c r="K875"/>
      <c r="L875" t="b">
        <f t="shared" si="131"/>
        <v>0</v>
      </c>
      <c r="M875" t="b">
        <f t="shared" si="132"/>
        <v>0</v>
      </c>
      <c r="N875" t="b">
        <f t="shared" si="133"/>
        <v>1</v>
      </c>
      <c r="O875" t="b">
        <f t="shared" si="134"/>
        <v>0</v>
      </c>
      <c r="P875" t="b">
        <f t="shared" si="135"/>
        <v>0</v>
      </c>
      <c r="Q875" s="21" t="str">
        <f t="shared" si="136"/>
        <v>N/a</v>
      </c>
    </row>
    <row r="876" spans="1:17" ht="15.75" x14ac:dyDescent="0.25">
      <c r="A876" s="17" t="s">
        <v>252</v>
      </c>
      <c r="B876" s="17" t="s">
        <v>332</v>
      </c>
      <c r="C876" s="17" t="s">
        <v>22</v>
      </c>
      <c r="D876" s="12">
        <v>43347</v>
      </c>
      <c r="E876" s="12">
        <v>43388</v>
      </c>
      <c r="F876" s="13">
        <v>3000</v>
      </c>
      <c r="G876" s="12">
        <v>43282</v>
      </c>
      <c r="H876" s="12">
        <v>43646</v>
      </c>
      <c r="I876" s="17">
        <f t="shared" si="137"/>
        <v>12</v>
      </c>
      <c r="J876" s="13">
        <f t="shared" si="130"/>
        <v>250</v>
      </c>
      <c r="K876"/>
      <c r="L876" t="b">
        <f t="shared" si="131"/>
        <v>0</v>
      </c>
      <c r="M876" t="b">
        <f t="shared" si="132"/>
        <v>0</v>
      </c>
      <c r="N876" t="b">
        <f t="shared" si="133"/>
        <v>1</v>
      </c>
      <c r="O876" t="b">
        <f t="shared" si="134"/>
        <v>0</v>
      </c>
      <c r="P876" t="b">
        <f t="shared" si="135"/>
        <v>0</v>
      </c>
      <c r="Q876" s="21" t="str">
        <f t="shared" si="136"/>
        <v>N/a</v>
      </c>
    </row>
    <row r="877" spans="1:17" ht="15.75" x14ac:dyDescent="0.25">
      <c r="A877" s="17" t="s">
        <v>252</v>
      </c>
      <c r="B877" s="17" t="s">
        <v>333</v>
      </c>
      <c r="C877" s="17" t="s">
        <v>22</v>
      </c>
      <c r="D877" s="12">
        <v>43300</v>
      </c>
      <c r="E877" s="12">
        <v>43388</v>
      </c>
      <c r="F877" s="13">
        <v>9000</v>
      </c>
      <c r="G877" s="12">
        <v>43282</v>
      </c>
      <c r="H877" s="12">
        <v>43646</v>
      </c>
      <c r="I877" s="17">
        <f t="shared" si="137"/>
        <v>12</v>
      </c>
      <c r="J877" s="13">
        <f t="shared" si="130"/>
        <v>750</v>
      </c>
      <c r="K877"/>
      <c r="L877" t="b">
        <f t="shared" si="131"/>
        <v>0</v>
      </c>
      <c r="M877" t="b">
        <f t="shared" si="132"/>
        <v>0</v>
      </c>
      <c r="N877" t="b">
        <f t="shared" si="133"/>
        <v>1</v>
      </c>
      <c r="O877" t="b">
        <f t="shared" si="134"/>
        <v>0</v>
      </c>
      <c r="P877" t="b">
        <f t="shared" si="135"/>
        <v>0</v>
      </c>
      <c r="Q877" s="21" t="str">
        <f t="shared" si="136"/>
        <v>N/a</v>
      </c>
    </row>
    <row r="878" spans="1:17" ht="15.75" x14ac:dyDescent="0.25">
      <c r="A878" s="17" t="s">
        <v>252</v>
      </c>
      <c r="B878" s="17" t="s">
        <v>334</v>
      </c>
      <c r="C878" s="17" t="s">
        <v>22</v>
      </c>
      <c r="D878" s="12">
        <v>43313</v>
      </c>
      <c r="E878" s="12">
        <v>43360</v>
      </c>
      <c r="F878" s="13">
        <v>30000</v>
      </c>
      <c r="G878" s="12">
        <v>43282</v>
      </c>
      <c r="H878" s="12">
        <v>43646</v>
      </c>
      <c r="I878" s="17">
        <f t="shared" si="137"/>
        <v>12</v>
      </c>
      <c r="J878" s="13">
        <f t="shared" si="130"/>
        <v>2500</v>
      </c>
      <c r="K878"/>
      <c r="L878" t="b">
        <f t="shared" si="131"/>
        <v>0</v>
      </c>
      <c r="M878" t="b">
        <f t="shared" si="132"/>
        <v>0</v>
      </c>
      <c r="N878" t="b">
        <f t="shared" si="133"/>
        <v>1</v>
      </c>
      <c r="O878" t="b">
        <f t="shared" si="134"/>
        <v>0</v>
      </c>
      <c r="P878" t="b">
        <f t="shared" si="135"/>
        <v>0</v>
      </c>
      <c r="Q878" s="21" t="str">
        <f t="shared" si="136"/>
        <v>N/a</v>
      </c>
    </row>
    <row r="879" spans="1:17" ht="15.75" x14ac:dyDescent="0.25">
      <c r="A879" s="17" t="s">
        <v>252</v>
      </c>
      <c r="B879" s="17" t="s">
        <v>332</v>
      </c>
      <c r="C879" s="17" t="s">
        <v>22</v>
      </c>
      <c r="D879" s="12">
        <v>43313</v>
      </c>
      <c r="E879" s="12">
        <v>43388</v>
      </c>
      <c r="F879" s="13">
        <v>3000</v>
      </c>
      <c r="G879" s="12">
        <v>43647</v>
      </c>
      <c r="H879" s="12">
        <v>44012</v>
      </c>
      <c r="I879" s="17">
        <f t="shared" si="137"/>
        <v>12</v>
      </c>
      <c r="J879" s="13">
        <f t="shared" si="130"/>
        <v>250</v>
      </c>
      <c r="K879"/>
      <c r="L879" t="b">
        <f t="shared" si="131"/>
        <v>0</v>
      </c>
      <c r="M879" t="b">
        <f t="shared" si="132"/>
        <v>0</v>
      </c>
      <c r="N879" t="b">
        <f t="shared" si="133"/>
        <v>1</v>
      </c>
      <c r="O879" t="b">
        <f t="shared" si="134"/>
        <v>0</v>
      </c>
      <c r="P879" t="b">
        <f t="shared" si="135"/>
        <v>0</v>
      </c>
      <c r="Q879" s="21" t="str">
        <f t="shared" si="136"/>
        <v>N/a</v>
      </c>
    </row>
    <row r="880" spans="1:17" ht="15.75" x14ac:dyDescent="0.25">
      <c r="A880" s="17" t="s">
        <v>252</v>
      </c>
      <c r="B880" s="17" t="s">
        <v>333</v>
      </c>
      <c r="C880" s="17" t="s">
        <v>22</v>
      </c>
      <c r="D880" s="12">
        <v>43353</v>
      </c>
      <c r="E880" s="12">
        <v>43406</v>
      </c>
      <c r="F880" s="13">
        <v>6000</v>
      </c>
      <c r="G880" s="12">
        <v>43647</v>
      </c>
      <c r="H880" s="12">
        <v>44012</v>
      </c>
      <c r="I880" s="17">
        <f t="shared" si="137"/>
        <v>12</v>
      </c>
      <c r="J880" s="13">
        <f t="shared" si="130"/>
        <v>500</v>
      </c>
      <c r="K880"/>
      <c r="L880" t="b">
        <f t="shared" si="131"/>
        <v>0</v>
      </c>
      <c r="M880" t="b">
        <f t="shared" si="132"/>
        <v>0</v>
      </c>
      <c r="N880" t="b">
        <f t="shared" si="133"/>
        <v>1</v>
      </c>
      <c r="O880" t="b">
        <f t="shared" si="134"/>
        <v>0</v>
      </c>
      <c r="P880" t="b">
        <f t="shared" si="135"/>
        <v>0</v>
      </c>
      <c r="Q880" s="21" t="str">
        <f t="shared" si="136"/>
        <v>N/a</v>
      </c>
    </row>
    <row r="881" spans="1:17" ht="15.75" x14ac:dyDescent="0.25">
      <c r="A881" s="17" t="s">
        <v>252</v>
      </c>
      <c r="B881" s="17" t="s">
        <v>334</v>
      </c>
      <c r="C881" s="17" t="s">
        <v>22</v>
      </c>
      <c r="D881" s="12">
        <v>43455</v>
      </c>
      <c r="E881" s="12">
        <v>43501</v>
      </c>
      <c r="F881" s="13">
        <v>3000</v>
      </c>
      <c r="G881" s="12">
        <v>43647</v>
      </c>
      <c r="H881" s="12">
        <v>44012</v>
      </c>
      <c r="I881" s="17">
        <f t="shared" si="137"/>
        <v>12</v>
      </c>
      <c r="J881" s="13">
        <f t="shared" si="130"/>
        <v>250</v>
      </c>
      <c r="K881"/>
      <c r="L881" t="b">
        <f t="shared" si="131"/>
        <v>0</v>
      </c>
      <c r="M881" t="b">
        <f t="shared" si="132"/>
        <v>0</v>
      </c>
      <c r="N881" t="b">
        <f t="shared" si="133"/>
        <v>1</v>
      </c>
      <c r="O881" t="b">
        <f t="shared" si="134"/>
        <v>0</v>
      </c>
      <c r="P881" t="b">
        <f t="shared" si="135"/>
        <v>0</v>
      </c>
      <c r="Q881" s="21" t="str">
        <f t="shared" si="136"/>
        <v>N/a</v>
      </c>
    </row>
    <row r="882" spans="1:17" ht="15.75" x14ac:dyDescent="0.25">
      <c r="A882" s="17" t="s">
        <v>252</v>
      </c>
      <c r="B882" s="17" t="s">
        <v>332</v>
      </c>
      <c r="C882" s="17" t="s">
        <v>22</v>
      </c>
      <c r="D882" s="12">
        <v>43465</v>
      </c>
      <c r="E882" s="12">
        <v>43521</v>
      </c>
      <c r="F882" s="13">
        <v>3000</v>
      </c>
      <c r="G882" s="12">
        <v>44013</v>
      </c>
      <c r="H882" s="12">
        <v>44377</v>
      </c>
      <c r="I882" s="17">
        <f t="shared" si="137"/>
        <v>12</v>
      </c>
      <c r="J882" s="13">
        <f t="shared" si="130"/>
        <v>250</v>
      </c>
      <c r="K882"/>
      <c r="L882" t="b">
        <f t="shared" si="131"/>
        <v>0</v>
      </c>
      <c r="M882" t="b">
        <f t="shared" si="132"/>
        <v>0</v>
      </c>
      <c r="N882" t="b">
        <f t="shared" si="133"/>
        <v>1</v>
      </c>
      <c r="O882" t="b">
        <f t="shared" si="134"/>
        <v>0</v>
      </c>
      <c r="P882" t="b">
        <f t="shared" si="135"/>
        <v>0</v>
      </c>
      <c r="Q882" s="21" t="str">
        <f t="shared" si="136"/>
        <v>N/a</v>
      </c>
    </row>
    <row r="883" spans="1:17" ht="15.75" x14ac:dyDescent="0.25">
      <c r="A883" s="17" t="s">
        <v>252</v>
      </c>
      <c r="B883" s="17" t="s">
        <v>333</v>
      </c>
      <c r="C883" s="17" t="s">
        <v>22</v>
      </c>
      <c r="D883" s="12">
        <v>43480</v>
      </c>
      <c r="E883" s="12">
        <v>43488</v>
      </c>
      <c r="F883" s="13">
        <v>3000</v>
      </c>
      <c r="G883" s="12">
        <v>44013</v>
      </c>
      <c r="H883" s="12">
        <v>44377</v>
      </c>
      <c r="I883" s="17">
        <f t="shared" si="137"/>
        <v>12</v>
      </c>
      <c r="J883" s="13">
        <f t="shared" si="130"/>
        <v>250</v>
      </c>
      <c r="K883"/>
      <c r="L883" t="b">
        <f t="shared" si="131"/>
        <v>0</v>
      </c>
      <c r="M883" t="b">
        <f t="shared" si="132"/>
        <v>0</v>
      </c>
      <c r="N883" t="b">
        <f t="shared" si="133"/>
        <v>1</v>
      </c>
      <c r="O883" t="b">
        <f t="shared" si="134"/>
        <v>0</v>
      </c>
      <c r="P883" t="b">
        <f t="shared" si="135"/>
        <v>0</v>
      </c>
      <c r="Q883" s="21" t="str">
        <f t="shared" si="136"/>
        <v>N/a</v>
      </c>
    </row>
    <row r="884" spans="1:17" ht="15.75" x14ac:dyDescent="0.25">
      <c r="A884" s="17" t="s">
        <v>252</v>
      </c>
      <c r="B884" s="17" t="s">
        <v>334</v>
      </c>
      <c r="C884" s="17" t="s">
        <v>22</v>
      </c>
      <c r="D884" s="12">
        <v>43652</v>
      </c>
      <c r="E884" s="12">
        <v>43662</v>
      </c>
      <c r="F884" s="13">
        <v>30000</v>
      </c>
      <c r="G884" s="12">
        <v>44013</v>
      </c>
      <c r="H884" s="12">
        <v>44377</v>
      </c>
      <c r="I884" s="17">
        <f t="shared" si="137"/>
        <v>12</v>
      </c>
      <c r="J884" s="13">
        <f t="shared" si="130"/>
        <v>2500</v>
      </c>
      <c r="K884"/>
      <c r="L884" t="b">
        <f t="shared" si="131"/>
        <v>0</v>
      </c>
      <c r="M884" t="b">
        <f t="shared" si="132"/>
        <v>0</v>
      </c>
      <c r="N884" t="b">
        <f t="shared" si="133"/>
        <v>1</v>
      </c>
      <c r="O884" t="b">
        <f t="shared" si="134"/>
        <v>0</v>
      </c>
      <c r="P884" t="b">
        <f t="shared" si="135"/>
        <v>0</v>
      </c>
      <c r="Q884" s="21" t="str">
        <f t="shared" si="136"/>
        <v>N/a</v>
      </c>
    </row>
    <row r="885" spans="1:17" ht="15.75" hidden="1" x14ac:dyDescent="0.25">
      <c r="A885" s="17" t="s">
        <v>253</v>
      </c>
      <c r="B885" s="17" t="s">
        <v>336</v>
      </c>
      <c r="C885" s="17" t="s">
        <v>22</v>
      </c>
      <c r="D885" s="12">
        <v>43102</v>
      </c>
      <c r="E885" s="12">
        <v>43164</v>
      </c>
      <c r="F885" s="13">
        <v>25000</v>
      </c>
      <c r="G885" s="12">
        <v>43040</v>
      </c>
      <c r="H885" s="12">
        <v>43220</v>
      </c>
      <c r="I885" s="17">
        <f t="shared" si="137"/>
        <v>6</v>
      </c>
      <c r="J885" s="13">
        <f t="shared" si="130"/>
        <v>4166.666666666667</v>
      </c>
      <c r="K885"/>
      <c r="L885" t="b">
        <f t="shared" ref="L885" si="138">AND(F885=F884,G885=G884,E885=E884,D885=D884)</f>
        <v>0</v>
      </c>
      <c r="M885" t="b">
        <f t="shared" ref="M885" si="139">IF(F885&gt;G885,TRUE, FALSE)</f>
        <v>0</v>
      </c>
      <c r="N885" t="b">
        <f t="shared" ref="N885" si="140">EXACT(A885,A884)</f>
        <v>0</v>
      </c>
      <c r="O885" t="b">
        <f t="shared" ref="O885" si="141">EXACT(B885,B884)</f>
        <v>0</v>
      </c>
      <c r="P885" t="b">
        <f t="shared" ref="P885" si="142">AND(N885,O885)</f>
        <v>0</v>
      </c>
      <c r="Q885" s="21" t="str">
        <f t="shared" ref="Q885" si="143">IF(AND(NOT(L885),P885), G885-H884,"N/a")</f>
        <v>N/a</v>
      </c>
    </row>
    <row r="886" spans="1:17" ht="15.75" hidden="1" x14ac:dyDescent="0.25">
      <c r="A886" s="17" t="s">
        <v>253</v>
      </c>
      <c r="B886" s="17" t="s">
        <v>336</v>
      </c>
      <c r="C886" s="17" t="s">
        <v>22</v>
      </c>
      <c r="D886" s="12">
        <v>43313</v>
      </c>
      <c r="E886" s="12">
        <v>43348</v>
      </c>
      <c r="F886" s="13">
        <v>25000</v>
      </c>
      <c r="G886" s="12">
        <v>43221</v>
      </c>
      <c r="H886" s="12">
        <v>43404</v>
      </c>
      <c r="I886" s="17">
        <f t="shared" si="137"/>
        <v>6</v>
      </c>
      <c r="J886" s="13">
        <f t="shared" si="130"/>
        <v>4166.666666666667</v>
      </c>
      <c r="K886"/>
      <c r="L886" t="b">
        <f t="shared" si="131"/>
        <v>0</v>
      </c>
      <c r="M886" t="b">
        <f t="shared" si="132"/>
        <v>0</v>
      </c>
      <c r="N886" t="b">
        <f t="shared" si="133"/>
        <v>1</v>
      </c>
      <c r="O886" t="b">
        <f t="shared" si="134"/>
        <v>1</v>
      </c>
      <c r="P886" t="b">
        <f t="shared" si="135"/>
        <v>1</v>
      </c>
      <c r="Q886" s="21">
        <f t="shared" si="136"/>
        <v>1</v>
      </c>
    </row>
    <row r="887" spans="1:17" ht="15.75" hidden="1" x14ac:dyDescent="0.25">
      <c r="A887" s="17" t="s">
        <v>254</v>
      </c>
      <c r="B887" s="17" t="s">
        <v>336</v>
      </c>
      <c r="C887" s="17" t="s">
        <v>22</v>
      </c>
      <c r="D887" s="12">
        <v>42963</v>
      </c>
      <c r="E887" s="12">
        <v>43465</v>
      </c>
      <c r="F887" s="13">
        <v>10000</v>
      </c>
      <c r="G887" s="12">
        <v>42917</v>
      </c>
      <c r="H887" s="12">
        <v>42947</v>
      </c>
      <c r="I887" s="17">
        <f t="shared" si="137"/>
        <v>1</v>
      </c>
      <c r="J887" s="13">
        <f t="shared" si="130"/>
        <v>10000</v>
      </c>
      <c r="K887"/>
      <c r="L887" t="b">
        <f t="shared" si="131"/>
        <v>0</v>
      </c>
      <c r="M887" t="b">
        <f t="shared" si="132"/>
        <v>0</v>
      </c>
      <c r="N887" t="b">
        <f t="shared" si="133"/>
        <v>0</v>
      </c>
      <c r="O887" t="b">
        <f t="shared" si="134"/>
        <v>1</v>
      </c>
      <c r="P887" t="b">
        <f t="shared" si="135"/>
        <v>0</v>
      </c>
      <c r="Q887" s="21" t="str">
        <f t="shared" si="136"/>
        <v>N/a</v>
      </c>
    </row>
    <row r="888" spans="1:17" ht="15.75" hidden="1" x14ac:dyDescent="0.25">
      <c r="A888" s="17" t="s">
        <v>255</v>
      </c>
      <c r="B888" s="17" t="s">
        <v>335</v>
      </c>
      <c r="C888" s="17" t="s">
        <v>22</v>
      </c>
      <c r="D888" s="12">
        <v>43252</v>
      </c>
      <c r="E888" s="12">
        <v>43465</v>
      </c>
      <c r="F888" s="13">
        <v>18000</v>
      </c>
      <c r="G888" s="12">
        <v>42614</v>
      </c>
      <c r="H888" s="12">
        <v>42978</v>
      </c>
      <c r="I888" s="17">
        <f t="shared" si="137"/>
        <v>12</v>
      </c>
      <c r="J888" s="13">
        <f t="shared" si="130"/>
        <v>1500</v>
      </c>
      <c r="K888"/>
      <c r="L888" t="b">
        <f t="shared" si="131"/>
        <v>0</v>
      </c>
      <c r="M888" t="b">
        <f t="shared" si="132"/>
        <v>0</v>
      </c>
      <c r="N888" t="b">
        <f t="shared" si="133"/>
        <v>0</v>
      </c>
      <c r="O888" t="b">
        <f t="shared" si="134"/>
        <v>0</v>
      </c>
      <c r="P888" t="b">
        <f t="shared" si="135"/>
        <v>0</v>
      </c>
      <c r="Q888" s="21" t="str">
        <f t="shared" si="136"/>
        <v>N/a</v>
      </c>
    </row>
    <row r="889" spans="1:17" ht="15.75" hidden="1" x14ac:dyDescent="0.25">
      <c r="A889" s="17" t="s">
        <v>255</v>
      </c>
      <c r="B889" s="17" t="s">
        <v>335</v>
      </c>
      <c r="C889" s="17" t="s">
        <v>22</v>
      </c>
      <c r="D889" s="12">
        <v>43252</v>
      </c>
      <c r="E889" s="12">
        <v>43465</v>
      </c>
      <c r="F889" s="13">
        <v>18000</v>
      </c>
      <c r="G889" s="12">
        <v>42979</v>
      </c>
      <c r="H889" s="12">
        <v>43343</v>
      </c>
      <c r="I889" s="17">
        <f t="shared" si="137"/>
        <v>12</v>
      </c>
      <c r="J889" s="13">
        <f t="shared" si="130"/>
        <v>1500</v>
      </c>
      <c r="K889"/>
      <c r="L889" t="b">
        <f t="shared" si="131"/>
        <v>0</v>
      </c>
      <c r="M889" t="b">
        <f t="shared" si="132"/>
        <v>0</v>
      </c>
      <c r="N889" t="b">
        <f t="shared" si="133"/>
        <v>1</v>
      </c>
      <c r="O889" t="b">
        <f t="shared" si="134"/>
        <v>1</v>
      </c>
      <c r="P889" t="b">
        <f t="shared" si="135"/>
        <v>1</v>
      </c>
      <c r="Q889" s="21">
        <f t="shared" si="136"/>
        <v>1</v>
      </c>
    </row>
    <row r="890" spans="1:17" ht="15.75" x14ac:dyDescent="0.25">
      <c r="A890" s="17" t="s">
        <v>256</v>
      </c>
      <c r="B890" s="17" t="s">
        <v>333</v>
      </c>
      <c r="C890" s="17" t="s">
        <v>22</v>
      </c>
      <c r="D890" s="12">
        <v>43542</v>
      </c>
      <c r="E890" s="12">
        <v>43621</v>
      </c>
      <c r="F890" s="13">
        <v>3000</v>
      </c>
      <c r="G890" s="12">
        <v>43525</v>
      </c>
      <c r="H890" s="12">
        <v>43616</v>
      </c>
      <c r="I890" s="17">
        <f t="shared" si="137"/>
        <v>3</v>
      </c>
      <c r="J890" s="13">
        <f t="shared" si="130"/>
        <v>1000</v>
      </c>
      <c r="K890"/>
      <c r="L890" t="b">
        <f t="shared" si="131"/>
        <v>0</v>
      </c>
      <c r="M890" t="b">
        <f t="shared" si="132"/>
        <v>0</v>
      </c>
      <c r="N890" t="b">
        <f t="shared" si="133"/>
        <v>0</v>
      </c>
      <c r="O890" t="b">
        <f t="shared" si="134"/>
        <v>0</v>
      </c>
      <c r="P890" t="b">
        <f t="shared" si="135"/>
        <v>0</v>
      </c>
      <c r="Q890" s="21" t="str">
        <f t="shared" si="136"/>
        <v>N/a</v>
      </c>
    </row>
    <row r="891" spans="1:17" ht="15.75" hidden="1" x14ac:dyDescent="0.25">
      <c r="A891" s="17" t="s">
        <v>257</v>
      </c>
      <c r="B891" s="17" t="s">
        <v>334</v>
      </c>
      <c r="C891" s="17" t="s">
        <v>22</v>
      </c>
      <c r="D891" s="12">
        <v>43468</v>
      </c>
      <c r="E891" s="12">
        <v>43500</v>
      </c>
      <c r="F891" s="13">
        <v>12150</v>
      </c>
      <c r="G891" s="12">
        <v>43435</v>
      </c>
      <c r="H891" s="12">
        <v>43465</v>
      </c>
      <c r="I891" s="17">
        <f t="shared" si="137"/>
        <v>1</v>
      </c>
      <c r="J891" s="13">
        <f t="shared" si="130"/>
        <v>12150</v>
      </c>
      <c r="K891"/>
      <c r="L891" t="b">
        <f t="shared" si="131"/>
        <v>0</v>
      </c>
      <c r="M891" t="b">
        <f t="shared" si="132"/>
        <v>0</v>
      </c>
      <c r="N891" t="b">
        <f t="shared" si="133"/>
        <v>0</v>
      </c>
      <c r="O891" t="b">
        <f t="shared" si="134"/>
        <v>0</v>
      </c>
      <c r="P891" t="b">
        <f t="shared" si="135"/>
        <v>0</v>
      </c>
      <c r="Q891" s="21" t="str">
        <f t="shared" si="136"/>
        <v>N/a</v>
      </c>
    </row>
    <row r="892" spans="1:17" ht="15.75" hidden="1" x14ac:dyDescent="0.25">
      <c r="A892" s="17" t="s">
        <v>258</v>
      </c>
      <c r="B892" s="17" t="s">
        <v>334</v>
      </c>
      <c r="C892" s="17" t="s">
        <v>22</v>
      </c>
      <c r="D892" s="12">
        <v>43136</v>
      </c>
      <c r="E892" s="12">
        <v>43178</v>
      </c>
      <c r="F892" s="13">
        <v>5000</v>
      </c>
      <c r="G892" s="12">
        <v>43132</v>
      </c>
      <c r="H892" s="12">
        <v>43190</v>
      </c>
      <c r="I892" s="17">
        <f t="shared" si="137"/>
        <v>2</v>
      </c>
      <c r="J892" s="13">
        <f t="shared" si="130"/>
        <v>2500</v>
      </c>
      <c r="K892"/>
      <c r="L892" t="b">
        <f t="shared" si="131"/>
        <v>0</v>
      </c>
      <c r="M892" t="b">
        <f t="shared" si="132"/>
        <v>0</v>
      </c>
      <c r="N892" t="b">
        <f t="shared" si="133"/>
        <v>0</v>
      </c>
      <c r="O892" t="b">
        <f t="shared" si="134"/>
        <v>1</v>
      </c>
      <c r="P892" t="b">
        <f t="shared" si="135"/>
        <v>0</v>
      </c>
      <c r="Q892" s="21" t="str">
        <f t="shared" si="136"/>
        <v>N/a</v>
      </c>
    </row>
    <row r="893" spans="1:17" ht="15.75" x14ac:dyDescent="0.25">
      <c r="A893" s="17" t="s">
        <v>259</v>
      </c>
      <c r="B893" s="17" t="s">
        <v>334</v>
      </c>
      <c r="C893" s="17" t="s">
        <v>22</v>
      </c>
      <c r="D893" s="12">
        <v>44167</v>
      </c>
      <c r="E893" s="12">
        <v>44207</v>
      </c>
      <c r="F893" s="13">
        <v>4500</v>
      </c>
      <c r="G893" s="12">
        <v>44136</v>
      </c>
      <c r="H893" s="12">
        <v>44255</v>
      </c>
      <c r="I893" s="17">
        <f t="shared" si="137"/>
        <v>4</v>
      </c>
      <c r="J893" s="13">
        <f t="shared" si="130"/>
        <v>1125</v>
      </c>
      <c r="K893"/>
      <c r="L893" t="b">
        <f t="shared" si="131"/>
        <v>0</v>
      </c>
      <c r="M893" t="b">
        <f t="shared" si="132"/>
        <v>0</v>
      </c>
      <c r="N893" t="b">
        <f t="shared" si="133"/>
        <v>0</v>
      </c>
      <c r="O893" t="b">
        <f t="shared" si="134"/>
        <v>1</v>
      </c>
      <c r="P893" t="b">
        <f t="shared" si="135"/>
        <v>0</v>
      </c>
      <c r="Q893" s="21" t="str">
        <f t="shared" si="136"/>
        <v>N/a</v>
      </c>
    </row>
    <row r="894" spans="1:17" ht="15.75" hidden="1" x14ac:dyDescent="0.25">
      <c r="A894" s="17" t="s">
        <v>260</v>
      </c>
      <c r="B894" s="17" t="s">
        <v>332</v>
      </c>
      <c r="C894" s="17" t="s">
        <v>22</v>
      </c>
      <c r="D894" s="12">
        <v>42800</v>
      </c>
      <c r="E894" s="12">
        <v>43100</v>
      </c>
      <c r="F894" s="13">
        <v>4000</v>
      </c>
      <c r="G894" s="12">
        <v>42736</v>
      </c>
      <c r="H894" s="12">
        <v>42794</v>
      </c>
      <c r="I894" s="17">
        <f t="shared" si="137"/>
        <v>2</v>
      </c>
      <c r="J894" s="13">
        <f t="shared" si="130"/>
        <v>2000</v>
      </c>
      <c r="K894"/>
      <c r="L894" t="b">
        <f t="shared" si="131"/>
        <v>0</v>
      </c>
      <c r="M894" t="b">
        <f t="shared" si="132"/>
        <v>0</v>
      </c>
      <c r="N894" t="b">
        <f t="shared" si="133"/>
        <v>0</v>
      </c>
      <c r="O894" t="b">
        <f t="shared" si="134"/>
        <v>0</v>
      </c>
      <c r="P894" t="b">
        <f t="shared" si="135"/>
        <v>0</v>
      </c>
      <c r="Q894" s="21" t="str">
        <f t="shared" si="136"/>
        <v>N/a</v>
      </c>
    </row>
    <row r="895" spans="1:17" ht="15.75" hidden="1" x14ac:dyDescent="0.25">
      <c r="A895" s="17" t="s">
        <v>260</v>
      </c>
      <c r="B895" s="17" t="s">
        <v>332</v>
      </c>
      <c r="C895" s="17" t="s">
        <v>22</v>
      </c>
      <c r="D895" s="12">
        <v>43025</v>
      </c>
      <c r="E895" s="12">
        <v>43465</v>
      </c>
      <c r="F895" s="13">
        <v>14000</v>
      </c>
      <c r="G895" s="12">
        <v>42795</v>
      </c>
      <c r="H895" s="12">
        <v>43008</v>
      </c>
      <c r="I895" s="17">
        <f t="shared" si="137"/>
        <v>7</v>
      </c>
      <c r="J895" s="13">
        <f t="shared" si="130"/>
        <v>2000</v>
      </c>
      <c r="K895"/>
      <c r="L895" t="b">
        <f t="shared" si="131"/>
        <v>0</v>
      </c>
      <c r="M895" t="b">
        <f t="shared" si="132"/>
        <v>0</v>
      </c>
      <c r="N895" t="b">
        <f t="shared" si="133"/>
        <v>1</v>
      </c>
      <c r="O895" t="b">
        <f t="shared" si="134"/>
        <v>1</v>
      </c>
      <c r="P895" t="b">
        <f t="shared" si="135"/>
        <v>1</v>
      </c>
      <c r="Q895" s="21">
        <f t="shared" si="136"/>
        <v>1</v>
      </c>
    </row>
    <row r="896" spans="1:17" ht="15.75" x14ac:dyDescent="0.25">
      <c r="A896" s="17" t="s">
        <v>261</v>
      </c>
      <c r="B896" s="17" t="s">
        <v>333</v>
      </c>
      <c r="C896" s="17" t="s">
        <v>22</v>
      </c>
      <c r="D896" s="12">
        <v>43294</v>
      </c>
      <c r="E896" s="12">
        <v>43308</v>
      </c>
      <c r="F896" s="13">
        <v>39000</v>
      </c>
      <c r="G896" s="12">
        <v>43252</v>
      </c>
      <c r="H896" s="12">
        <v>43616</v>
      </c>
      <c r="I896" s="17">
        <f t="shared" si="137"/>
        <v>12</v>
      </c>
      <c r="J896" s="13">
        <f t="shared" si="130"/>
        <v>3250</v>
      </c>
      <c r="K896"/>
      <c r="L896" t="b">
        <f t="shared" si="131"/>
        <v>0</v>
      </c>
      <c r="M896" t="b">
        <f t="shared" si="132"/>
        <v>0</v>
      </c>
      <c r="N896" t="b">
        <f t="shared" si="133"/>
        <v>0</v>
      </c>
      <c r="O896" t="b">
        <f t="shared" si="134"/>
        <v>0</v>
      </c>
      <c r="P896" t="b">
        <f t="shared" si="135"/>
        <v>0</v>
      </c>
      <c r="Q896" s="21" t="str">
        <f t="shared" si="136"/>
        <v>N/a</v>
      </c>
    </row>
    <row r="897" spans="1:17" ht="15.75" x14ac:dyDescent="0.25">
      <c r="A897" s="17" t="s">
        <v>261</v>
      </c>
      <c r="B897" s="17" t="s">
        <v>334</v>
      </c>
      <c r="C897" s="17" t="s">
        <v>22</v>
      </c>
      <c r="D897" s="12">
        <v>43355</v>
      </c>
      <c r="E897" s="12">
        <v>43369</v>
      </c>
      <c r="F897" s="13">
        <v>16666</v>
      </c>
      <c r="G897" s="12">
        <v>43344</v>
      </c>
      <c r="H897" s="12">
        <v>43616</v>
      </c>
      <c r="I897" s="17">
        <f t="shared" si="137"/>
        <v>9</v>
      </c>
      <c r="J897" s="13">
        <f t="shared" si="130"/>
        <v>1851.7777777777778</v>
      </c>
      <c r="K897"/>
      <c r="L897" t="b">
        <f t="shared" si="131"/>
        <v>0</v>
      </c>
      <c r="M897" t="b">
        <f t="shared" si="132"/>
        <v>0</v>
      </c>
      <c r="N897" t="b">
        <f t="shared" si="133"/>
        <v>1</v>
      </c>
      <c r="O897" t="b">
        <f t="shared" si="134"/>
        <v>0</v>
      </c>
      <c r="P897" t="b">
        <f t="shared" si="135"/>
        <v>0</v>
      </c>
      <c r="Q897" s="21" t="str">
        <f t="shared" si="136"/>
        <v>N/a</v>
      </c>
    </row>
    <row r="898" spans="1:17" ht="15.75" x14ac:dyDescent="0.25">
      <c r="A898" s="17" t="s">
        <v>261</v>
      </c>
      <c r="B898" s="17" t="s">
        <v>333</v>
      </c>
      <c r="C898" s="17" t="s">
        <v>22</v>
      </c>
      <c r="D898" s="12">
        <v>43587</v>
      </c>
      <c r="E898" s="12">
        <v>43606</v>
      </c>
      <c r="F898" s="13">
        <v>60180</v>
      </c>
      <c r="G898" s="12">
        <v>43617</v>
      </c>
      <c r="H898" s="12">
        <v>43982</v>
      </c>
      <c r="I898" s="17">
        <f t="shared" si="137"/>
        <v>12</v>
      </c>
      <c r="J898" s="13">
        <f t="shared" si="130"/>
        <v>5015</v>
      </c>
      <c r="K898"/>
      <c r="L898" t="b">
        <f t="shared" si="131"/>
        <v>0</v>
      </c>
      <c r="M898" t="b">
        <f t="shared" si="132"/>
        <v>1</v>
      </c>
      <c r="N898" t="b">
        <f t="shared" si="133"/>
        <v>1</v>
      </c>
      <c r="O898" t="b">
        <f t="shared" si="134"/>
        <v>0</v>
      </c>
      <c r="P898" t="b">
        <f t="shared" si="135"/>
        <v>0</v>
      </c>
      <c r="Q898" s="21" t="str">
        <f t="shared" si="136"/>
        <v>N/a</v>
      </c>
    </row>
    <row r="899" spans="1:17" ht="15.75" x14ac:dyDescent="0.25">
      <c r="A899" s="17" t="s">
        <v>261</v>
      </c>
      <c r="B899" s="17" t="s">
        <v>333</v>
      </c>
      <c r="C899" s="17" t="s">
        <v>22</v>
      </c>
      <c r="D899" s="12">
        <v>43917</v>
      </c>
      <c r="E899" s="12">
        <v>43941</v>
      </c>
      <c r="F899" s="13">
        <v>61383.6</v>
      </c>
      <c r="G899" s="12">
        <v>43983</v>
      </c>
      <c r="H899" s="12">
        <v>44347</v>
      </c>
      <c r="I899" s="17">
        <f t="shared" si="137"/>
        <v>12</v>
      </c>
      <c r="J899" s="13">
        <f t="shared" si="130"/>
        <v>5115.3</v>
      </c>
      <c r="K899"/>
      <c r="L899" t="b">
        <f t="shared" si="131"/>
        <v>0</v>
      </c>
      <c r="M899" t="b">
        <f t="shared" si="132"/>
        <v>1</v>
      </c>
      <c r="N899" t="b">
        <f t="shared" si="133"/>
        <v>1</v>
      </c>
      <c r="O899" t="b">
        <f t="shared" si="134"/>
        <v>1</v>
      </c>
      <c r="P899" t="b">
        <f t="shared" si="135"/>
        <v>1</v>
      </c>
      <c r="Q899" s="21">
        <f t="shared" si="136"/>
        <v>1</v>
      </c>
    </row>
    <row r="900" spans="1:17" ht="15.75" hidden="1" x14ac:dyDescent="0.25">
      <c r="A900" s="17" t="s">
        <v>49</v>
      </c>
      <c r="B900" s="17" t="s">
        <v>333</v>
      </c>
      <c r="C900" s="17" t="s">
        <v>22</v>
      </c>
      <c r="D900" s="12">
        <v>43375</v>
      </c>
      <c r="E900" s="12">
        <v>43395</v>
      </c>
      <c r="F900" s="13">
        <v>8000</v>
      </c>
      <c r="G900" s="12">
        <v>43374</v>
      </c>
      <c r="H900" s="12">
        <v>43434</v>
      </c>
      <c r="I900" s="17">
        <f t="shared" si="137"/>
        <v>2</v>
      </c>
      <c r="J900" s="13">
        <f t="shared" si="130"/>
        <v>4000</v>
      </c>
      <c r="K900"/>
      <c r="L900" t="b">
        <f t="shared" si="131"/>
        <v>0</v>
      </c>
      <c r="M900" t="b">
        <f t="shared" si="132"/>
        <v>0</v>
      </c>
      <c r="N900" t="b">
        <f t="shared" si="133"/>
        <v>0</v>
      </c>
      <c r="O900" t="b">
        <f t="shared" si="134"/>
        <v>1</v>
      </c>
      <c r="P900" t="b">
        <f t="shared" si="135"/>
        <v>0</v>
      </c>
      <c r="Q900" s="21" t="str">
        <f t="shared" si="136"/>
        <v>N/a</v>
      </c>
    </row>
    <row r="901" spans="1:17" ht="15.75" hidden="1" x14ac:dyDescent="0.25">
      <c r="A901" s="17" t="s">
        <v>262</v>
      </c>
      <c r="B901" s="17" t="s">
        <v>332</v>
      </c>
      <c r="C901" s="17" t="s">
        <v>22</v>
      </c>
      <c r="D901" s="12">
        <v>42753</v>
      </c>
      <c r="E901" s="12">
        <v>43100</v>
      </c>
      <c r="F901" s="13">
        <v>4000</v>
      </c>
      <c r="G901" s="12">
        <v>42736</v>
      </c>
      <c r="H901" s="12">
        <v>42766</v>
      </c>
      <c r="I901" s="17">
        <f t="shared" si="137"/>
        <v>1</v>
      </c>
      <c r="J901" s="13">
        <f t="shared" si="130"/>
        <v>4000</v>
      </c>
      <c r="K901"/>
      <c r="L901" t="b">
        <f t="shared" si="131"/>
        <v>0</v>
      </c>
      <c r="M901" t="b">
        <f t="shared" si="132"/>
        <v>0</v>
      </c>
      <c r="N901" t="b">
        <f t="shared" si="133"/>
        <v>0</v>
      </c>
      <c r="O901" t="b">
        <f t="shared" si="134"/>
        <v>0</v>
      </c>
      <c r="P901" t="b">
        <f t="shared" si="135"/>
        <v>0</v>
      </c>
      <c r="Q901" s="21" t="str">
        <f t="shared" si="136"/>
        <v>N/a</v>
      </c>
    </row>
    <row r="902" spans="1:17" ht="15.75" hidden="1" x14ac:dyDescent="0.25">
      <c r="A902" s="17" t="s">
        <v>263</v>
      </c>
      <c r="B902" s="17" t="s">
        <v>336</v>
      </c>
      <c r="C902" s="17" t="s">
        <v>22</v>
      </c>
      <c r="D902" s="12">
        <v>42744</v>
      </c>
      <c r="E902" s="12">
        <v>43100</v>
      </c>
      <c r="F902" s="13">
        <v>73500</v>
      </c>
      <c r="G902" s="12">
        <v>42736</v>
      </c>
      <c r="H902" s="12">
        <v>42825</v>
      </c>
      <c r="I902" s="17">
        <f t="shared" si="137"/>
        <v>3</v>
      </c>
      <c r="J902" s="13">
        <f t="shared" si="130"/>
        <v>24500</v>
      </c>
      <c r="K902"/>
      <c r="L902" t="b">
        <f t="shared" si="131"/>
        <v>0</v>
      </c>
      <c r="M902" t="b">
        <f t="shared" si="132"/>
        <v>1</v>
      </c>
      <c r="N902" t="b">
        <f t="shared" si="133"/>
        <v>0</v>
      </c>
      <c r="O902" t="b">
        <f t="shared" si="134"/>
        <v>0</v>
      </c>
      <c r="P902" t="b">
        <f t="shared" si="135"/>
        <v>0</v>
      </c>
      <c r="Q902" s="21" t="str">
        <f t="shared" si="136"/>
        <v>N/a</v>
      </c>
    </row>
    <row r="903" spans="1:17" ht="15.75" hidden="1" x14ac:dyDescent="0.25">
      <c r="A903" s="17" t="s">
        <v>263</v>
      </c>
      <c r="B903" s="17" t="s">
        <v>336</v>
      </c>
      <c r="C903" s="17" t="s">
        <v>22</v>
      </c>
      <c r="D903" s="12">
        <v>42839</v>
      </c>
      <c r="E903" s="12">
        <v>43100</v>
      </c>
      <c r="F903" s="13">
        <v>33750</v>
      </c>
      <c r="G903" s="12">
        <v>42826</v>
      </c>
      <c r="H903" s="12">
        <v>42916</v>
      </c>
      <c r="I903" s="17">
        <f t="shared" si="137"/>
        <v>3</v>
      </c>
      <c r="J903" s="13">
        <f t="shared" si="130"/>
        <v>11250</v>
      </c>
      <c r="K903"/>
      <c r="L903" t="b">
        <f t="shared" si="131"/>
        <v>0</v>
      </c>
      <c r="M903" t="b">
        <f t="shared" si="132"/>
        <v>0</v>
      </c>
      <c r="N903" t="b">
        <f t="shared" si="133"/>
        <v>1</v>
      </c>
      <c r="O903" t="b">
        <f t="shared" si="134"/>
        <v>1</v>
      </c>
      <c r="P903" t="b">
        <f t="shared" si="135"/>
        <v>1</v>
      </c>
      <c r="Q903" s="21">
        <f t="shared" si="136"/>
        <v>1</v>
      </c>
    </row>
    <row r="904" spans="1:17" ht="15.75" hidden="1" x14ac:dyDescent="0.25">
      <c r="A904" s="17" t="s">
        <v>263</v>
      </c>
      <c r="B904" s="17" t="s">
        <v>336</v>
      </c>
      <c r="C904" s="17" t="s">
        <v>22</v>
      </c>
      <c r="D904" s="12">
        <v>42928</v>
      </c>
      <c r="E904" s="12">
        <v>43100</v>
      </c>
      <c r="F904" s="13">
        <v>33750</v>
      </c>
      <c r="G904" s="12">
        <v>42917</v>
      </c>
      <c r="H904" s="12">
        <v>43008</v>
      </c>
      <c r="I904" s="17">
        <f t="shared" si="137"/>
        <v>3</v>
      </c>
      <c r="J904" s="13">
        <f t="shared" si="130"/>
        <v>11250</v>
      </c>
      <c r="K904"/>
      <c r="L904" t="b">
        <f t="shared" si="131"/>
        <v>0</v>
      </c>
      <c r="M904" t="b">
        <f t="shared" si="132"/>
        <v>0</v>
      </c>
      <c r="N904" t="b">
        <f t="shared" si="133"/>
        <v>1</v>
      </c>
      <c r="O904" t="b">
        <f t="shared" si="134"/>
        <v>1</v>
      </c>
      <c r="P904" t="b">
        <f t="shared" si="135"/>
        <v>1</v>
      </c>
      <c r="Q904" s="21">
        <f t="shared" si="136"/>
        <v>1</v>
      </c>
    </row>
    <row r="905" spans="1:17" ht="15.75" hidden="1" x14ac:dyDescent="0.25">
      <c r="A905" s="17" t="s">
        <v>263</v>
      </c>
      <c r="B905" s="17" t="s">
        <v>336</v>
      </c>
      <c r="C905" s="17" t="s">
        <v>22</v>
      </c>
      <c r="D905" s="12">
        <v>43020</v>
      </c>
      <c r="E905" s="12">
        <v>43465</v>
      </c>
      <c r="F905" s="13">
        <v>33750</v>
      </c>
      <c r="G905" s="12">
        <v>43009</v>
      </c>
      <c r="H905" s="12">
        <v>43100</v>
      </c>
      <c r="I905" s="17">
        <f t="shared" si="137"/>
        <v>3</v>
      </c>
      <c r="J905" s="13">
        <f t="shared" si="130"/>
        <v>11250</v>
      </c>
      <c r="K905"/>
      <c r="L905" t="b">
        <f t="shared" si="131"/>
        <v>0</v>
      </c>
      <c r="M905" t="b">
        <f t="shared" si="132"/>
        <v>0</v>
      </c>
      <c r="N905" t="b">
        <f t="shared" si="133"/>
        <v>1</v>
      </c>
      <c r="O905" t="b">
        <f t="shared" si="134"/>
        <v>1</v>
      </c>
      <c r="P905" t="b">
        <f t="shared" si="135"/>
        <v>1</v>
      </c>
      <c r="Q905" s="21">
        <f t="shared" si="136"/>
        <v>1</v>
      </c>
    </row>
    <row r="906" spans="1:17" ht="15.75" hidden="1" x14ac:dyDescent="0.25">
      <c r="A906" s="17" t="s">
        <v>263</v>
      </c>
      <c r="B906" s="17" t="s">
        <v>336</v>
      </c>
      <c r="C906" s="17" t="s">
        <v>22</v>
      </c>
      <c r="D906" s="12">
        <v>43112</v>
      </c>
      <c r="E906" s="12">
        <v>43206</v>
      </c>
      <c r="F906" s="13">
        <v>33750</v>
      </c>
      <c r="G906" s="12">
        <v>43101</v>
      </c>
      <c r="H906" s="12">
        <v>43190</v>
      </c>
      <c r="I906" s="17">
        <f t="shared" si="137"/>
        <v>3</v>
      </c>
      <c r="J906" s="13">
        <f t="shared" si="130"/>
        <v>11250</v>
      </c>
      <c r="K906"/>
      <c r="L906" t="b">
        <f t="shared" si="131"/>
        <v>0</v>
      </c>
      <c r="M906" t="b">
        <f t="shared" si="132"/>
        <v>0</v>
      </c>
      <c r="N906" t="b">
        <f t="shared" si="133"/>
        <v>1</v>
      </c>
      <c r="O906" t="b">
        <f t="shared" si="134"/>
        <v>1</v>
      </c>
      <c r="P906" t="b">
        <f t="shared" si="135"/>
        <v>1</v>
      </c>
      <c r="Q906" s="21">
        <f t="shared" si="136"/>
        <v>1</v>
      </c>
    </row>
    <row r="907" spans="1:17" ht="15.75" hidden="1" x14ac:dyDescent="0.25">
      <c r="A907" s="17" t="s">
        <v>263</v>
      </c>
      <c r="B907" s="17" t="s">
        <v>336</v>
      </c>
      <c r="C907" s="17" t="s">
        <v>22</v>
      </c>
      <c r="D907" s="12">
        <v>43202</v>
      </c>
      <c r="E907" s="12">
        <v>43292</v>
      </c>
      <c r="F907" s="13">
        <v>33750</v>
      </c>
      <c r="G907" s="12">
        <v>43191</v>
      </c>
      <c r="H907" s="12">
        <v>43281</v>
      </c>
      <c r="I907" s="17">
        <f t="shared" si="137"/>
        <v>3</v>
      </c>
      <c r="J907" s="13">
        <f t="shared" si="130"/>
        <v>11250</v>
      </c>
      <c r="K907"/>
      <c r="L907" t="b">
        <f t="shared" si="131"/>
        <v>0</v>
      </c>
      <c r="M907" t="b">
        <f t="shared" si="132"/>
        <v>0</v>
      </c>
      <c r="N907" t="b">
        <f t="shared" si="133"/>
        <v>1</v>
      </c>
      <c r="O907" t="b">
        <f t="shared" si="134"/>
        <v>1</v>
      </c>
      <c r="P907" t="b">
        <f t="shared" si="135"/>
        <v>1</v>
      </c>
      <c r="Q907" s="21">
        <f t="shared" si="136"/>
        <v>1</v>
      </c>
    </row>
    <row r="908" spans="1:17" ht="15.75" hidden="1" x14ac:dyDescent="0.25">
      <c r="A908" s="17" t="s">
        <v>263</v>
      </c>
      <c r="B908" s="17" t="s">
        <v>336</v>
      </c>
      <c r="C908" s="17" t="s">
        <v>22</v>
      </c>
      <c r="D908" s="12">
        <v>43220</v>
      </c>
      <c r="E908" s="12">
        <v>43465</v>
      </c>
      <c r="F908" s="13">
        <v>16500</v>
      </c>
      <c r="G908" s="12">
        <v>43191</v>
      </c>
      <c r="H908" s="12">
        <v>43220</v>
      </c>
      <c r="I908" s="17">
        <f t="shared" si="137"/>
        <v>1</v>
      </c>
      <c r="J908" s="13">
        <f t="shared" si="130"/>
        <v>16500</v>
      </c>
      <c r="K908"/>
      <c r="L908" t="b">
        <f t="shared" si="131"/>
        <v>0</v>
      </c>
      <c r="M908" t="b">
        <f t="shared" si="132"/>
        <v>0</v>
      </c>
      <c r="N908" t="b">
        <f t="shared" si="133"/>
        <v>1</v>
      </c>
      <c r="O908" t="b">
        <f t="shared" si="134"/>
        <v>1</v>
      </c>
      <c r="P908" t="b">
        <f t="shared" si="135"/>
        <v>1</v>
      </c>
      <c r="Q908" s="21">
        <f t="shared" si="136"/>
        <v>-90</v>
      </c>
    </row>
    <row r="909" spans="1:17" ht="15.75" hidden="1" x14ac:dyDescent="0.25">
      <c r="A909" s="17" t="s">
        <v>264</v>
      </c>
      <c r="B909" s="17" t="s">
        <v>334</v>
      </c>
      <c r="C909" s="17" t="s">
        <v>22</v>
      </c>
      <c r="D909" s="12">
        <v>42729</v>
      </c>
      <c r="E909" s="12">
        <v>43100</v>
      </c>
      <c r="F909" s="13">
        <v>1000</v>
      </c>
      <c r="G909" s="12">
        <v>42705</v>
      </c>
      <c r="H909" s="12">
        <v>42735</v>
      </c>
      <c r="I909" s="17">
        <f t="shared" si="137"/>
        <v>1</v>
      </c>
      <c r="J909" s="13">
        <f t="shared" si="130"/>
        <v>1000</v>
      </c>
      <c r="K909"/>
      <c r="L909" t="b">
        <f t="shared" si="131"/>
        <v>0</v>
      </c>
      <c r="M909" t="b">
        <f t="shared" si="132"/>
        <v>0</v>
      </c>
      <c r="N909" t="b">
        <f t="shared" si="133"/>
        <v>0</v>
      </c>
      <c r="O909" t="b">
        <f t="shared" si="134"/>
        <v>0</v>
      </c>
      <c r="P909" t="b">
        <f t="shared" si="135"/>
        <v>0</v>
      </c>
      <c r="Q909" s="21" t="str">
        <f t="shared" si="136"/>
        <v>N/a</v>
      </c>
    </row>
    <row r="910" spans="1:17" ht="15.75" hidden="1" x14ac:dyDescent="0.25">
      <c r="A910" s="17" t="s">
        <v>264</v>
      </c>
      <c r="B910" s="17" t="s">
        <v>334</v>
      </c>
      <c r="C910" s="17" t="s">
        <v>22</v>
      </c>
      <c r="D910" s="12">
        <v>42760</v>
      </c>
      <c r="E910" s="12">
        <v>43100</v>
      </c>
      <c r="F910" s="13">
        <v>1000</v>
      </c>
      <c r="G910" s="12">
        <v>42736</v>
      </c>
      <c r="H910" s="12">
        <v>42766</v>
      </c>
      <c r="I910" s="17">
        <f t="shared" si="137"/>
        <v>1</v>
      </c>
      <c r="J910" s="13">
        <f t="shared" si="130"/>
        <v>1000</v>
      </c>
      <c r="K910"/>
      <c r="L910" t="b">
        <f t="shared" si="131"/>
        <v>0</v>
      </c>
      <c r="M910" t="b">
        <f t="shared" si="132"/>
        <v>0</v>
      </c>
      <c r="N910" t="b">
        <f t="shared" si="133"/>
        <v>1</v>
      </c>
      <c r="O910" t="b">
        <f t="shared" si="134"/>
        <v>1</v>
      </c>
      <c r="P910" t="b">
        <f t="shared" si="135"/>
        <v>1</v>
      </c>
      <c r="Q910" s="21">
        <f t="shared" si="136"/>
        <v>1</v>
      </c>
    </row>
    <row r="911" spans="1:17" ht="15.75" hidden="1" x14ac:dyDescent="0.25">
      <c r="A911" s="17" t="s">
        <v>264</v>
      </c>
      <c r="B911" s="17" t="s">
        <v>334</v>
      </c>
      <c r="C911" s="17" t="s">
        <v>22</v>
      </c>
      <c r="D911" s="12">
        <v>42791</v>
      </c>
      <c r="E911" s="12">
        <v>43100</v>
      </c>
      <c r="F911" s="13">
        <v>1000</v>
      </c>
      <c r="G911" s="12">
        <v>42767</v>
      </c>
      <c r="H911" s="12">
        <v>42794</v>
      </c>
      <c r="I911" s="17">
        <f t="shared" si="137"/>
        <v>1</v>
      </c>
      <c r="J911" s="13">
        <f t="shared" si="130"/>
        <v>1000</v>
      </c>
      <c r="K911"/>
      <c r="L911" t="b">
        <f t="shared" si="131"/>
        <v>0</v>
      </c>
      <c r="M911" t="b">
        <f t="shared" si="132"/>
        <v>0</v>
      </c>
      <c r="N911" t="b">
        <f t="shared" si="133"/>
        <v>1</v>
      </c>
      <c r="O911" t="b">
        <f t="shared" si="134"/>
        <v>1</v>
      </c>
      <c r="P911" t="b">
        <f t="shared" si="135"/>
        <v>1</v>
      </c>
      <c r="Q911" s="21">
        <f t="shared" si="136"/>
        <v>1</v>
      </c>
    </row>
    <row r="912" spans="1:17" ht="15.75" hidden="1" x14ac:dyDescent="0.25">
      <c r="A912" s="17" t="s">
        <v>264</v>
      </c>
      <c r="B912" s="17" t="s">
        <v>334</v>
      </c>
      <c r="C912" s="17" t="s">
        <v>22</v>
      </c>
      <c r="D912" s="12">
        <v>42819</v>
      </c>
      <c r="E912" s="12">
        <v>43100</v>
      </c>
      <c r="F912" s="13">
        <v>1000</v>
      </c>
      <c r="G912" s="12">
        <v>42795</v>
      </c>
      <c r="H912" s="12">
        <v>42825</v>
      </c>
      <c r="I912" s="17">
        <f t="shared" si="137"/>
        <v>1</v>
      </c>
      <c r="J912" s="13">
        <f t="shared" si="130"/>
        <v>1000</v>
      </c>
      <c r="K912"/>
      <c r="L912" t="b">
        <f t="shared" si="131"/>
        <v>0</v>
      </c>
      <c r="M912" t="b">
        <f t="shared" si="132"/>
        <v>0</v>
      </c>
      <c r="N912" t="b">
        <f t="shared" si="133"/>
        <v>1</v>
      </c>
      <c r="O912" t="b">
        <f t="shared" si="134"/>
        <v>1</v>
      </c>
      <c r="P912" t="b">
        <f t="shared" si="135"/>
        <v>1</v>
      </c>
      <c r="Q912" s="21">
        <f t="shared" si="136"/>
        <v>1</v>
      </c>
    </row>
    <row r="913" spans="1:17" ht="15.75" hidden="1" x14ac:dyDescent="0.25">
      <c r="A913" s="17" t="s">
        <v>264</v>
      </c>
      <c r="B913" s="17" t="s">
        <v>334</v>
      </c>
      <c r="C913" s="17" t="s">
        <v>22</v>
      </c>
      <c r="D913" s="12">
        <v>42850</v>
      </c>
      <c r="E913" s="12">
        <v>43100</v>
      </c>
      <c r="F913" s="13">
        <v>1000</v>
      </c>
      <c r="G913" s="12">
        <v>42826</v>
      </c>
      <c r="H913" s="12">
        <v>42855</v>
      </c>
      <c r="I913" s="17">
        <f t="shared" si="137"/>
        <v>1</v>
      </c>
      <c r="J913" s="13">
        <f t="shared" si="130"/>
        <v>1000</v>
      </c>
      <c r="K913"/>
      <c r="L913" t="b">
        <f t="shared" si="131"/>
        <v>0</v>
      </c>
      <c r="M913" t="b">
        <f t="shared" si="132"/>
        <v>0</v>
      </c>
      <c r="N913" t="b">
        <f t="shared" si="133"/>
        <v>1</v>
      </c>
      <c r="O913" t="b">
        <f t="shared" si="134"/>
        <v>1</v>
      </c>
      <c r="P913" t="b">
        <f t="shared" si="135"/>
        <v>1</v>
      </c>
      <c r="Q913" s="21">
        <f t="shared" si="136"/>
        <v>1</v>
      </c>
    </row>
    <row r="914" spans="1:17" ht="15.75" hidden="1" x14ac:dyDescent="0.25">
      <c r="A914" s="17" t="s">
        <v>264</v>
      </c>
      <c r="B914" s="17" t="s">
        <v>334</v>
      </c>
      <c r="C914" s="17" t="s">
        <v>22</v>
      </c>
      <c r="D914" s="12">
        <v>42880</v>
      </c>
      <c r="E914" s="12">
        <v>43100</v>
      </c>
      <c r="F914" s="13">
        <v>1000</v>
      </c>
      <c r="G914" s="12">
        <v>42856</v>
      </c>
      <c r="H914" s="12">
        <v>42886</v>
      </c>
      <c r="I914" s="17">
        <f t="shared" si="137"/>
        <v>1</v>
      </c>
      <c r="J914" s="13">
        <f t="shared" si="130"/>
        <v>1000</v>
      </c>
      <c r="K914"/>
      <c r="L914" t="b">
        <f t="shared" si="131"/>
        <v>0</v>
      </c>
      <c r="M914" t="b">
        <f t="shared" si="132"/>
        <v>0</v>
      </c>
      <c r="N914" t="b">
        <f t="shared" si="133"/>
        <v>1</v>
      </c>
      <c r="O914" t="b">
        <f t="shared" si="134"/>
        <v>1</v>
      </c>
      <c r="P914" t="b">
        <f t="shared" si="135"/>
        <v>1</v>
      </c>
      <c r="Q914" s="21">
        <f t="shared" si="136"/>
        <v>1</v>
      </c>
    </row>
    <row r="915" spans="1:17" ht="15.75" hidden="1" x14ac:dyDescent="0.25">
      <c r="A915" s="17" t="s">
        <v>264</v>
      </c>
      <c r="B915" s="17" t="s">
        <v>334</v>
      </c>
      <c r="C915" s="17" t="s">
        <v>22</v>
      </c>
      <c r="D915" s="12">
        <v>42911</v>
      </c>
      <c r="E915" s="12">
        <v>43100</v>
      </c>
      <c r="F915" s="13">
        <v>1000</v>
      </c>
      <c r="G915" s="12">
        <v>42887</v>
      </c>
      <c r="H915" s="12">
        <v>42916</v>
      </c>
      <c r="I915" s="17">
        <f t="shared" si="137"/>
        <v>1</v>
      </c>
      <c r="J915" s="13">
        <f t="shared" si="130"/>
        <v>1000</v>
      </c>
      <c r="K915"/>
      <c r="L915" t="b">
        <f t="shared" si="131"/>
        <v>0</v>
      </c>
      <c r="M915" t="b">
        <f t="shared" si="132"/>
        <v>0</v>
      </c>
      <c r="N915" t="b">
        <f t="shared" si="133"/>
        <v>1</v>
      </c>
      <c r="O915" t="b">
        <f t="shared" si="134"/>
        <v>1</v>
      </c>
      <c r="P915" t="b">
        <f t="shared" si="135"/>
        <v>1</v>
      </c>
      <c r="Q915" s="21">
        <f t="shared" si="136"/>
        <v>1</v>
      </c>
    </row>
    <row r="916" spans="1:17" ht="15.75" hidden="1" x14ac:dyDescent="0.25">
      <c r="A916" s="17" t="s">
        <v>264</v>
      </c>
      <c r="B916" s="17" t="s">
        <v>334</v>
      </c>
      <c r="C916" s="17" t="s">
        <v>22</v>
      </c>
      <c r="D916" s="12">
        <v>42941</v>
      </c>
      <c r="E916" s="12">
        <v>43100</v>
      </c>
      <c r="F916" s="13">
        <v>1000</v>
      </c>
      <c r="G916" s="12">
        <v>42917</v>
      </c>
      <c r="H916" s="12">
        <v>42947</v>
      </c>
      <c r="I916" s="17">
        <f t="shared" si="137"/>
        <v>1</v>
      </c>
      <c r="J916" s="13">
        <f t="shared" si="130"/>
        <v>1000</v>
      </c>
      <c r="K916"/>
      <c r="L916" t="b">
        <f t="shared" si="131"/>
        <v>0</v>
      </c>
      <c r="M916" t="b">
        <f t="shared" si="132"/>
        <v>0</v>
      </c>
      <c r="N916" t="b">
        <f t="shared" si="133"/>
        <v>1</v>
      </c>
      <c r="O916" t="b">
        <f t="shared" si="134"/>
        <v>1</v>
      </c>
      <c r="P916" t="b">
        <f t="shared" si="135"/>
        <v>1</v>
      </c>
      <c r="Q916" s="21">
        <f t="shared" si="136"/>
        <v>1</v>
      </c>
    </row>
    <row r="917" spans="1:17" ht="15.75" hidden="1" x14ac:dyDescent="0.25">
      <c r="A917" s="17" t="s">
        <v>264</v>
      </c>
      <c r="B917" s="17" t="s">
        <v>334</v>
      </c>
      <c r="C917" s="17" t="s">
        <v>22</v>
      </c>
      <c r="D917" s="12">
        <v>42972</v>
      </c>
      <c r="E917" s="12">
        <v>43100</v>
      </c>
      <c r="F917" s="13">
        <v>1000</v>
      </c>
      <c r="G917" s="12">
        <v>42948</v>
      </c>
      <c r="H917" s="12">
        <v>42978</v>
      </c>
      <c r="I917" s="17">
        <f t="shared" si="137"/>
        <v>1</v>
      </c>
      <c r="J917" s="13">
        <f t="shared" ref="J917:J980" si="144">F917/I917</f>
        <v>1000</v>
      </c>
      <c r="K917"/>
      <c r="L917" t="b">
        <f t="shared" si="131"/>
        <v>0</v>
      </c>
      <c r="M917" t="b">
        <f t="shared" si="132"/>
        <v>0</v>
      </c>
      <c r="N917" t="b">
        <f t="shared" si="133"/>
        <v>1</v>
      </c>
      <c r="O917" t="b">
        <f t="shared" si="134"/>
        <v>1</v>
      </c>
      <c r="P917" t="b">
        <f t="shared" si="135"/>
        <v>1</v>
      </c>
      <c r="Q917" s="21">
        <f t="shared" si="136"/>
        <v>1</v>
      </c>
    </row>
    <row r="918" spans="1:17" ht="15.75" hidden="1" x14ac:dyDescent="0.25">
      <c r="A918" s="17" t="s">
        <v>264</v>
      </c>
      <c r="B918" s="17" t="s">
        <v>334</v>
      </c>
      <c r="C918" s="17" t="s">
        <v>22</v>
      </c>
      <c r="D918" s="12">
        <v>43003</v>
      </c>
      <c r="E918" s="12">
        <v>43100</v>
      </c>
      <c r="F918" s="13">
        <v>1000</v>
      </c>
      <c r="G918" s="12">
        <v>42979</v>
      </c>
      <c r="H918" s="12">
        <v>43008</v>
      </c>
      <c r="I918" s="17">
        <f t="shared" si="137"/>
        <v>1</v>
      </c>
      <c r="J918" s="13">
        <f t="shared" si="144"/>
        <v>1000</v>
      </c>
      <c r="K918"/>
      <c r="L918" t="b">
        <f t="shared" si="131"/>
        <v>0</v>
      </c>
      <c r="M918" t="b">
        <f t="shared" si="132"/>
        <v>0</v>
      </c>
      <c r="N918" t="b">
        <f t="shared" si="133"/>
        <v>1</v>
      </c>
      <c r="O918" t="b">
        <f t="shared" si="134"/>
        <v>1</v>
      </c>
      <c r="P918" t="b">
        <f t="shared" si="135"/>
        <v>1</v>
      </c>
      <c r="Q918" s="21">
        <f t="shared" si="136"/>
        <v>1</v>
      </c>
    </row>
    <row r="919" spans="1:17" ht="15.75" hidden="1" x14ac:dyDescent="0.25">
      <c r="A919" s="17" t="s">
        <v>264</v>
      </c>
      <c r="B919" s="17" t="s">
        <v>334</v>
      </c>
      <c r="C919" s="17" t="s">
        <v>22</v>
      </c>
      <c r="D919" s="12">
        <v>43033</v>
      </c>
      <c r="E919" s="12">
        <v>43100</v>
      </c>
      <c r="F919" s="13">
        <v>1000</v>
      </c>
      <c r="G919" s="12">
        <v>43009</v>
      </c>
      <c r="H919" s="12">
        <v>43039</v>
      </c>
      <c r="I919" s="17">
        <f t="shared" si="137"/>
        <v>1</v>
      </c>
      <c r="J919" s="13">
        <f t="shared" si="144"/>
        <v>1000</v>
      </c>
      <c r="K919"/>
      <c r="L919" t="b">
        <f t="shared" ref="L919:L982" si="145">AND(F919=F918,G919=G918,E919=E918,D919=D918)</f>
        <v>0</v>
      </c>
      <c r="M919" t="b">
        <f t="shared" ref="M919:M982" si="146">IF(F919&gt;G919,TRUE, FALSE)</f>
        <v>0</v>
      </c>
      <c r="N919" t="b">
        <f t="shared" ref="N919:N982" si="147">EXACT(A919,A918)</f>
        <v>1</v>
      </c>
      <c r="O919" t="b">
        <f t="shared" ref="O919:O982" si="148">EXACT(B919,B918)</f>
        <v>1</v>
      </c>
      <c r="P919" t="b">
        <f t="shared" ref="P919:P982" si="149">AND(N919,O919)</f>
        <v>1</v>
      </c>
      <c r="Q919" s="21">
        <f t="shared" ref="Q919:Q982" si="150">IF(AND(NOT(L919),P919), G919-H918,"N/a")</f>
        <v>1</v>
      </c>
    </row>
    <row r="920" spans="1:17" ht="15.75" hidden="1" x14ac:dyDescent="0.25">
      <c r="A920" s="17" t="s">
        <v>264</v>
      </c>
      <c r="B920" s="17" t="s">
        <v>334</v>
      </c>
      <c r="C920" s="17" t="s">
        <v>22</v>
      </c>
      <c r="D920" s="12">
        <v>43064</v>
      </c>
      <c r="E920" s="12">
        <v>43100</v>
      </c>
      <c r="F920" s="13">
        <v>1000</v>
      </c>
      <c r="G920" s="12">
        <v>43040</v>
      </c>
      <c r="H920" s="12">
        <v>43069</v>
      </c>
      <c r="I920" s="17">
        <f t="shared" si="137"/>
        <v>1</v>
      </c>
      <c r="J920" s="13">
        <f t="shared" si="144"/>
        <v>1000</v>
      </c>
      <c r="K920"/>
      <c r="L920" t="b">
        <f t="shared" si="145"/>
        <v>0</v>
      </c>
      <c r="M920" t="b">
        <f t="shared" si="146"/>
        <v>0</v>
      </c>
      <c r="N920" t="b">
        <f t="shared" si="147"/>
        <v>1</v>
      </c>
      <c r="O920" t="b">
        <f t="shared" si="148"/>
        <v>1</v>
      </c>
      <c r="P920" t="b">
        <f t="shared" si="149"/>
        <v>1</v>
      </c>
      <c r="Q920" s="21">
        <f t="shared" si="150"/>
        <v>1</v>
      </c>
    </row>
    <row r="921" spans="1:17" ht="15.75" hidden="1" x14ac:dyDescent="0.25">
      <c r="A921" s="17" t="s">
        <v>264</v>
      </c>
      <c r="B921" s="17" t="s">
        <v>334</v>
      </c>
      <c r="C921" s="17" t="s">
        <v>22</v>
      </c>
      <c r="D921" s="12">
        <v>43094</v>
      </c>
      <c r="E921" s="12">
        <v>43465</v>
      </c>
      <c r="F921" s="13">
        <v>1000</v>
      </c>
      <c r="G921" s="12">
        <v>43070</v>
      </c>
      <c r="H921" s="12">
        <v>43100</v>
      </c>
      <c r="I921" s="17">
        <f t="shared" si="137"/>
        <v>1</v>
      </c>
      <c r="J921" s="13">
        <f t="shared" si="144"/>
        <v>1000</v>
      </c>
      <c r="K921"/>
      <c r="L921" t="b">
        <f t="shared" si="145"/>
        <v>0</v>
      </c>
      <c r="M921" t="b">
        <f t="shared" si="146"/>
        <v>0</v>
      </c>
      <c r="N921" t="b">
        <f t="shared" si="147"/>
        <v>1</v>
      </c>
      <c r="O921" t="b">
        <f t="shared" si="148"/>
        <v>1</v>
      </c>
      <c r="P921" t="b">
        <f t="shared" si="149"/>
        <v>1</v>
      </c>
      <c r="Q921" s="21">
        <f t="shared" si="150"/>
        <v>1</v>
      </c>
    </row>
    <row r="922" spans="1:17" ht="15.75" hidden="1" x14ac:dyDescent="0.25">
      <c r="A922" s="17" t="s">
        <v>264</v>
      </c>
      <c r="B922" s="17" t="s">
        <v>334</v>
      </c>
      <c r="C922" s="17" t="s">
        <v>22</v>
      </c>
      <c r="D922" s="12">
        <v>43122</v>
      </c>
      <c r="E922" s="12">
        <v>43187</v>
      </c>
      <c r="F922" s="13">
        <v>1000</v>
      </c>
      <c r="G922" s="12">
        <v>43101</v>
      </c>
      <c r="H922" s="12">
        <v>43131</v>
      </c>
      <c r="I922" s="17">
        <f t="shared" si="137"/>
        <v>1</v>
      </c>
      <c r="J922" s="13">
        <f t="shared" si="144"/>
        <v>1000</v>
      </c>
      <c r="K922"/>
      <c r="L922" t="b">
        <f t="shared" si="145"/>
        <v>0</v>
      </c>
      <c r="M922" t="b">
        <f t="shared" si="146"/>
        <v>0</v>
      </c>
      <c r="N922" t="b">
        <f t="shared" si="147"/>
        <v>1</v>
      </c>
      <c r="O922" t="b">
        <f t="shared" si="148"/>
        <v>1</v>
      </c>
      <c r="P922" t="b">
        <f t="shared" si="149"/>
        <v>1</v>
      </c>
      <c r="Q922" s="21">
        <f t="shared" si="150"/>
        <v>1</v>
      </c>
    </row>
    <row r="923" spans="1:17" ht="15.75" hidden="1" x14ac:dyDescent="0.25">
      <c r="A923" s="17" t="s">
        <v>264</v>
      </c>
      <c r="B923" s="17" t="s">
        <v>334</v>
      </c>
      <c r="C923" s="17" t="s">
        <v>22</v>
      </c>
      <c r="D923" s="12">
        <v>43132</v>
      </c>
      <c r="E923" s="12">
        <v>43187</v>
      </c>
      <c r="F923" s="13">
        <v>1000</v>
      </c>
      <c r="G923" s="12">
        <v>43132</v>
      </c>
      <c r="H923" s="12">
        <v>43159</v>
      </c>
      <c r="I923" s="17">
        <f t="shared" si="137"/>
        <v>1</v>
      </c>
      <c r="J923" s="13">
        <f t="shared" si="144"/>
        <v>1000</v>
      </c>
      <c r="K923"/>
      <c r="L923" t="b">
        <f t="shared" si="145"/>
        <v>0</v>
      </c>
      <c r="M923" t="b">
        <f t="shared" si="146"/>
        <v>0</v>
      </c>
      <c r="N923" t="b">
        <f t="shared" si="147"/>
        <v>1</v>
      </c>
      <c r="O923" t="b">
        <f t="shared" si="148"/>
        <v>1</v>
      </c>
      <c r="P923" t="b">
        <f t="shared" si="149"/>
        <v>1</v>
      </c>
      <c r="Q923" s="21">
        <f t="shared" si="150"/>
        <v>1</v>
      </c>
    </row>
    <row r="924" spans="1:17" ht="15.75" hidden="1" x14ac:dyDescent="0.25">
      <c r="A924" s="17" t="s">
        <v>264</v>
      </c>
      <c r="B924" s="17" t="s">
        <v>334</v>
      </c>
      <c r="C924" s="17" t="s">
        <v>22</v>
      </c>
      <c r="D924" s="12">
        <v>43160</v>
      </c>
      <c r="E924" s="12">
        <v>43243</v>
      </c>
      <c r="F924" s="13">
        <v>1000</v>
      </c>
      <c r="G924" s="12">
        <v>43160</v>
      </c>
      <c r="H924" s="12">
        <v>43190</v>
      </c>
      <c r="I924" s="17">
        <f t="shared" ref="I924:I987" si="151">IF((YEAR(H924)-YEAR(G924))=1, ((MONTH(H924)-MONTH(G924))+1)+12, (IF((YEAR(H924)-YEAR(G924))=2, ((MONTH(H924)-MONTH(G924))+1)+24, (IF((YEAR(H924)-YEAR(G924))=3, ((MONTH(H924)-MONTH(G924))+1)+36, (MONTH(H924)-MONTH(G924))+1)))))</f>
        <v>1</v>
      </c>
      <c r="J924" s="13">
        <f t="shared" si="144"/>
        <v>1000</v>
      </c>
      <c r="K924"/>
      <c r="L924" t="b">
        <f t="shared" si="145"/>
        <v>0</v>
      </c>
      <c r="M924" t="b">
        <f t="shared" si="146"/>
        <v>0</v>
      </c>
      <c r="N924" t="b">
        <f t="shared" si="147"/>
        <v>1</v>
      </c>
      <c r="O924" t="b">
        <f t="shared" si="148"/>
        <v>1</v>
      </c>
      <c r="P924" t="b">
        <f t="shared" si="149"/>
        <v>1</v>
      </c>
      <c r="Q924" s="21">
        <f t="shared" si="150"/>
        <v>1</v>
      </c>
    </row>
    <row r="925" spans="1:17" ht="15.75" x14ac:dyDescent="0.25">
      <c r="A925" s="17" t="s">
        <v>265</v>
      </c>
      <c r="B925" s="17" t="s">
        <v>335</v>
      </c>
      <c r="C925" s="17" t="s">
        <v>22</v>
      </c>
      <c r="D925" s="12">
        <v>43620</v>
      </c>
      <c r="E925" s="12">
        <v>43662</v>
      </c>
      <c r="F925" s="13">
        <v>35000</v>
      </c>
      <c r="G925" s="12">
        <v>43620</v>
      </c>
      <c r="H925" s="12">
        <v>44347</v>
      </c>
      <c r="I925" s="17">
        <f t="shared" si="151"/>
        <v>24</v>
      </c>
      <c r="J925" s="13">
        <f t="shared" si="144"/>
        <v>1458.3333333333333</v>
      </c>
      <c r="K925"/>
      <c r="L925" t="b">
        <f t="shared" si="145"/>
        <v>0</v>
      </c>
      <c r="M925" t="b">
        <f t="shared" si="146"/>
        <v>0</v>
      </c>
      <c r="N925" t="b">
        <f t="shared" si="147"/>
        <v>0</v>
      </c>
      <c r="O925" t="b">
        <f t="shared" si="148"/>
        <v>0</v>
      </c>
      <c r="P925" t="b">
        <f t="shared" si="149"/>
        <v>0</v>
      </c>
      <c r="Q925" s="21" t="str">
        <f t="shared" si="150"/>
        <v>N/a</v>
      </c>
    </row>
    <row r="926" spans="1:17" ht="15.75" x14ac:dyDescent="0.25">
      <c r="A926" s="17" t="s">
        <v>266</v>
      </c>
      <c r="B926" s="17" t="s">
        <v>336</v>
      </c>
      <c r="C926" s="17" t="s">
        <v>22</v>
      </c>
      <c r="D926" s="12">
        <v>43430</v>
      </c>
      <c r="E926" s="12">
        <v>43455</v>
      </c>
      <c r="F926" s="13">
        <v>20563.169999999998</v>
      </c>
      <c r="G926" s="12">
        <v>43435</v>
      </c>
      <c r="H926" s="12">
        <v>43799</v>
      </c>
      <c r="I926" s="17">
        <f t="shared" si="151"/>
        <v>12</v>
      </c>
      <c r="J926" s="13">
        <f t="shared" si="144"/>
        <v>1713.5974999999999</v>
      </c>
      <c r="K926"/>
      <c r="L926" t="b">
        <f t="shared" si="145"/>
        <v>0</v>
      </c>
      <c r="M926" t="b">
        <f t="shared" si="146"/>
        <v>0</v>
      </c>
      <c r="N926" t="b">
        <f t="shared" si="147"/>
        <v>0</v>
      </c>
      <c r="O926" t="b">
        <f t="shared" si="148"/>
        <v>0</v>
      </c>
      <c r="P926" t="b">
        <f t="shared" si="149"/>
        <v>0</v>
      </c>
      <c r="Q926" s="21" t="str">
        <f t="shared" si="150"/>
        <v>N/a</v>
      </c>
    </row>
    <row r="927" spans="1:17" ht="15.75" x14ac:dyDescent="0.25">
      <c r="A927" s="17" t="s">
        <v>266</v>
      </c>
      <c r="B927" s="17" t="s">
        <v>336</v>
      </c>
      <c r="C927" s="17" t="s">
        <v>22</v>
      </c>
      <c r="D927" s="12">
        <v>43801</v>
      </c>
      <c r="E927" s="12">
        <v>43815</v>
      </c>
      <c r="F927" s="13">
        <v>20705.41</v>
      </c>
      <c r="G927" s="12">
        <v>43800</v>
      </c>
      <c r="H927" s="12">
        <v>44165</v>
      </c>
      <c r="I927" s="17">
        <f t="shared" si="151"/>
        <v>12</v>
      </c>
      <c r="J927" s="13">
        <f t="shared" si="144"/>
        <v>1725.4508333333333</v>
      </c>
      <c r="K927"/>
      <c r="L927" t="b">
        <f t="shared" si="145"/>
        <v>0</v>
      </c>
      <c r="M927" t="b">
        <f t="shared" si="146"/>
        <v>0</v>
      </c>
      <c r="N927" t="b">
        <f t="shared" si="147"/>
        <v>1</v>
      </c>
      <c r="O927" t="b">
        <f t="shared" si="148"/>
        <v>1</v>
      </c>
      <c r="P927" t="b">
        <f t="shared" si="149"/>
        <v>1</v>
      </c>
      <c r="Q927" s="21">
        <f t="shared" si="150"/>
        <v>1</v>
      </c>
    </row>
    <row r="928" spans="1:17" ht="15.75" x14ac:dyDescent="0.25">
      <c r="A928" s="17" t="s">
        <v>266</v>
      </c>
      <c r="B928" s="17" t="s">
        <v>336</v>
      </c>
      <c r="C928" s="17" t="s">
        <v>22</v>
      </c>
      <c r="D928" s="12">
        <v>44166</v>
      </c>
      <c r="E928" s="12"/>
      <c r="F928" s="13">
        <v>21418</v>
      </c>
      <c r="G928" s="12">
        <v>44166</v>
      </c>
      <c r="H928" s="12">
        <v>44530</v>
      </c>
      <c r="I928" s="17">
        <f t="shared" si="151"/>
        <v>12</v>
      </c>
      <c r="J928" s="13">
        <f t="shared" si="144"/>
        <v>1784.8333333333333</v>
      </c>
      <c r="K928"/>
      <c r="L928" t="b">
        <f t="shared" si="145"/>
        <v>0</v>
      </c>
      <c r="M928" t="b">
        <f t="shared" si="146"/>
        <v>0</v>
      </c>
      <c r="N928" t="b">
        <f t="shared" si="147"/>
        <v>1</v>
      </c>
      <c r="O928" t="b">
        <f t="shared" si="148"/>
        <v>1</v>
      </c>
      <c r="P928" t="b">
        <f t="shared" si="149"/>
        <v>1</v>
      </c>
      <c r="Q928" s="21">
        <f t="shared" si="150"/>
        <v>1</v>
      </c>
    </row>
    <row r="929" spans="1:17" ht="15.75" hidden="1" x14ac:dyDescent="0.25">
      <c r="A929" s="17" t="s">
        <v>267</v>
      </c>
      <c r="B929" s="17" t="s">
        <v>332</v>
      </c>
      <c r="C929" s="17" t="s">
        <v>22</v>
      </c>
      <c r="D929" s="12">
        <v>42695</v>
      </c>
      <c r="E929" s="12">
        <v>42735</v>
      </c>
      <c r="F929" s="13">
        <v>30000</v>
      </c>
      <c r="G929" s="12">
        <v>42705</v>
      </c>
      <c r="H929" s="12">
        <v>43069</v>
      </c>
      <c r="I929" s="17">
        <f t="shared" si="151"/>
        <v>12</v>
      </c>
      <c r="J929" s="13">
        <f t="shared" si="144"/>
        <v>2500</v>
      </c>
      <c r="K929"/>
      <c r="L929" t="b">
        <f t="shared" si="145"/>
        <v>0</v>
      </c>
      <c r="M929" t="b">
        <f t="shared" si="146"/>
        <v>0</v>
      </c>
      <c r="N929" t="b">
        <f t="shared" si="147"/>
        <v>0</v>
      </c>
      <c r="O929" t="b">
        <f t="shared" si="148"/>
        <v>0</v>
      </c>
      <c r="P929" t="b">
        <f t="shared" si="149"/>
        <v>0</v>
      </c>
      <c r="Q929" s="21" t="str">
        <f t="shared" si="150"/>
        <v>N/a</v>
      </c>
    </row>
    <row r="930" spans="1:17" ht="15.75" hidden="1" x14ac:dyDescent="0.25">
      <c r="A930" s="17" t="s">
        <v>267</v>
      </c>
      <c r="B930" s="17" t="s">
        <v>332</v>
      </c>
      <c r="C930" s="17" t="s">
        <v>22</v>
      </c>
      <c r="D930" s="12">
        <v>42758</v>
      </c>
      <c r="E930" s="12">
        <v>43100</v>
      </c>
      <c r="F930" s="13">
        <v>1500</v>
      </c>
      <c r="G930" s="12">
        <v>42736</v>
      </c>
      <c r="H930" s="12">
        <v>42766</v>
      </c>
      <c r="I930" s="17">
        <f t="shared" si="151"/>
        <v>1</v>
      </c>
      <c r="J930" s="13">
        <f t="shared" si="144"/>
        <v>1500</v>
      </c>
      <c r="K930"/>
      <c r="L930" t="b">
        <f t="shared" si="145"/>
        <v>0</v>
      </c>
      <c r="M930" t="b">
        <f t="shared" si="146"/>
        <v>0</v>
      </c>
      <c r="N930" t="b">
        <f t="shared" si="147"/>
        <v>1</v>
      </c>
      <c r="O930" t="b">
        <f t="shared" si="148"/>
        <v>1</v>
      </c>
      <c r="P930" t="b">
        <f t="shared" si="149"/>
        <v>1</v>
      </c>
      <c r="Q930" s="21">
        <f t="shared" si="150"/>
        <v>-333</v>
      </c>
    </row>
    <row r="931" spans="1:17" ht="15.75" hidden="1" x14ac:dyDescent="0.25">
      <c r="A931" s="17" t="s">
        <v>267</v>
      </c>
      <c r="B931" s="17" t="s">
        <v>332</v>
      </c>
      <c r="C931" s="17" t="s">
        <v>22</v>
      </c>
      <c r="D931" s="12">
        <v>42793</v>
      </c>
      <c r="E931" s="12">
        <v>43100</v>
      </c>
      <c r="F931" s="13">
        <v>1500</v>
      </c>
      <c r="G931" s="12">
        <v>42767</v>
      </c>
      <c r="H931" s="12">
        <v>42794</v>
      </c>
      <c r="I931" s="17">
        <f t="shared" si="151"/>
        <v>1</v>
      </c>
      <c r="J931" s="13">
        <f t="shared" si="144"/>
        <v>1500</v>
      </c>
      <c r="K931"/>
      <c r="L931" t="b">
        <f t="shared" si="145"/>
        <v>0</v>
      </c>
      <c r="M931" t="b">
        <f t="shared" si="146"/>
        <v>0</v>
      </c>
      <c r="N931" t="b">
        <f t="shared" si="147"/>
        <v>1</v>
      </c>
      <c r="O931" t="b">
        <f t="shared" si="148"/>
        <v>1</v>
      </c>
      <c r="P931" t="b">
        <f t="shared" si="149"/>
        <v>1</v>
      </c>
      <c r="Q931" s="21">
        <f t="shared" si="150"/>
        <v>1</v>
      </c>
    </row>
    <row r="932" spans="1:17" ht="15.75" hidden="1" x14ac:dyDescent="0.25">
      <c r="A932" s="17" t="s">
        <v>267</v>
      </c>
      <c r="B932" s="17" t="s">
        <v>332</v>
      </c>
      <c r="C932" s="17" t="s">
        <v>22</v>
      </c>
      <c r="D932" s="12">
        <v>42862</v>
      </c>
      <c r="E932" s="12">
        <v>43100</v>
      </c>
      <c r="F932" s="13">
        <v>1500</v>
      </c>
      <c r="G932" s="12">
        <v>42795</v>
      </c>
      <c r="H932" s="12">
        <v>42825</v>
      </c>
      <c r="I932" s="17">
        <f t="shared" si="151"/>
        <v>1</v>
      </c>
      <c r="J932" s="13">
        <f t="shared" si="144"/>
        <v>1500</v>
      </c>
      <c r="K932"/>
      <c r="L932" t="b">
        <f t="shared" si="145"/>
        <v>0</v>
      </c>
      <c r="M932" t="b">
        <f t="shared" si="146"/>
        <v>0</v>
      </c>
      <c r="N932" t="b">
        <f t="shared" si="147"/>
        <v>1</v>
      </c>
      <c r="O932" t="b">
        <f t="shared" si="148"/>
        <v>1</v>
      </c>
      <c r="P932" t="b">
        <f t="shared" si="149"/>
        <v>1</v>
      </c>
      <c r="Q932" s="21">
        <f t="shared" si="150"/>
        <v>1</v>
      </c>
    </row>
    <row r="933" spans="1:17" ht="15.75" hidden="1" x14ac:dyDescent="0.25">
      <c r="A933" s="17" t="s">
        <v>267</v>
      </c>
      <c r="B933" s="17" t="s">
        <v>332</v>
      </c>
      <c r="C933" s="17" t="s">
        <v>22</v>
      </c>
      <c r="D933" s="12">
        <v>43062</v>
      </c>
      <c r="E933" s="12">
        <v>43100</v>
      </c>
      <c r="F933" s="13">
        <v>30000</v>
      </c>
      <c r="G933" s="12">
        <v>43070</v>
      </c>
      <c r="H933" s="12">
        <v>43434</v>
      </c>
      <c r="I933" s="17">
        <f t="shared" si="151"/>
        <v>12</v>
      </c>
      <c r="J933" s="13">
        <f t="shared" si="144"/>
        <v>2500</v>
      </c>
      <c r="K933"/>
      <c r="L933" t="b">
        <f t="shared" si="145"/>
        <v>0</v>
      </c>
      <c r="M933" t="b">
        <f t="shared" si="146"/>
        <v>0</v>
      </c>
      <c r="N933" t="b">
        <f t="shared" si="147"/>
        <v>1</v>
      </c>
      <c r="O933" t="b">
        <f t="shared" si="148"/>
        <v>1</v>
      </c>
      <c r="P933" t="b">
        <f t="shared" si="149"/>
        <v>1</v>
      </c>
      <c r="Q933" s="21">
        <f t="shared" si="150"/>
        <v>245</v>
      </c>
    </row>
    <row r="934" spans="1:17" ht="15.75" x14ac:dyDescent="0.25">
      <c r="A934" s="17" t="s">
        <v>267</v>
      </c>
      <c r="B934" s="17" t="s">
        <v>332</v>
      </c>
      <c r="C934" s="17" t="s">
        <v>22</v>
      </c>
      <c r="D934" s="12">
        <v>43425</v>
      </c>
      <c r="E934" s="12">
        <v>43453</v>
      </c>
      <c r="F934" s="13">
        <v>30000</v>
      </c>
      <c r="G934" s="12">
        <v>43435</v>
      </c>
      <c r="H934" s="12">
        <v>43799</v>
      </c>
      <c r="I934" s="17">
        <f t="shared" si="151"/>
        <v>12</v>
      </c>
      <c r="J934" s="13">
        <f t="shared" si="144"/>
        <v>2500</v>
      </c>
      <c r="K934"/>
      <c r="L934" t="b">
        <f t="shared" si="145"/>
        <v>0</v>
      </c>
      <c r="M934" t="b">
        <f t="shared" si="146"/>
        <v>0</v>
      </c>
      <c r="N934" t="b">
        <f t="shared" si="147"/>
        <v>1</v>
      </c>
      <c r="O934" t="b">
        <f t="shared" si="148"/>
        <v>1</v>
      </c>
      <c r="P934" t="b">
        <f t="shared" si="149"/>
        <v>1</v>
      </c>
      <c r="Q934" s="21">
        <f t="shared" si="150"/>
        <v>1</v>
      </c>
    </row>
    <row r="935" spans="1:17" ht="15.75" x14ac:dyDescent="0.25">
      <c r="A935" s="17" t="s">
        <v>267</v>
      </c>
      <c r="B935" s="17" t="s">
        <v>334</v>
      </c>
      <c r="C935" s="17" t="s">
        <v>22</v>
      </c>
      <c r="D935" s="12">
        <v>43487</v>
      </c>
      <c r="E935" s="12">
        <v>43502</v>
      </c>
      <c r="F935" s="13">
        <v>5000</v>
      </c>
      <c r="G935" s="12">
        <v>43497</v>
      </c>
      <c r="H935" s="12">
        <v>43799</v>
      </c>
      <c r="I935" s="17">
        <f t="shared" si="151"/>
        <v>10</v>
      </c>
      <c r="J935" s="13">
        <f t="shared" si="144"/>
        <v>500</v>
      </c>
      <c r="K935"/>
      <c r="L935" t="b">
        <f t="shared" si="145"/>
        <v>0</v>
      </c>
      <c r="M935" t="b">
        <f t="shared" si="146"/>
        <v>0</v>
      </c>
      <c r="N935" t="b">
        <f t="shared" si="147"/>
        <v>1</v>
      </c>
      <c r="O935" t="b">
        <f t="shared" si="148"/>
        <v>0</v>
      </c>
      <c r="P935" t="b">
        <f t="shared" si="149"/>
        <v>0</v>
      </c>
      <c r="Q935" s="21" t="str">
        <f t="shared" si="150"/>
        <v>N/a</v>
      </c>
    </row>
    <row r="936" spans="1:17" ht="15.75" x14ac:dyDescent="0.25">
      <c r="A936" s="17" t="s">
        <v>267</v>
      </c>
      <c r="B936" s="17" t="s">
        <v>332</v>
      </c>
      <c r="C936" s="17" t="s">
        <v>22</v>
      </c>
      <c r="D936" s="12">
        <v>43799</v>
      </c>
      <c r="E936" s="12">
        <v>43823</v>
      </c>
      <c r="F936" s="13">
        <v>30000</v>
      </c>
      <c r="G936" s="12">
        <v>43800</v>
      </c>
      <c r="H936" s="12">
        <v>44165</v>
      </c>
      <c r="I936" s="17">
        <f t="shared" si="151"/>
        <v>12</v>
      </c>
      <c r="J936" s="13">
        <f t="shared" si="144"/>
        <v>2500</v>
      </c>
      <c r="K936"/>
      <c r="L936" t="b">
        <f t="shared" si="145"/>
        <v>0</v>
      </c>
      <c r="M936" t="b">
        <f t="shared" si="146"/>
        <v>0</v>
      </c>
      <c r="N936" t="b">
        <f t="shared" si="147"/>
        <v>1</v>
      </c>
      <c r="O936" t="b">
        <f t="shared" si="148"/>
        <v>0</v>
      </c>
      <c r="P936" t="b">
        <f t="shared" si="149"/>
        <v>0</v>
      </c>
      <c r="Q936" s="21" t="str">
        <f t="shared" si="150"/>
        <v>N/a</v>
      </c>
    </row>
    <row r="937" spans="1:17" ht="15.75" x14ac:dyDescent="0.25">
      <c r="A937" s="17" t="s">
        <v>268</v>
      </c>
      <c r="B937" s="17" t="s">
        <v>336</v>
      </c>
      <c r="C937" s="17" t="s">
        <v>22</v>
      </c>
      <c r="D937" s="12">
        <v>43570</v>
      </c>
      <c r="E937" s="12">
        <v>43633</v>
      </c>
      <c r="F937" s="13">
        <v>11400</v>
      </c>
      <c r="G937" s="12">
        <v>43556</v>
      </c>
      <c r="H937" s="12">
        <v>43921</v>
      </c>
      <c r="I937" s="17">
        <f t="shared" si="151"/>
        <v>12</v>
      </c>
      <c r="J937" s="13">
        <f t="shared" si="144"/>
        <v>950</v>
      </c>
      <c r="K937"/>
      <c r="L937" t="b">
        <f t="shared" si="145"/>
        <v>0</v>
      </c>
      <c r="M937" t="b">
        <f t="shared" si="146"/>
        <v>0</v>
      </c>
      <c r="N937" t="b">
        <f t="shared" si="147"/>
        <v>0</v>
      </c>
      <c r="O937" t="b">
        <f t="shared" si="148"/>
        <v>0</v>
      </c>
      <c r="P937" t="b">
        <f t="shared" si="149"/>
        <v>0</v>
      </c>
      <c r="Q937" s="21" t="str">
        <f t="shared" si="150"/>
        <v>N/a</v>
      </c>
    </row>
    <row r="938" spans="1:17" ht="15.75" x14ac:dyDescent="0.25">
      <c r="A938" s="17" t="s">
        <v>268</v>
      </c>
      <c r="B938" s="17" t="s">
        <v>336</v>
      </c>
      <c r="C938" s="17" t="s">
        <v>22</v>
      </c>
      <c r="D938" s="12">
        <v>43936</v>
      </c>
      <c r="E938" s="12">
        <v>44025</v>
      </c>
      <c r="F938" s="13">
        <v>20000</v>
      </c>
      <c r="G938" s="12">
        <v>43922</v>
      </c>
      <c r="H938" s="12">
        <v>44286</v>
      </c>
      <c r="I938" s="17">
        <f t="shared" si="151"/>
        <v>12</v>
      </c>
      <c r="J938" s="13">
        <f t="shared" si="144"/>
        <v>1666.6666666666667</v>
      </c>
      <c r="K938"/>
      <c r="L938" t="b">
        <f t="shared" si="145"/>
        <v>0</v>
      </c>
      <c r="M938" t="b">
        <f t="shared" si="146"/>
        <v>0</v>
      </c>
      <c r="N938" t="b">
        <f t="shared" si="147"/>
        <v>1</v>
      </c>
      <c r="O938" t="b">
        <f t="shared" si="148"/>
        <v>1</v>
      </c>
      <c r="P938" t="b">
        <f t="shared" si="149"/>
        <v>1</v>
      </c>
      <c r="Q938" s="21">
        <f t="shared" si="150"/>
        <v>1</v>
      </c>
    </row>
    <row r="939" spans="1:17" ht="15.75" x14ac:dyDescent="0.25">
      <c r="A939" s="17" t="s">
        <v>269</v>
      </c>
      <c r="B939" s="17" t="s">
        <v>336</v>
      </c>
      <c r="C939" s="17" t="s">
        <v>22</v>
      </c>
      <c r="D939" s="12">
        <v>43570</v>
      </c>
      <c r="E939" s="12">
        <v>43633</v>
      </c>
      <c r="F939" s="13">
        <v>33250</v>
      </c>
      <c r="G939" s="12">
        <v>43556</v>
      </c>
      <c r="H939" s="12">
        <v>43921</v>
      </c>
      <c r="I939" s="17">
        <f t="shared" si="151"/>
        <v>12</v>
      </c>
      <c r="J939" s="13">
        <f t="shared" si="144"/>
        <v>2770.8333333333335</v>
      </c>
      <c r="K939"/>
      <c r="L939" t="b">
        <f t="shared" si="145"/>
        <v>0</v>
      </c>
      <c r="M939" t="b">
        <f t="shared" si="146"/>
        <v>0</v>
      </c>
      <c r="N939" t="b">
        <f t="shared" si="147"/>
        <v>0</v>
      </c>
      <c r="O939" t="b">
        <f t="shared" si="148"/>
        <v>1</v>
      </c>
      <c r="P939" t="b">
        <f t="shared" si="149"/>
        <v>0</v>
      </c>
      <c r="Q939" s="21" t="str">
        <f t="shared" si="150"/>
        <v>N/a</v>
      </c>
    </row>
    <row r="940" spans="1:17" ht="15.75" hidden="1" x14ac:dyDescent="0.25">
      <c r="A940" s="17" t="s">
        <v>270</v>
      </c>
      <c r="B940" s="17" t="s">
        <v>334</v>
      </c>
      <c r="C940" s="17" t="s">
        <v>22</v>
      </c>
      <c r="D940" s="12">
        <v>42736</v>
      </c>
      <c r="E940" s="12">
        <v>43100</v>
      </c>
      <c r="F940" s="13">
        <v>1662.5</v>
      </c>
      <c r="G940" s="12">
        <v>42736</v>
      </c>
      <c r="H940" s="12">
        <v>42766</v>
      </c>
      <c r="I940" s="17">
        <f t="shared" si="151"/>
        <v>1</v>
      </c>
      <c r="J940" s="13">
        <f t="shared" si="144"/>
        <v>1662.5</v>
      </c>
      <c r="K940"/>
      <c r="L940" t="b">
        <f t="shared" si="145"/>
        <v>0</v>
      </c>
      <c r="M940" t="b">
        <f t="shared" si="146"/>
        <v>0</v>
      </c>
      <c r="N940" t="b">
        <f t="shared" si="147"/>
        <v>0</v>
      </c>
      <c r="O940" t="b">
        <f t="shared" si="148"/>
        <v>0</v>
      </c>
      <c r="P940" t="b">
        <f t="shared" si="149"/>
        <v>0</v>
      </c>
      <c r="Q940" s="21" t="str">
        <f t="shared" si="150"/>
        <v>N/a</v>
      </c>
    </row>
    <row r="941" spans="1:17" ht="15.75" hidden="1" x14ac:dyDescent="0.25">
      <c r="A941" s="17" t="s">
        <v>270</v>
      </c>
      <c r="B941" s="17" t="s">
        <v>334</v>
      </c>
      <c r="C941" s="17" t="s">
        <v>22</v>
      </c>
      <c r="D941" s="12">
        <v>43082</v>
      </c>
      <c r="E941" s="12">
        <v>43465</v>
      </c>
      <c r="F941" s="13">
        <v>10000</v>
      </c>
      <c r="G941" s="12">
        <v>43070</v>
      </c>
      <c r="H941" s="12">
        <v>43434</v>
      </c>
      <c r="I941" s="17">
        <f t="shared" si="151"/>
        <v>12</v>
      </c>
      <c r="J941" s="13">
        <f t="shared" si="144"/>
        <v>833.33333333333337</v>
      </c>
      <c r="K941"/>
      <c r="L941" t="b">
        <f t="shared" si="145"/>
        <v>0</v>
      </c>
      <c r="M941" t="b">
        <f t="shared" si="146"/>
        <v>0</v>
      </c>
      <c r="N941" t="b">
        <f t="shared" si="147"/>
        <v>1</v>
      </c>
      <c r="O941" t="b">
        <f t="shared" si="148"/>
        <v>1</v>
      </c>
      <c r="P941" t="b">
        <f t="shared" si="149"/>
        <v>1</v>
      </c>
      <c r="Q941" s="21">
        <f t="shared" si="150"/>
        <v>304</v>
      </c>
    </row>
    <row r="942" spans="1:17" ht="15.75" x14ac:dyDescent="0.25">
      <c r="A942" s="17" t="s">
        <v>270</v>
      </c>
      <c r="B942" s="17" t="s">
        <v>334</v>
      </c>
      <c r="C942" s="17" t="s">
        <v>22</v>
      </c>
      <c r="D942" s="12">
        <v>43473</v>
      </c>
      <c r="E942" s="12">
        <v>43542</v>
      </c>
      <c r="F942" s="13">
        <v>12000</v>
      </c>
      <c r="G942" s="12">
        <v>43435</v>
      </c>
      <c r="H942" s="12">
        <v>43799</v>
      </c>
      <c r="I942" s="17">
        <f t="shared" si="151"/>
        <v>12</v>
      </c>
      <c r="J942" s="13">
        <f t="shared" si="144"/>
        <v>1000</v>
      </c>
      <c r="K942"/>
      <c r="L942" t="b">
        <f t="shared" si="145"/>
        <v>0</v>
      </c>
      <c r="M942" t="b">
        <f t="shared" si="146"/>
        <v>0</v>
      </c>
      <c r="N942" t="b">
        <f t="shared" si="147"/>
        <v>1</v>
      </c>
      <c r="O942" t="b">
        <f t="shared" si="148"/>
        <v>1</v>
      </c>
      <c r="P942" t="b">
        <f t="shared" si="149"/>
        <v>1</v>
      </c>
      <c r="Q942" s="21">
        <f t="shared" si="150"/>
        <v>1</v>
      </c>
    </row>
    <row r="943" spans="1:17" ht="15.75" x14ac:dyDescent="0.25">
      <c r="A943" s="17" t="s">
        <v>270</v>
      </c>
      <c r="B943" s="17" t="s">
        <v>334</v>
      </c>
      <c r="C943" s="17" t="s">
        <v>22</v>
      </c>
      <c r="D943" s="12">
        <v>43814</v>
      </c>
      <c r="E943" s="12">
        <v>43878</v>
      </c>
      <c r="F943" s="13">
        <v>3800</v>
      </c>
      <c r="G943" s="12">
        <v>43800</v>
      </c>
      <c r="H943" s="12">
        <v>43921</v>
      </c>
      <c r="I943" s="17">
        <f t="shared" si="151"/>
        <v>4</v>
      </c>
      <c r="J943" s="13">
        <f t="shared" si="144"/>
        <v>950</v>
      </c>
      <c r="K943"/>
      <c r="L943" t="b">
        <f t="shared" si="145"/>
        <v>0</v>
      </c>
      <c r="M943" t="b">
        <f t="shared" si="146"/>
        <v>0</v>
      </c>
      <c r="N943" t="b">
        <f t="shared" si="147"/>
        <v>1</v>
      </c>
      <c r="O943" t="b">
        <f t="shared" si="148"/>
        <v>1</v>
      </c>
      <c r="P943" t="b">
        <f t="shared" si="149"/>
        <v>1</v>
      </c>
      <c r="Q943" s="21">
        <f t="shared" si="150"/>
        <v>1</v>
      </c>
    </row>
    <row r="944" spans="1:17" ht="15.75" x14ac:dyDescent="0.25">
      <c r="A944" s="17" t="s">
        <v>270</v>
      </c>
      <c r="B944" s="17" t="s">
        <v>334</v>
      </c>
      <c r="C944" s="17" t="s">
        <v>22</v>
      </c>
      <c r="D944" s="12">
        <v>43936</v>
      </c>
      <c r="E944" s="12">
        <v>44021</v>
      </c>
      <c r="F944" s="13">
        <v>11400</v>
      </c>
      <c r="G944" s="12">
        <v>43922</v>
      </c>
      <c r="H944" s="12">
        <v>44286</v>
      </c>
      <c r="I944" s="17">
        <f t="shared" si="151"/>
        <v>12</v>
      </c>
      <c r="J944" s="13">
        <f t="shared" si="144"/>
        <v>950</v>
      </c>
      <c r="K944"/>
      <c r="L944" t="b">
        <f t="shared" si="145"/>
        <v>0</v>
      </c>
      <c r="M944" t="b">
        <f t="shared" si="146"/>
        <v>0</v>
      </c>
      <c r="N944" t="b">
        <f t="shared" si="147"/>
        <v>1</v>
      </c>
      <c r="O944" t="b">
        <f t="shared" si="148"/>
        <v>1</v>
      </c>
      <c r="P944" t="b">
        <f t="shared" si="149"/>
        <v>1</v>
      </c>
      <c r="Q944" s="21">
        <f t="shared" si="150"/>
        <v>1</v>
      </c>
    </row>
    <row r="945" spans="1:17" ht="15.75" hidden="1" x14ac:dyDescent="0.25">
      <c r="A945" s="17" t="s">
        <v>271</v>
      </c>
      <c r="B945" s="17" t="s">
        <v>333</v>
      </c>
      <c r="C945" s="17" t="s">
        <v>22</v>
      </c>
      <c r="D945" s="12">
        <v>42736</v>
      </c>
      <c r="E945" s="12">
        <v>43100</v>
      </c>
      <c r="F945" s="13">
        <v>3500</v>
      </c>
      <c r="G945" s="12">
        <v>42736</v>
      </c>
      <c r="H945" s="12">
        <v>42766</v>
      </c>
      <c r="I945" s="17">
        <f t="shared" si="151"/>
        <v>1</v>
      </c>
      <c r="J945" s="13">
        <f t="shared" si="144"/>
        <v>3500</v>
      </c>
      <c r="K945"/>
      <c r="L945" t="b">
        <f t="shared" si="145"/>
        <v>0</v>
      </c>
      <c r="M945" t="b">
        <f t="shared" si="146"/>
        <v>0</v>
      </c>
      <c r="N945" t="b">
        <f t="shared" si="147"/>
        <v>0</v>
      </c>
      <c r="O945" t="b">
        <f t="shared" si="148"/>
        <v>0</v>
      </c>
      <c r="P945" t="b">
        <f t="shared" si="149"/>
        <v>0</v>
      </c>
      <c r="Q945" s="21" t="str">
        <f t="shared" si="150"/>
        <v>N/a</v>
      </c>
    </row>
    <row r="946" spans="1:17" ht="15.75" hidden="1" x14ac:dyDescent="0.25">
      <c r="A946" s="17" t="s">
        <v>271</v>
      </c>
      <c r="B946" s="17" t="s">
        <v>333</v>
      </c>
      <c r="C946" s="17" t="s">
        <v>22</v>
      </c>
      <c r="D946" s="12">
        <v>42767</v>
      </c>
      <c r="E946" s="12">
        <v>43100</v>
      </c>
      <c r="F946" s="13">
        <v>3500</v>
      </c>
      <c r="G946" s="12">
        <v>42767</v>
      </c>
      <c r="H946" s="12">
        <v>42794</v>
      </c>
      <c r="I946" s="17">
        <f t="shared" si="151"/>
        <v>1</v>
      </c>
      <c r="J946" s="13">
        <f t="shared" si="144"/>
        <v>3500</v>
      </c>
      <c r="K946"/>
      <c r="L946" t="b">
        <f t="shared" si="145"/>
        <v>0</v>
      </c>
      <c r="M946" t="b">
        <f t="shared" si="146"/>
        <v>0</v>
      </c>
      <c r="N946" t="b">
        <f t="shared" si="147"/>
        <v>1</v>
      </c>
      <c r="O946" t="b">
        <f t="shared" si="148"/>
        <v>1</v>
      </c>
      <c r="P946" t="b">
        <f t="shared" si="149"/>
        <v>1</v>
      </c>
      <c r="Q946" s="21">
        <f t="shared" si="150"/>
        <v>1</v>
      </c>
    </row>
    <row r="947" spans="1:17" ht="15.75" hidden="1" x14ac:dyDescent="0.25">
      <c r="A947" s="17" t="s">
        <v>271</v>
      </c>
      <c r="B947" s="17" t="s">
        <v>333</v>
      </c>
      <c r="C947" s="17" t="s">
        <v>22</v>
      </c>
      <c r="D947" s="12">
        <v>42795</v>
      </c>
      <c r="E947" s="12">
        <v>43100</v>
      </c>
      <c r="F947" s="13">
        <v>3500</v>
      </c>
      <c r="G947" s="12">
        <v>42795</v>
      </c>
      <c r="H947" s="12">
        <v>42825</v>
      </c>
      <c r="I947" s="17">
        <f t="shared" si="151"/>
        <v>1</v>
      </c>
      <c r="J947" s="13">
        <f t="shared" si="144"/>
        <v>3500</v>
      </c>
      <c r="K947"/>
      <c r="L947" t="b">
        <f t="shared" si="145"/>
        <v>0</v>
      </c>
      <c r="M947" t="b">
        <f t="shared" si="146"/>
        <v>0</v>
      </c>
      <c r="N947" t="b">
        <f t="shared" si="147"/>
        <v>1</v>
      </c>
      <c r="O947" t="b">
        <f t="shared" si="148"/>
        <v>1</v>
      </c>
      <c r="P947" t="b">
        <f t="shared" si="149"/>
        <v>1</v>
      </c>
      <c r="Q947" s="21">
        <f t="shared" si="150"/>
        <v>1</v>
      </c>
    </row>
    <row r="948" spans="1:17" ht="15.75" hidden="1" x14ac:dyDescent="0.25">
      <c r="A948" s="17" t="s">
        <v>271</v>
      </c>
      <c r="B948" s="17" t="s">
        <v>333</v>
      </c>
      <c r="C948" s="17" t="s">
        <v>22</v>
      </c>
      <c r="D948" s="12">
        <v>42826</v>
      </c>
      <c r="E948" s="12">
        <v>43100</v>
      </c>
      <c r="F948" s="13">
        <v>3500</v>
      </c>
      <c r="G948" s="12">
        <v>42826</v>
      </c>
      <c r="H948" s="12">
        <v>42855</v>
      </c>
      <c r="I948" s="17">
        <f t="shared" si="151"/>
        <v>1</v>
      </c>
      <c r="J948" s="13">
        <f t="shared" si="144"/>
        <v>3500</v>
      </c>
      <c r="K948"/>
      <c r="L948" t="b">
        <f t="shared" si="145"/>
        <v>0</v>
      </c>
      <c r="M948" t="b">
        <f t="shared" si="146"/>
        <v>0</v>
      </c>
      <c r="N948" t="b">
        <f t="shared" si="147"/>
        <v>1</v>
      </c>
      <c r="O948" t="b">
        <f t="shared" si="148"/>
        <v>1</v>
      </c>
      <c r="P948" t="b">
        <f t="shared" si="149"/>
        <v>1</v>
      </c>
      <c r="Q948" s="21">
        <f t="shared" si="150"/>
        <v>1</v>
      </c>
    </row>
    <row r="949" spans="1:17" ht="15.75" hidden="1" x14ac:dyDescent="0.25">
      <c r="A949" s="17" t="s">
        <v>271</v>
      </c>
      <c r="B949" s="17" t="s">
        <v>333</v>
      </c>
      <c r="C949" s="17" t="s">
        <v>22</v>
      </c>
      <c r="D949" s="12">
        <v>42856</v>
      </c>
      <c r="E949" s="12">
        <v>43100</v>
      </c>
      <c r="F949" s="13">
        <v>3500</v>
      </c>
      <c r="G949" s="12">
        <v>42856</v>
      </c>
      <c r="H949" s="12">
        <v>42886</v>
      </c>
      <c r="I949" s="17">
        <f t="shared" si="151"/>
        <v>1</v>
      </c>
      <c r="J949" s="13">
        <f t="shared" si="144"/>
        <v>3500</v>
      </c>
      <c r="K949"/>
      <c r="L949" t="b">
        <f t="shared" si="145"/>
        <v>0</v>
      </c>
      <c r="M949" t="b">
        <f t="shared" si="146"/>
        <v>0</v>
      </c>
      <c r="N949" t="b">
        <f t="shared" si="147"/>
        <v>1</v>
      </c>
      <c r="O949" t="b">
        <f t="shared" si="148"/>
        <v>1</v>
      </c>
      <c r="P949" t="b">
        <f t="shared" si="149"/>
        <v>1</v>
      </c>
      <c r="Q949" s="21">
        <f t="shared" si="150"/>
        <v>1</v>
      </c>
    </row>
    <row r="950" spans="1:17" ht="15.75" hidden="1" x14ac:dyDescent="0.25">
      <c r="A950" s="17" t="s">
        <v>271</v>
      </c>
      <c r="B950" s="17" t="s">
        <v>333</v>
      </c>
      <c r="C950" s="17" t="s">
        <v>22</v>
      </c>
      <c r="D950" s="12">
        <v>42887</v>
      </c>
      <c r="E950" s="12">
        <v>43100</v>
      </c>
      <c r="F950" s="13">
        <v>3500</v>
      </c>
      <c r="G950" s="12">
        <v>42887</v>
      </c>
      <c r="H950" s="12">
        <v>42916</v>
      </c>
      <c r="I950" s="17">
        <f t="shared" si="151"/>
        <v>1</v>
      </c>
      <c r="J950" s="13">
        <f t="shared" si="144"/>
        <v>3500</v>
      </c>
      <c r="K950"/>
      <c r="L950" t="b">
        <f t="shared" si="145"/>
        <v>0</v>
      </c>
      <c r="M950" t="b">
        <f t="shared" si="146"/>
        <v>0</v>
      </c>
      <c r="N950" t="b">
        <f t="shared" si="147"/>
        <v>1</v>
      </c>
      <c r="O950" t="b">
        <f t="shared" si="148"/>
        <v>1</v>
      </c>
      <c r="P950" t="b">
        <f t="shared" si="149"/>
        <v>1</v>
      </c>
      <c r="Q950" s="21">
        <f t="shared" si="150"/>
        <v>1</v>
      </c>
    </row>
    <row r="951" spans="1:17" ht="15.75" hidden="1" x14ac:dyDescent="0.25">
      <c r="A951" s="17" t="s">
        <v>271</v>
      </c>
      <c r="B951" s="17" t="s">
        <v>333</v>
      </c>
      <c r="C951" s="17" t="s">
        <v>22</v>
      </c>
      <c r="D951" s="12">
        <v>42917</v>
      </c>
      <c r="E951" s="12">
        <v>43100</v>
      </c>
      <c r="F951" s="13">
        <v>3500</v>
      </c>
      <c r="G951" s="12">
        <v>42917</v>
      </c>
      <c r="H951" s="12">
        <v>42947</v>
      </c>
      <c r="I951" s="17">
        <f t="shared" si="151"/>
        <v>1</v>
      </c>
      <c r="J951" s="13">
        <f t="shared" si="144"/>
        <v>3500</v>
      </c>
      <c r="K951"/>
      <c r="L951" t="b">
        <f t="shared" si="145"/>
        <v>0</v>
      </c>
      <c r="M951" t="b">
        <f t="shared" si="146"/>
        <v>0</v>
      </c>
      <c r="N951" t="b">
        <f t="shared" si="147"/>
        <v>1</v>
      </c>
      <c r="O951" t="b">
        <f t="shared" si="148"/>
        <v>1</v>
      </c>
      <c r="P951" t="b">
        <f t="shared" si="149"/>
        <v>1</v>
      </c>
      <c r="Q951" s="21">
        <f t="shared" si="150"/>
        <v>1</v>
      </c>
    </row>
    <row r="952" spans="1:17" ht="15.75" hidden="1" x14ac:dyDescent="0.25">
      <c r="A952" s="17" t="s">
        <v>271</v>
      </c>
      <c r="B952" s="17" t="s">
        <v>333</v>
      </c>
      <c r="C952" s="17" t="s">
        <v>22</v>
      </c>
      <c r="D952" s="12">
        <v>42948</v>
      </c>
      <c r="E952" s="12">
        <v>43100</v>
      </c>
      <c r="F952" s="13">
        <v>3500</v>
      </c>
      <c r="G952" s="12">
        <v>42948</v>
      </c>
      <c r="H952" s="12">
        <v>42978</v>
      </c>
      <c r="I952" s="17">
        <f t="shared" si="151"/>
        <v>1</v>
      </c>
      <c r="J952" s="13">
        <f t="shared" si="144"/>
        <v>3500</v>
      </c>
      <c r="K952"/>
      <c r="L952" t="b">
        <f t="shared" si="145"/>
        <v>0</v>
      </c>
      <c r="M952" t="b">
        <f t="shared" si="146"/>
        <v>0</v>
      </c>
      <c r="N952" t="b">
        <f t="shared" si="147"/>
        <v>1</v>
      </c>
      <c r="O952" t="b">
        <f t="shared" si="148"/>
        <v>1</v>
      </c>
      <c r="P952" t="b">
        <f t="shared" si="149"/>
        <v>1</v>
      </c>
      <c r="Q952" s="21">
        <f t="shared" si="150"/>
        <v>1</v>
      </c>
    </row>
    <row r="953" spans="1:17" ht="15.75" hidden="1" x14ac:dyDescent="0.25">
      <c r="A953" s="17" t="s">
        <v>271</v>
      </c>
      <c r="B953" s="17" t="s">
        <v>333</v>
      </c>
      <c r="C953" s="17" t="s">
        <v>22</v>
      </c>
      <c r="D953" s="12">
        <v>42979</v>
      </c>
      <c r="E953" s="12">
        <v>43100</v>
      </c>
      <c r="F953" s="13">
        <v>3500</v>
      </c>
      <c r="G953" s="12">
        <v>42979</v>
      </c>
      <c r="H953" s="12">
        <v>43008</v>
      </c>
      <c r="I953" s="17">
        <f t="shared" si="151"/>
        <v>1</v>
      </c>
      <c r="J953" s="13">
        <f t="shared" si="144"/>
        <v>3500</v>
      </c>
      <c r="K953"/>
      <c r="L953" t="b">
        <f t="shared" si="145"/>
        <v>0</v>
      </c>
      <c r="M953" t="b">
        <f t="shared" si="146"/>
        <v>0</v>
      </c>
      <c r="N953" t="b">
        <f t="shared" si="147"/>
        <v>1</v>
      </c>
      <c r="O953" t="b">
        <f t="shared" si="148"/>
        <v>1</v>
      </c>
      <c r="P953" t="b">
        <f t="shared" si="149"/>
        <v>1</v>
      </c>
      <c r="Q953" s="21">
        <f t="shared" si="150"/>
        <v>1</v>
      </c>
    </row>
    <row r="954" spans="1:17" ht="15.75" hidden="1" x14ac:dyDescent="0.25">
      <c r="A954" s="17" t="s">
        <v>271</v>
      </c>
      <c r="B954" s="17" t="s">
        <v>333</v>
      </c>
      <c r="C954" s="17" t="s">
        <v>22</v>
      </c>
      <c r="D954" s="12">
        <v>43009</v>
      </c>
      <c r="E954" s="12">
        <v>43100</v>
      </c>
      <c r="F954" s="13">
        <v>3500</v>
      </c>
      <c r="G954" s="12">
        <v>43009</v>
      </c>
      <c r="H954" s="12">
        <v>43039</v>
      </c>
      <c r="I954" s="17">
        <f t="shared" si="151"/>
        <v>1</v>
      </c>
      <c r="J954" s="13">
        <f t="shared" si="144"/>
        <v>3500</v>
      </c>
      <c r="K954"/>
      <c r="L954" t="b">
        <f t="shared" si="145"/>
        <v>0</v>
      </c>
      <c r="M954" t="b">
        <f t="shared" si="146"/>
        <v>0</v>
      </c>
      <c r="N954" t="b">
        <f t="shared" si="147"/>
        <v>1</v>
      </c>
      <c r="O954" t="b">
        <f t="shared" si="148"/>
        <v>1</v>
      </c>
      <c r="P954" t="b">
        <f t="shared" si="149"/>
        <v>1</v>
      </c>
      <c r="Q954" s="21">
        <f t="shared" si="150"/>
        <v>1</v>
      </c>
    </row>
    <row r="955" spans="1:17" ht="15.75" hidden="1" x14ac:dyDescent="0.25">
      <c r="A955" s="17" t="s">
        <v>271</v>
      </c>
      <c r="B955" s="17" t="s">
        <v>333</v>
      </c>
      <c r="C955" s="17" t="s">
        <v>22</v>
      </c>
      <c r="D955" s="12">
        <v>43040</v>
      </c>
      <c r="E955" s="12">
        <v>43465</v>
      </c>
      <c r="F955" s="13">
        <v>3500</v>
      </c>
      <c r="G955" s="12">
        <v>43040</v>
      </c>
      <c r="H955" s="12">
        <v>43069</v>
      </c>
      <c r="I955" s="17">
        <f t="shared" si="151"/>
        <v>1</v>
      </c>
      <c r="J955" s="13">
        <f t="shared" si="144"/>
        <v>3500</v>
      </c>
      <c r="K955"/>
      <c r="L955" t="b">
        <f t="shared" si="145"/>
        <v>0</v>
      </c>
      <c r="M955" t="b">
        <f t="shared" si="146"/>
        <v>0</v>
      </c>
      <c r="N955" t="b">
        <f t="shared" si="147"/>
        <v>1</v>
      </c>
      <c r="O955" t="b">
        <f t="shared" si="148"/>
        <v>1</v>
      </c>
      <c r="P955" t="b">
        <f t="shared" si="149"/>
        <v>1</v>
      </c>
      <c r="Q955" s="21">
        <f t="shared" si="150"/>
        <v>1</v>
      </c>
    </row>
    <row r="956" spans="1:17" ht="15.75" hidden="1" x14ac:dyDescent="0.25">
      <c r="A956" s="17" t="s">
        <v>271</v>
      </c>
      <c r="B956" s="17" t="s">
        <v>333</v>
      </c>
      <c r="C956" s="17" t="s">
        <v>22</v>
      </c>
      <c r="D956" s="12">
        <v>43070</v>
      </c>
      <c r="E956" s="12">
        <v>43465</v>
      </c>
      <c r="F956" s="13">
        <v>3500</v>
      </c>
      <c r="G956" s="12">
        <v>43070</v>
      </c>
      <c r="H956" s="12">
        <v>43100</v>
      </c>
      <c r="I956" s="17">
        <f t="shared" si="151"/>
        <v>1</v>
      </c>
      <c r="J956" s="13">
        <f t="shared" si="144"/>
        <v>3500</v>
      </c>
      <c r="K956"/>
      <c r="L956" t="b">
        <f t="shared" si="145"/>
        <v>0</v>
      </c>
      <c r="M956" t="b">
        <f t="shared" si="146"/>
        <v>0</v>
      </c>
      <c r="N956" t="b">
        <f t="shared" si="147"/>
        <v>1</v>
      </c>
      <c r="O956" t="b">
        <f t="shared" si="148"/>
        <v>1</v>
      </c>
      <c r="P956" t="b">
        <f t="shared" si="149"/>
        <v>1</v>
      </c>
      <c r="Q956" s="21">
        <f t="shared" si="150"/>
        <v>1</v>
      </c>
    </row>
    <row r="957" spans="1:17" ht="15.75" hidden="1" x14ac:dyDescent="0.25">
      <c r="A957" s="17" t="s">
        <v>271</v>
      </c>
      <c r="B957" s="17" t="s">
        <v>333</v>
      </c>
      <c r="C957" s="17" t="s">
        <v>22</v>
      </c>
      <c r="D957" s="12">
        <v>43101</v>
      </c>
      <c r="E957" s="12">
        <v>43164</v>
      </c>
      <c r="F957" s="13">
        <v>3500</v>
      </c>
      <c r="G957" s="12">
        <v>43101</v>
      </c>
      <c r="H957" s="12">
        <v>43131</v>
      </c>
      <c r="I957" s="17">
        <f t="shared" si="151"/>
        <v>1</v>
      </c>
      <c r="J957" s="13">
        <f t="shared" si="144"/>
        <v>3500</v>
      </c>
      <c r="K957"/>
      <c r="L957" t="b">
        <f t="shared" si="145"/>
        <v>0</v>
      </c>
      <c r="M957" t="b">
        <f t="shared" si="146"/>
        <v>0</v>
      </c>
      <c r="N957" t="b">
        <f t="shared" si="147"/>
        <v>1</v>
      </c>
      <c r="O957" t="b">
        <f t="shared" si="148"/>
        <v>1</v>
      </c>
      <c r="P957" t="b">
        <f t="shared" si="149"/>
        <v>1</v>
      </c>
      <c r="Q957" s="21">
        <f t="shared" si="150"/>
        <v>1</v>
      </c>
    </row>
    <row r="958" spans="1:17" ht="15.75" hidden="1" x14ac:dyDescent="0.25">
      <c r="A958" s="17" t="s">
        <v>271</v>
      </c>
      <c r="B958" s="17" t="s">
        <v>333</v>
      </c>
      <c r="C958" s="17" t="s">
        <v>22</v>
      </c>
      <c r="D958" s="12">
        <v>43132</v>
      </c>
      <c r="E958" s="12">
        <v>43192</v>
      </c>
      <c r="F958" s="13">
        <v>3500</v>
      </c>
      <c r="G958" s="12">
        <v>43132</v>
      </c>
      <c r="H958" s="12">
        <v>43159</v>
      </c>
      <c r="I958" s="17">
        <f t="shared" si="151"/>
        <v>1</v>
      </c>
      <c r="J958" s="13">
        <f t="shared" si="144"/>
        <v>3500</v>
      </c>
      <c r="K958"/>
      <c r="L958" t="b">
        <f t="shared" si="145"/>
        <v>0</v>
      </c>
      <c r="M958" t="b">
        <f t="shared" si="146"/>
        <v>0</v>
      </c>
      <c r="N958" t="b">
        <f t="shared" si="147"/>
        <v>1</v>
      </c>
      <c r="O958" t="b">
        <f t="shared" si="148"/>
        <v>1</v>
      </c>
      <c r="P958" t="b">
        <f t="shared" si="149"/>
        <v>1</v>
      </c>
      <c r="Q958" s="21">
        <f t="shared" si="150"/>
        <v>1</v>
      </c>
    </row>
    <row r="959" spans="1:17" ht="15.75" hidden="1" x14ac:dyDescent="0.25">
      <c r="A959" s="17" t="s">
        <v>271</v>
      </c>
      <c r="B959" s="17" t="s">
        <v>333</v>
      </c>
      <c r="C959" s="17" t="s">
        <v>22</v>
      </c>
      <c r="D959" s="12">
        <v>43160</v>
      </c>
      <c r="E959" s="12">
        <v>43220</v>
      </c>
      <c r="F959" s="13">
        <v>3500</v>
      </c>
      <c r="G959" s="12">
        <v>43160</v>
      </c>
      <c r="H959" s="12">
        <v>43190</v>
      </c>
      <c r="I959" s="17">
        <f t="shared" si="151"/>
        <v>1</v>
      </c>
      <c r="J959" s="13">
        <f t="shared" si="144"/>
        <v>3500</v>
      </c>
      <c r="K959"/>
      <c r="L959" t="b">
        <f t="shared" si="145"/>
        <v>0</v>
      </c>
      <c r="M959" t="b">
        <f t="shared" si="146"/>
        <v>0</v>
      </c>
      <c r="N959" t="b">
        <f t="shared" si="147"/>
        <v>1</v>
      </c>
      <c r="O959" t="b">
        <f t="shared" si="148"/>
        <v>1</v>
      </c>
      <c r="P959" t="b">
        <f t="shared" si="149"/>
        <v>1</v>
      </c>
      <c r="Q959" s="21">
        <f t="shared" si="150"/>
        <v>1</v>
      </c>
    </row>
    <row r="960" spans="1:17" ht="15.75" hidden="1" x14ac:dyDescent="0.25">
      <c r="A960" s="17" t="s">
        <v>271</v>
      </c>
      <c r="B960" s="17" t="s">
        <v>333</v>
      </c>
      <c r="C960" s="17" t="s">
        <v>22</v>
      </c>
      <c r="D960" s="12">
        <v>43191</v>
      </c>
      <c r="E960" s="12">
        <v>43251</v>
      </c>
      <c r="F960" s="13">
        <v>3500</v>
      </c>
      <c r="G960" s="12">
        <v>43191</v>
      </c>
      <c r="H960" s="12">
        <v>43220</v>
      </c>
      <c r="I960" s="17">
        <f t="shared" si="151"/>
        <v>1</v>
      </c>
      <c r="J960" s="13">
        <f t="shared" si="144"/>
        <v>3500</v>
      </c>
      <c r="K960"/>
      <c r="L960" t="b">
        <f t="shared" si="145"/>
        <v>0</v>
      </c>
      <c r="M960" t="b">
        <f t="shared" si="146"/>
        <v>0</v>
      </c>
      <c r="N960" t="b">
        <f t="shared" si="147"/>
        <v>1</v>
      </c>
      <c r="O960" t="b">
        <f t="shared" si="148"/>
        <v>1</v>
      </c>
      <c r="P960" t="b">
        <f t="shared" si="149"/>
        <v>1</v>
      </c>
      <c r="Q960" s="21">
        <f t="shared" si="150"/>
        <v>1</v>
      </c>
    </row>
    <row r="961" spans="1:17" ht="15.75" hidden="1" x14ac:dyDescent="0.25">
      <c r="A961" s="17" t="s">
        <v>271</v>
      </c>
      <c r="B961" s="17" t="s">
        <v>333</v>
      </c>
      <c r="C961" s="17" t="s">
        <v>22</v>
      </c>
      <c r="D961" s="12">
        <v>43221</v>
      </c>
      <c r="E961" s="12">
        <v>43283</v>
      </c>
      <c r="F961" s="13">
        <v>3500</v>
      </c>
      <c r="G961" s="12">
        <v>43221</v>
      </c>
      <c r="H961" s="12">
        <v>43251</v>
      </c>
      <c r="I961" s="17">
        <f t="shared" si="151"/>
        <v>1</v>
      </c>
      <c r="J961" s="13">
        <f t="shared" si="144"/>
        <v>3500</v>
      </c>
      <c r="K961"/>
      <c r="L961" t="b">
        <f t="shared" si="145"/>
        <v>0</v>
      </c>
      <c r="M961" t="b">
        <f t="shared" si="146"/>
        <v>0</v>
      </c>
      <c r="N961" t="b">
        <f t="shared" si="147"/>
        <v>1</v>
      </c>
      <c r="O961" t="b">
        <f t="shared" si="148"/>
        <v>1</v>
      </c>
      <c r="P961" t="b">
        <f t="shared" si="149"/>
        <v>1</v>
      </c>
      <c r="Q961" s="21">
        <f t="shared" si="150"/>
        <v>1</v>
      </c>
    </row>
    <row r="962" spans="1:17" ht="15.75" hidden="1" x14ac:dyDescent="0.25">
      <c r="A962" s="17" t="s">
        <v>271</v>
      </c>
      <c r="B962" s="17" t="s">
        <v>333</v>
      </c>
      <c r="C962" s="17" t="s">
        <v>22</v>
      </c>
      <c r="D962" s="12">
        <v>43252</v>
      </c>
      <c r="E962" s="12">
        <v>43314</v>
      </c>
      <c r="F962" s="13">
        <v>3500</v>
      </c>
      <c r="G962" s="12">
        <v>43252</v>
      </c>
      <c r="H962" s="12">
        <v>43281</v>
      </c>
      <c r="I962" s="17">
        <f t="shared" si="151"/>
        <v>1</v>
      </c>
      <c r="J962" s="13">
        <f t="shared" si="144"/>
        <v>3500</v>
      </c>
      <c r="K962"/>
      <c r="L962" t="b">
        <f t="shared" si="145"/>
        <v>0</v>
      </c>
      <c r="M962" t="b">
        <f t="shared" si="146"/>
        <v>0</v>
      </c>
      <c r="N962" t="b">
        <f t="shared" si="147"/>
        <v>1</v>
      </c>
      <c r="O962" t="b">
        <f t="shared" si="148"/>
        <v>1</v>
      </c>
      <c r="P962" t="b">
        <f t="shared" si="149"/>
        <v>1</v>
      </c>
      <c r="Q962" s="21">
        <f t="shared" si="150"/>
        <v>1</v>
      </c>
    </row>
    <row r="963" spans="1:17" ht="15.75" hidden="1" x14ac:dyDescent="0.25">
      <c r="A963" s="17" t="s">
        <v>271</v>
      </c>
      <c r="B963" s="17" t="s">
        <v>333</v>
      </c>
      <c r="C963" s="17" t="s">
        <v>22</v>
      </c>
      <c r="D963" s="12">
        <v>43282</v>
      </c>
      <c r="E963" s="12">
        <v>43342</v>
      </c>
      <c r="F963" s="13">
        <v>3500</v>
      </c>
      <c r="G963" s="12">
        <v>43282</v>
      </c>
      <c r="H963" s="12">
        <v>43312</v>
      </c>
      <c r="I963" s="17">
        <f t="shared" si="151"/>
        <v>1</v>
      </c>
      <c r="J963" s="13">
        <f t="shared" si="144"/>
        <v>3500</v>
      </c>
      <c r="K963"/>
      <c r="L963" t="b">
        <f t="shared" si="145"/>
        <v>0</v>
      </c>
      <c r="M963" t="b">
        <f t="shared" si="146"/>
        <v>0</v>
      </c>
      <c r="N963" t="b">
        <f t="shared" si="147"/>
        <v>1</v>
      </c>
      <c r="O963" t="b">
        <f t="shared" si="148"/>
        <v>1</v>
      </c>
      <c r="P963" t="b">
        <f t="shared" si="149"/>
        <v>1</v>
      </c>
      <c r="Q963" s="21">
        <f t="shared" si="150"/>
        <v>1</v>
      </c>
    </row>
    <row r="964" spans="1:17" ht="15.75" hidden="1" x14ac:dyDescent="0.25">
      <c r="A964" s="17" t="s">
        <v>271</v>
      </c>
      <c r="B964" s="17" t="s">
        <v>333</v>
      </c>
      <c r="C964" s="17" t="s">
        <v>22</v>
      </c>
      <c r="D964" s="12">
        <v>43313</v>
      </c>
      <c r="E964" s="12">
        <v>43376</v>
      </c>
      <c r="F964" s="13">
        <v>3500</v>
      </c>
      <c r="G964" s="12">
        <v>43313</v>
      </c>
      <c r="H964" s="12">
        <v>43343</v>
      </c>
      <c r="I964" s="17">
        <f t="shared" si="151"/>
        <v>1</v>
      </c>
      <c r="J964" s="13">
        <f t="shared" si="144"/>
        <v>3500</v>
      </c>
      <c r="K964"/>
      <c r="L964" t="b">
        <f t="shared" si="145"/>
        <v>0</v>
      </c>
      <c r="M964" t="b">
        <f t="shared" si="146"/>
        <v>0</v>
      </c>
      <c r="N964" t="b">
        <f t="shared" si="147"/>
        <v>1</v>
      </c>
      <c r="O964" t="b">
        <f t="shared" si="148"/>
        <v>1</v>
      </c>
      <c r="P964" t="b">
        <f t="shared" si="149"/>
        <v>1</v>
      </c>
      <c r="Q964" s="21">
        <f t="shared" si="150"/>
        <v>1</v>
      </c>
    </row>
    <row r="965" spans="1:17" ht="15.75" hidden="1" x14ac:dyDescent="0.25">
      <c r="A965" s="17" t="s">
        <v>271</v>
      </c>
      <c r="B965" s="17" t="s">
        <v>333</v>
      </c>
      <c r="C965" s="17" t="s">
        <v>22</v>
      </c>
      <c r="D965" s="12">
        <v>43344</v>
      </c>
      <c r="E965" s="12">
        <v>43405</v>
      </c>
      <c r="F965" s="13">
        <v>3500</v>
      </c>
      <c r="G965" s="12">
        <v>43344</v>
      </c>
      <c r="H965" s="12">
        <v>43373</v>
      </c>
      <c r="I965" s="17">
        <f t="shared" si="151"/>
        <v>1</v>
      </c>
      <c r="J965" s="13">
        <f t="shared" si="144"/>
        <v>3500</v>
      </c>
      <c r="K965"/>
      <c r="L965" t="b">
        <f t="shared" si="145"/>
        <v>0</v>
      </c>
      <c r="M965" t="b">
        <f t="shared" si="146"/>
        <v>0</v>
      </c>
      <c r="N965" t="b">
        <f t="shared" si="147"/>
        <v>1</v>
      </c>
      <c r="O965" t="b">
        <f t="shared" si="148"/>
        <v>1</v>
      </c>
      <c r="P965" t="b">
        <f t="shared" si="149"/>
        <v>1</v>
      </c>
      <c r="Q965" s="21">
        <f t="shared" si="150"/>
        <v>1</v>
      </c>
    </row>
    <row r="966" spans="1:17" ht="15.75" hidden="1" x14ac:dyDescent="0.25">
      <c r="A966" s="17" t="s">
        <v>271</v>
      </c>
      <c r="B966" s="17" t="s">
        <v>333</v>
      </c>
      <c r="C966" s="17" t="s">
        <v>22</v>
      </c>
      <c r="D966" s="12">
        <v>43405</v>
      </c>
      <c r="E966" s="12">
        <v>43437</v>
      </c>
      <c r="F966" s="13">
        <v>3500</v>
      </c>
      <c r="G966" s="12">
        <v>43405</v>
      </c>
      <c r="H966" s="12">
        <v>43434</v>
      </c>
      <c r="I966" s="17">
        <f t="shared" si="151"/>
        <v>1</v>
      </c>
      <c r="J966" s="13">
        <f t="shared" si="144"/>
        <v>3500</v>
      </c>
      <c r="K966"/>
      <c r="L966" t="b">
        <f t="shared" si="145"/>
        <v>0</v>
      </c>
      <c r="M966" t="b">
        <f t="shared" si="146"/>
        <v>0</v>
      </c>
      <c r="N966" t="b">
        <f t="shared" si="147"/>
        <v>1</v>
      </c>
      <c r="O966" t="b">
        <f t="shared" si="148"/>
        <v>1</v>
      </c>
      <c r="P966" t="b">
        <f t="shared" si="149"/>
        <v>1</v>
      </c>
      <c r="Q966" s="21">
        <f t="shared" si="150"/>
        <v>32</v>
      </c>
    </row>
    <row r="967" spans="1:17" ht="15.75" hidden="1" x14ac:dyDescent="0.25">
      <c r="A967" s="17" t="s">
        <v>50</v>
      </c>
      <c r="B967" s="17" t="s">
        <v>336</v>
      </c>
      <c r="C967" s="17" t="s">
        <v>22</v>
      </c>
      <c r="D967" s="12">
        <v>42487</v>
      </c>
      <c r="E967" s="12">
        <v>42735</v>
      </c>
      <c r="F967" s="13">
        <v>30000</v>
      </c>
      <c r="G967" s="12">
        <v>42461</v>
      </c>
      <c r="H967" s="12">
        <v>42825</v>
      </c>
      <c r="I967" s="17">
        <f t="shared" si="151"/>
        <v>12</v>
      </c>
      <c r="J967" s="13">
        <f t="shared" si="144"/>
        <v>2500</v>
      </c>
      <c r="K967"/>
      <c r="L967" t="b">
        <f t="shared" si="145"/>
        <v>0</v>
      </c>
      <c r="M967" t="b">
        <f t="shared" si="146"/>
        <v>0</v>
      </c>
      <c r="N967" t="b">
        <f t="shared" si="147"/>
        <v>0</v>
      </c>
      <c r="O967" t="b">
        <f t="shared" si="148"/>
        <v>0</v>
      </c>
      <c r="P967" t="b">
        <f t="shared" si="149"/>
        <v>0</v>
      </c>
      <c r="Q967" s="21" t="str">
        <f t="shared" si="150"/>
        <v>N/a</v>
      </c>
    </row>
    <row r="968" spans="1:17" ht="15.75" hidden="1" x14ac:dyDescent="0.25">
      <c r="A968" s="17" t="s">
        <v>50</v>
      </c>
      <c r="B968" s="17" t="s">
        <v>336</v>
      </c>
      <c r="C968" s="17" t="s">
        <v>22</v>
      </c>
      <c r="D968" s="12">
        <v>42606</v>
      </c>
      <c r="E968" s="12">
        <v>42735</v>
      </c>
      <c r="F968" s="13">
        <v>2800</v>
      </c>
      <c r="G968" s="12">
        <v>42583</v>
      </c>
      <c r="H968" s="12">
        <v>42825</v>
      </c>
      <c r="I968" s="17">
        <f t="shared" si="151"/>
        <v>8</v>
      </c>
      <c r="J968" s="13">
        <f t="shared" si="144"/>
        <v>350</v>
      </c>
      <c r="K968"/>
      <c r="L968" t="b">
        <f t="shared" si="145"/>
        <v>0</v>
      </c>
      <c r="M968" t="b">
        <f t="shared" si="146"/>
        <v>0</v>
      </c>
      <c r="N968" t="b">
        <f t="shared" si="147"/>
        <v>1</v>
      </c>
      <c r="O968" t="b">
        <f t="shared" si="148"/>
        <v>1</v>
      </c>
      <c r="P968" t="b">
        <f t="shared" si="149"/>
        <v>1</v>
      </c>
      <c r="Q968" s="21">
        <f t="shared" si="150"/>
        <v>-242</v>
      </c>
    </row>
    <row r="969" spans="1:17" ht="15.75" hidden="1" x14ac:dyDescent="0.25">
      <c r="A969" s="17" t="s">
        <v>50</v>
      </c>
      <c r="B969" s="17" t="s">
        <v>336</v>
      </c>
      <c r="C969" s="17" t="s">
        <v>22</v>
      </c>
      <c r="D969" s="12">
        <v>42736</v>
      </c>
      <c r="E969" s="12">
        <v>43100</v>
      </c>
      <c r="F969" s="13">
        <v>2500</v>
      </c>
      <c r="G969" s="12">
        <v>42736</v>
      </c>
      <c r="H969" s="12">
        <v>42766</v>
      </c>
      <c r="I969" s="17">
        <f t="shared" si="151"/>
        <v>1</v>
      </c>
      <c r="J969" s="13">
        <f t="shared" si="144"/>
        <v>2500</v>
      </c>
      <c r="K969"/>
      <c r="L969" t="b">
        <f t="shared" si="145"/>
        <v>0</v>
      </c>
      <c r="M969" t="b">
        <f t="shared" si="146"/>
        <v>0</v>
      </c>
      <c r="N969" t="b">
        <f t="shared" si="147"/>
        <v>1</v>
      </c>
      <c r="O969" t="b">
        <f t="shared" si="148"/>
        <v>1</v>
      </c>
      <c r="P969" t="b">
        <f t="shared" si="149"/>
        <v>1</v>
      </c>
      <c r="Q969" s="21">
        <f t="shared" si="150"/>
        <v>-89</v>
      </c>
    </row>
    <row r="970" spans="1:17" ht="15.75" hidden="1" x14ac:dyDescent="0.25">
      <c r="A970" s="17" t="s">
        <v>50</v>
      </c>
      <c r="B970" s="17" t="s">
        <v>336</v>
      </c>
      <c r="C970" s="17" t="s">
        <v>22</v>
      </c>
      <c r="D970" s="12">
        <v>42767</v>
      </c>
      <c r="E970" s="12">
        <v>43100</v>
      </c>
      <c r="F970" s="13">
        <v>2500</v>
      </c>
      <c r="G970" s="12">
        <v>42767</v>
      </c>
      <c r="H970" s="12">
        <v>42794</v>
      </c>
      <c r="I970" s="17">
        <f t="shared" si="151"/>
        <v>1</v>
      </c>
      <c r="J970" s="13">
        <f t="shared" si="144"/>
        <v>2500</v>
      </c>
      <c r="K970"/>
      <c r="L970" t="b">
        <f t="shared" si="145"/>
        <v>0</v>
      </c>
      <c r="M970" t="b">
        <f t="shared" si="146"/>
        <v>0</v>
      </c>
      <c r="N970" t="b">
        <f t="shared" si="147"/>
        <v>1</v>
      </c>
      <c r="O970" t="b">
        <f t="shared" si="148"/>
        <v>1</v>
      </c>
      <c r="P970" t="b">
        <f t="shared" si="149"/>
        <v>1</v>
      </c>
      <c r="Q970" s="21">
        <f t="shared" si="150"/>
        <v>1</v>
      </c>
    </row>
    <row r="971" spans="1:17" ht="15.75" hidden="1" x14ac:dyDescent="0.25">
      <c r="A971" s="17" t="s">
        <v>50</v>
      </c>
      <c r="B971" s="17" t="s">
        <v>336</v>
      </c>
      <c r="C971" s="17" t="s">
        <v>22</v>
      </c>
      <c r="D971" s="12">
        <v>42795</v>
      </c>
      <c r="E971" s="12">
        <v>43100</v>
      </c>
      <c r="F971" s="13">
        <v>2500</v>
      </c>
      <c r="G971" s="12">
        <v>42795</v>
      </c>
      <c r="H971" s="12">
        <v>42825</v>
      </c>
      <c r="I971" s="17">
        <f t="shared" si="151"/>
        <v>1</v>
      </c>
      <c r="J971" s="13">
        <f t="shared" si="144"/>
        <v>2500</v>
      </c>
      <c r="K971"/>
      <c r="L971" t="b">
        <f t="shared" si="145"/>
        <v>0</v>
      </c>
      <c r="M971" t="b">
        <f t="shared" si="146"/>
        <v>0</v>
      </c>
      <c r="N971" t="b">
        <f t="shared" si="147"/>
        <v>1</v>
      </c>
      <c r="O971" t="b">
        <f t="shared" si="148"/>
        <v>1</v>
      </c>
      <c r="P971" t="b">
        <f t="shared" si="149"/>
        <v>1</v>
      </c>
      <c r="Q971" s="21">
        <f t="shared" si="150"/>
        <v>1</v>
      </c>
    </row>
    <row r="972" spans="1:17" ht="15.75" hidden="1" x14ac:dyDescent="0.25">
      <c r="A972" s="17" t="s">
        <v>50</v>
      </c>
      <c r="B972" s="17" t="s">
        <v>336</v>
      </c>
      <c r="C972" s="17" t="s">
        <v>22</v>
      </c>
      <c r="D972" s="12">
        <v>42826</v>
      </c>
      <c r="E972" s="12">
        <v>43100</v>
      </c>
      <c r="F972" s="13">
        <v>2500</v>
      </c>
      <c r="G972" s="12">
        <v>42826</v>
      </c>
      <c r="H972" s="12">
        <v>42855</v>
      </c>
      <c r="I972" s="17">
        <f t="shared" si="151"/>
        <v>1</v>
      </c>
      <c r="J972" s="13">
        <f t="shared" si="144"/>
        <v>2500</v>
      </c>
      <c r="K972"/>
      <c r="L972" t="b">
        <f t="shared" si="145"/>
        <v>0</v>
      </c>
      <c r="M972" t="b">
        <f t="shared" si="146"/>
        <v>0</v>
      </c>
      <c r="N972" t="b">
        <f t="shared" si="147"/>
        <v>1</v>
      </c>
      <c r="O972" t="b">
        <f t="shared" si="148"/>
        <v>1</v>
      </c>
      <c r="P972" t="b">
        <f t="shared" si="149"/>
        <v>1</v>
      </c>
      <c r="Q972" s="21">
        <f t="shared" si="150"/>
        <v>1</v>
      </c>
    </row>
    <row r="973" spans="1:17" ht="15.75" hidden="1" x14ac:dyDescent="0.25">
      <c r="A973" s="17" t="s">
        <v>50</v>
      </c>
      <c r="B973" s="17" t="s">
        <v>336</v>
      </c>
      <c r="C973" s="17" t="s">
        <v>22</v>
      </c>
      <c r="D973" s="12">
        <v>42842</v>
      </c>
      <c r="E973" s="12">
        <v>43100</v>
      </c>
      <c r="F973" s="13">
        <v>30000</v>
      </c>
      <c r="G973" s="12">
        <v>42826</v>
      </c>
      <c r="H973" s="12">
        <v>43190</v>
      </c>
      <c r="I973" s="17">
        <f t="shared" si="151"/>
        <v>12</v>
      </c>
      <c r="J973" s="13">
        <f t="shared" si="144"/>
        <v>2500</v>
      </c>
      <c r="K973"/>
      <c r="L973" t="b">
        <f t="shared" si="145"/>
        <v>0</v>
      </c>
      <c r="M973" t="b">
        <f t="shared" si="146"/>
        <v>0</v>
      </c>
      <c r="N973" t="b">
        <f t="shared" si="147"/>
        <v>1</v>
      </c>
      <c r="O973" t="b">
        <f t="shared" si="148"/>
        <v>1</v>
      </c>
      <c r="P973" t="b">
        <f t="shared" si="149"/>
        <v>1</v>
      </c>
      <c r="Q973" s="21">
        <f t="shared" si="150"/>
        <v>-29</v>
      </c>
    </row>
    <row r="974" spans="1:17" ht="15.75" hidden="1" x14ac:dyDescent="0.25">
      <c r="A974" s="17" t="s">
        <v>50</v>
      </c>
      <c r="B974" s="17" t="s">
        <v>336</v>
      </c>
      <c r="C974" s="17" t="s">
        <v>22</v>
      </c>
      <c r="D974" s="12">
        <v>42856</v>
      </c>
      <c r="E974" s="12">
        <v>43100</v>
      </c>
      <c r="F974" s="13">
        <v>2500</v>
      </c>
      <c r="G974" s="12">
        <v>42856</v>
      </c>
      <c r="H974" s="12">
        <v>42886</v>
      </c>
      <c r="I974" s="17">
        <f t="shared" si="151"/>
        <v>1</v>
      </c>
      <c r="J974" s="13">
        <f t="shared" si="144"/>
        <v>2500</v>
      </c>
      <c r="K974"/>
      <c r="L974" t="b">
        <f t="shared" si="145"/>
        <v>0</v>
      </c>
      <c r="M974" t="b">
        <f t="shared" si="146"/>
        <v>0</v>
      </c>
      <c r="N974" t="b">
        <f t="shared" si="147"/>
        <v>1</v>
      </c>
      <c r="O974" t="b">
        <f t="shared" si="148"/>
        <v>1</v>
      </c>
      <c r="P974" t="b">
        <f t="shared" si="149"/>
        <v>1</v>
      </c>
      <c r="Q974" s="21">
        <f t="shared" si="150"/>
        <v>-334</v>
      </c>
    </row>
    <row r="975" spans="1:17" ht="15.75" hidden="1" x14ac:dyDescent="0.25">
      <c r="A975" s="17" t="s">
        <v>50</v>
      </c>
      <c r="B975" s="17" t="s">
        <v>336</v>
      </c>
      <c r="C975" s="17" t="s">
        <v>22</v>
      </c>
      <c r="D975" s="12">
        <v>42887</v>
      </c>
      <c r="E975" s="12">
        <v>43100</v>
      </c>
      <c r="F975" s="13">
        <v>2500</v>
      </c>
      <c r="G975" s="12">
        <v>42887</v>
      </c>
      <c r="H975" s="12">
        <v>42916</v>
      </c>
      <c r="I975" s="17">
        <f t="shared" si="151"/>
        <v>1</v>
      </c>
      <c r="J975" s="13">
        <f t="shared" si="144"/>
        <v>2500</v>
      </c>
      <c r="K975"/>
      <c r="L975" t="b">
        <f t="shared" si="145"/>
        <v>0</v>
      </c>
      <c r="M975" t="b">
        <f t="shared" si="146"/>
        <v>0</v>
      </c>
      <c r="N975" t="b">
        <f t="shared" si="147"/>
        <v>1</v>
      </c>
      <c r="O975" t="b">
        <f t="shared" si="148"/>
        <v>1</v>
      </c>
      <c r="P975" t="b">
        <f t="shared" si="149"/>
        <v>1</v>
      </c>
      <c r="Q975" s="21">
        <f t="shared" si="150"/>
        <v>1</v>
      </c>
    </row>
    <row r="976" spans="1:17" ht="15.75" hidden="1" x14ac:dyDescent="0.25">
      <c r="A976" s="17" t="s">
        <v>50</v>
      </c>
      <c r="B976" s="17" t="s">
        <v>336</v>
      </c>
      <c r="C976" s="17" t="s">
        <v>22</v>
      </c>
      <c r="D976" s="12">
        <v>42917</v>
      </c>
      <c r="E976" s="12">
        <v>43100</v>
      </c>
      <c r="F976" s="13">
        <v>2500</v>
      </c>
      <c r="G976" s="12">
        <v>42917</v>
      </c>
      <c r="H976" s="12">
        <v>42947</v>
      </c>
      <c r="I976" s="17">
        <f t="shared" si="151"/>
        <v>1</v>
      </c>
      <c r="J976" s="13">
        <f t="shared" si="144"/>
        <v>2500</v>
      </c>
      <c r="K976"/>
      <c r="L976" t="b">
        <f t="shared" si="145"/>
        <v>0</v>
      </c>
      <c r="M976" t="b">
        <f t="shared" si="146"/>
        <v>0</v>
      </c>
      <c r="N976" t="b">
        <f t="shared" si="147"/>
        <v>1</v>
      </c>
      <c r="O976" t="b">
        <f t="shared" si="148"/>
        <v>1</v>
      </c>
      <c r="P976" t="b">
        <f t="shared" si="149"/>
        <v>1</v>
      </c>
      <c r="Q976" s="21">
        <f t="shared" si="150"/>
        <v>1</v>
      </c>
    </row>
    <row r="977" spans="1:17" ht="15.75" hidden="1" x14ac:dyDescent="0.25">
      <c r="A977" s="17" t="s">
        <v>50</v>
      </c>
      <c r="B977" s="17" t="s">
        <v>336</v>
      </c>
      <c r="C977" s="17" t="s">
        <v>22</v>
      </c>
      <c r="D977" s="12">
        <v>42948</v>
      </c>
      <c r="E977" s="12">
        <v>43100</v>
      </c>
      <c r="F977" s="13">
        <v>2500</v>
      </c>
      <c r="G977" s="12">
        <v>42948</v>
      </c>
      <c r="H977" s="12">
        <v>42978</v>
      </c>
      <c r="I977" s="17">
        <f t="shared" si="151"/>
        <v>1</v>
      </c>
      <c r="J977" s="13">
        <f t="shared" si="144"/>
        <v>2500</v>
      </c>
      <c r="K977"/>
      <c r="L977" t="b">
        <f t="shared" si="145"/>
        <v>0</v>
      </c>
      <c r="M977" t="b">
        <f t="shared" si="146"/>
        <v>0</v>
      </c>
      <c r="N977" t="b">
        <f t="shared" si="147"/>
        <v>1</v>
      </c>
      <c r="O977" t="b">
        <f t="shared" si="148"/>
        <v>1</v>
      </c>
      <c r="P977" t="b">
        <f t="shared" si="149"/>
        <v>1</v>
      </c>
      <c r="Q977" s="21">
        <f t="shared" si="150"/>
        <v>1</v>
      </c>
    </row>
    <row r="978" spans="1:17" ht="15.75" hidden="1" x14ac:dyDescent="0.25">
      <c r="A978" s="17" t="s">
        <v>50</v>
      </c>
      <c r="B978" s="17" t="s">
        <v>336</v>
      </c>
      <c r="C978" s="17" t="s">
        <v>22</v>
      </c>
      <c r="D978" s="12">
        <v>42979</v>
      </c>
      <c r="E978" s="12">
        <v>43100</v>
      </c>
      <c r="F978" s="13">
        <v>2500</v>
      </c>
      <c r="G978" s="12">
        <v>42979</v>
      </c>
      <c r="H978" s="12">
        <v>43008</v>
      </c>
      <c r="I978" s="17">
        <f t="shared" si="151"/>
        <v>1</v>
      </c>
      <c r="J978" s="13">
        <f t="shared" si="144"/>
        <v>2500</v>
      </c>
      <c r="K978"/>
      <c r="L978" t="b">
        <f t="shared" si="145"/>
        <v>0</v>
      </c>
      <c r="M978" t="b">
        <f t="shared" si="146"/>
        <v>0</v>
      </c>
      <c r="N978" t="b">
        <f t="shared" si="147"/>
        <v>1</v>
      </c>
      <c r="O978" t="b">
        <f t="shared" si="148"/>
        <v>1</v>
      </c>
      <c r="P978" t="b">
        <f t="shared" si="149"/>
        <v>1</v>
      </c>
      <c r="Q978" s="21">
        <f t="shared" si="150"/>
        <v>1</v>
      </c>
    </row>
    <row r="979" spans="1:17" ht="15.75" x14ac:dyDescent="0.25">
      <c r="A979" s="17" t="s">
        <v>50</v>
      </c>
      <c r="B979" s="17" t="s">
        <v>336</v>
      </c>
      <c r="C979" s="17" t="s">
        <v>22</v>
      </c>
      <c r="D979" s="12">
        <v>43206</v>
      </c>
      <c r="E979" s="12">
        <v>43227</v>
      </c>
      <c r="F979" s="13">
        <v>30000</v>
      </c>
      <c r="G979" s="12">
        <v>43191</v>
      </c>
      <c r="H979" s="12">
        <v>43555</v>
      </c>
      <c r="I979" s="17">
        <f t="shared" si="151"/>
        <v>12</v>
      </c>
      <c r="J979" s="13">
        <f t="shared" si="144"/>
        <v>2500</v>
      </c>
      <c r="K979"/>
      <c r="L979" t="b">
        <f t="shared" si="145"/>
        <v>0</v>
      </c>
      <c r="M979" t="b">
        <f t="shared" si="146"/>
        <v>0</v>
      </c>
      <c r="N979" t="b">
        <f t="shared" si="147"/>
        <v>1</v>
      </c>
      <c r="O979" t="b">
        <f t="shared" si="148"/>
        <v>1</v>
      </c>
      <c r="P979" t="b">
        <f t="shared" si="149"/>
        <v>1</v>
      </c>
      <c r="Q979" s="21">
        <f t="shared" si="150"/>
        <v>183</v>
      </c>
    </row>
    <row r="980" spans="1:17" ht="15.75" hidden="1" x14ac:dyDescent="0.25">
      <c r="A980" s="17" t="s">
        <v>50</v>
      </c>
      <c r="B980" s="17" t="s">
        <v>336</v>
      </c>
      <c r="C980" s="17" t="s">
        <v>22</v>
      </c>
      <c r="D980" s="12">
        <v>43343</v>
      </c>
      <c r="E980" s="12">
        <v>43438</v>
      </c>
      <c r="F980" s="13">
        <v>1000</v>
      </c>
      <c r="G980" s="12">
        <v>43344</v>
      </c>
      <c r="H980" s="12">
        <v>43373</v>
      </c>
      <c r="I980" s="17">
        <f t="shared" si="151"/>
        <v>1</v>
      </c>
      <c r="J980" s="13">
        <f t="shared" si="144"/>
        <v>1000</v>
      </c>
      <c r="K980"/>
      <c r="L980" t="b">
        <f t="shared" si="145"/>
        <v>0</v>
      </c>
      <c r="M980" t="b">
        <f t="shared" si="146"/>
        <v>0</v>
      </c>
      <c r="N980" t="b">
        <f t="shared" si="147"/>
        <v>1</v>
      </c>
      <c r="O980" t="b">
        <f t="shared" si="148"/>
        <v>1</v>
      </c>
      <c r="P980" t="b">
        <f t="shared" si="149"/>
        <v>1</v>
      </c>
      <c r="Q980" s="21">
        <f t="shared" si="150"/>
        <v>-211</v>
      </c>
    </row>
    <row r="981" spans="1:17" ht="15.75" hidden="1" x14ac:dyDescent="0.25">
      <c r="A981" s="17" t="s">
        <v>50</v>
      </c>
      <c r="B981" s="17" t="s">
        <v>336</v>
      </c>
      <c r="C981" s="17" t="s">
        <v>22</v>
      </c>
      <c r="D981" s="12">
        <v>43385</v>
      </c>
      <c r="E981" s="12">
        <v>43418</v>
      </c>
      <c r="F981" s="13">
        <v>3300</v>
      </c>
      <c r="G981" s="12">
        <v>43374</v>
      </c>
      <c r="H981" s="12">
        <v>43465</v>
      </c>
      <c r="I981" s="17">
        <f t="shared" si="151"/>
        <v>3</v>
      </c>
      <c r="J981" s="13">
        <f t="shared" ref="J981:J1038" si="152">F981/I981</f>
        <v>1100</v>
      </c>
      <c r="K981"/>
      <c r="L981" t="b">
        <f t="shared" si="145"/>
        <v>0</v>
      </c>
      <c r="M981" t="b">
        <f t="shared" si="146"/>
        <v>0</v>
      </c>
      <c r="N981" t="b">
        <f t="shared" si="147"/>
        <v>1</v>
      </c>
      <c r="O981" t="b">
        <f t="shared" si="148"/>
        <v>1</v>
      </c>
      <c r="P981" t="b">
        <f t="shared" si="149"/>
        <v>1</v>
      </c>
      <c r="Q981" s="21">
        <f t="shared" si="150"/>
        <v>1</v>
      </c>
    </row>
    <row r="982" spans="1:17" ht="15.75" x14ac:dyDescent="0.25">
      <c r="A982" s="17" t="s">
        <v>50</v>
      </c>
      <c r="B982" s="17" t="s">
        <v>336</v>
      </c>
      <c r="C982" s="17" t="s">
        <v>22</v>
      </c>
      <c r="D982" s="12">
        <v>43487</v>
      </c>
      <c r="E982" s="12">
        <v>43493</v>
      </c>
      <c r="F982" s="13">
        <v>13200</v>
      </c>
      <c r="G982" s="12">
        <v>43466</v>
      </c>
      <c r="H982" s="12">
        <v>43830</v>
      </c>
      <c r="I982" s="17">
        <f t="shared" si="151"/>
        <v>12</v>
      </c>
      <c r="J982" s="13">
        <f t="shared" si="152"/>
        <v>1100</v>
      </c>
      <c r="K982"/>
      <c r="L982" t="b">
        <f t="shared" si="145"/>
        <v>0</v>
      </c>
      <c r="M982" t="b">
        <f t="shared" si="146"/>
        <v>0</v>
      </c>
      <c r="N982" t="b">
        <f t="shared" si="147"/>
        <v>1</v>
      </c>
      <c r="O982" t="b">
        <f t="shared" si="148"/>
        <v>1</v>
      </c>
      <c r="P982" t="b">
        <f t="shared" si="149"/>
        <v>1</v>
      </c>
      <c r="Q982" s="21">
        <f t="shared" si="150"/>
        <v>1</v>
      </c>
    </row>
    <row r="983" spans="1:17" ht="15.75" x14ac:dyDescent="0.25">
      <c r="A983" s="17" t="s">
        <v>50</v>
      </c>
      <c r="B983" s="17" t="s">
        <v>335</v>
      </c>
      <c r="C983" s="17" t="s">
        <v>22</v>
      </c>
      <c r="D983" s="12">
        <v>43569</v>
      </c>
      <c r="E983" s="12">
        <v>43658</v>
      </c>
      <c r="F983" s="13">
        <v>30000</v>
      </c>
      <c r="G983" s="12">
        <v>43556</v>
      </c>
      <c r="H983" s="12">
        <v>43921</v>
      </c>
      <c r="I983" s="17">
        <f t="shared" si="151"/>
        <v>12</v>
      </c>
      <c r="J983" s="13">
        <f t="shared" si="152"/>
        <v>2500</v>
      </c>
      <c r="K983"/>
      <c r="L983" t="b">
        <f t="shared" ref="L983:L1038" si="153">AND(F983=F982,G983=G982,E983=E982,D983=D982)</f>
        <v>0</v>
      </c>
      <c r="M983" t="b">
        <f t="shared" ref="M983:M1038" si="154">IF(F983&gt;G983,TRUE, FALSE)</f>
        <v>0</v>
      </c>
      <c r="N983" t="b">
        <f t="shared" ref="N983:N1038" si="155">EXACT(A983,A982)</f>
        <v>1</v>
      </c>
      <c r="O983" t="b">
        <f t="shared" ref="O983:O1038" si="156">EXACT(B983,B982)</f>
        <v>0</v>
      </c>
      <c r="P983" t="b">
        <f t="shared" ref="P983:P1038" si="157">AND(N983,O983)</f>
        <v>0</v>
      </c>
      <c r="Q983" s="21" t="str">
        <f t="shared" ref="Q983:Q1038" si="158">IF(AND(NOT(L983),P983), G983-H982,"N/a")</f>
        <v>N/a</v>
      </c>
    </row>
    <row r="984" spans="1:17" ht="15.75" x14ac:dyDescent="0.25">
      <c r="A984" s="17" t="s">
        <v>50</v>
      </c>
      <c r="B984" s="17" t="s">
        <v>336</v>
      </c>
      <c r="C984" s="17" t="s">
        <v>22</v>
      </c>
      <c r="D984" s="12">
        <v>43921</v>
      </c>
      <c r="E984" s="12">
        <v>44193</v>
      </c>
      <c r="F984" s="13">
        <v>13200</v>
      </c>
      <c r="G984" s="12">
        <v>43831</v>
      </c>
      <c r="H984" s="12">
        <v>44196</v>
      </c>
      <c r="I984" s="17">
        <f t="shared" si="151"/>
        <v>12</v>
      </c>
      <c r="J984" s="13">
        <f t="shared" si="152"/>
        <v>1100</v>
      </c>
      <c r="K984"/>
      <c r="L984" t="b">
        <f t="shared" si="153"/>
        <v>0</v>
      </c>
      <c r="M984" t="b">
        <f t="shared" si="154"/>
        <v>0</v>
      </c>
      <c r="N984" t="b">
        <f t="shared" si="155"/>
        <v>1</v>
      </c>
      <c r="O984" t="b">
        <f t="shared" si="156"/>
        <v>0</v>
      </c>
      <c r="P984" t="b">
        <f t="shared" si="157"/>
        <v>0</v>
      </c>
      <c r="Q984" s="21" t="str">
        <f t="shared" si="158"/>
        <v>N/a</v>
      </c>
    </row>
    <row r="985" spans="1:17" ht="15.75" x14ac:dyDescent="0.25">
      <c r="A985" s="17" t="s">
        <v>50</v>
      </c>
      <c r="B985" s="17" t="s">
        <v>335</v>
      </c>
      <c r="C985" s="17" t="s">
        <v>22</v>
      </c>
      <c r="D985" s="12">
        <v>43935</v>
      </c>
      <c r="E985" s="12">
        <v>44196</v>
      </c>
      <c r="F985" s="13">
        <v>30000</v>
      </c>
      <c r="G985" s="12">
        <v>43922</v>
      </c>
      <c r="H985" s="12">
        <v>44286</v>
      </c>
      <c r="I985" s="17">
        <f t="shared" si="151"/>
        <v>12</v>
      </c>
      <c r="J985" s="13">
        <f t="shared" si="152"/>
        <v>2500</v>
      </c>
      <c r="K985"/>
      <c r="L985" t="b">
        <f t="shared" si="153"/>
        <v>0</v>
      </c>
      <c r="M985" t="b">
        <f t="shared" si="154"/>
        <v>0</v>
      </c>
      <c r="N985" t="b">
        <f t="shared" si="155"/>
        <v>1</v>
      </c>
      <c r="O985" t="b">
        <f t="shared" si="156"/>
        <v>0</v>
      </c>
      <c r="P985" t="b">
        <f t="shared" si="157"/>
        <v>0</v>
      </c>
      <c r="Q985" s="21" t="str">
        <f t="shared" si="158"/>
        <v>N/a</v>
      </c>
    </row>
    <row r="986" spans="1:17" ht="15.75" x14ac:dyDescent="0.25">
      <c r="A986" s="17" t="s">
        <v>50</v>
      </c>
      <c r="B986" s="17" t="s">
        <v>336</v>
      </c>
      <c r="C986" s="17" t="s">
        <v>22</v>
      </c>
      <c r="D986" s="12">
        <v>44277</v>
      </c>
      <c r="E986" s="12"/>
      <c r="F986" s="13">
        <v>13200</v>
      </c>
      <c r="G986" s="12">
        <v>44197</v>
      </c>
      <c r="H986" s="12">
        <v>44561</v>
      </c>
      <c r="I986" s="17">
        <f t="shared" si="151"/>
        <v>12</v>
      </c>
      <c r="J986" s="13">
        <f t="shared" si="152"/>
        <v>1100</v>
      </c>
      <c r="K986"/>
      <c r="L986" t="b">
        <f t="shared" si="153"/>
        <v>0</v>
      </c>
      <c r="M986" t="b">
        <f t="shared" si="154"/>
        <v>0</v>
      </c>
      <c r="N986" t="b">
        <f t="shared" si="155"/>
        <v>1</v>
      </c>
      <c r="O986" t="b">
        <f t="shared" si="156"/>
        <v>0</v>
      </c>
      <c r="P986" t="b">
        <f t="shared" si="157"/>
        <v>0</v>
      </c>
      <c r="Q986" s="21" t="str">
        <f t="shared" si="158"/>
        <v>N/a</v>
      </c>
    </row>
    <row r="987" spans="1:17" ht="15.75" hidden="1" x14ac:dyDescent="0.25">
      <c r="A987" s="17" t="s">
        <v>272</v>
      </c>
      <c r="B987" s="17" t="s">
        <v>335</v>
      </c>
      <c r="C987" s="17" t="s">
        <v>22</v>
      </c>
      <c r="D987" s="12">
        <v>42491</v>
      </c>
      <c r="E987" s="12">
        <v>42735</v>
      </c>
      <c r="F987" s="13">
        <v>1662.5</v>
      </c>
      <c r="G987" s="12">
        <v>42461</v>
      </c>
      <c r="H987" s="12">
        <v>42490</v>
      </c>
      <c r="I987" s="17">
        <f t="shared" si="151"/>
        <v>1</v>
      </c>
      <c r="J987" s="13">
        <f t="shared" si="152"/>
        <v>1662.5</v>
      </c>
      <c r="K987"/>
      <c r="L987" t="b">
        <f t="shared" si="153"/>
        <v>0</v>
      </c>
      <c r="M987" t="b">
        <f t="shared" si="154"/>
        <v>0</v>
      </c>
      <c r="N987" t="b">
        <f t="shared" si="155"/>
        <v>0</v>
      </c>
      <c r="O987" t="b">
        <f t="shared" si="156"/>
        <v>0</v>
      </c>
      <c r="P987" t="b">
        <f t="shared" si="157"/>
        <v>0</v>
      </c>
      <c r="Q987" s="21" t="str">
        <f t="shared" si="158"/>
        <v>N/a</v>
      </c>
    </row>
    <row r="988" spans="1:17" ht="15.75" hidden="1" x14ac:dyDescent="0.25">
      <c r="A988" s="17" t="s">
        <v>272</v>
      </c>
      <c r="B988" s="17" t="s">
        <v>335</v>
      </c>
      <c r="C988" s="17" t="s">
        <v>22</v>
      </c>
      <c r="D988" s="12">
        <v>42514</v>
      </c>
      <c r="E988" s="12">
        <v>42735</v>
      </c>
      <c r="F988" s="13">
        <v>1662.5</v>
      </c>
      <c r="G988" s="12">
        <v>42491</v>
      </c>
      <c r="H988" s="12">
        <v>42521</v>
      </c>
      <c r="I988" s="17">
        <f t="shared" ref="I988:I1038" si="159">IF((YEAR(H988)-YEAR(G988))=1, ((MONTH(H988)-MONTH(G988))+1)+12, (IF((YEAR(H988)-YEAR(G988))=2, ((MONTH(H988)-MONTH(G988))+1)+24, (IF((YEAR(H988)-YEAR(G988))=3, ((MONTH(H988)-MONTH(G988))+1)+36, (MONTH(H988)-MONTH(G988))+1)))))</f>
        <v>1</v>
      </c>
      <c r="J988" s="13">
        <f t="shared" si="152"/>
        <v>1662.5</v>
      </c>
      <c r="K988"/>
      <c r="L988" t="b">
        <f t="shared" si="153"/>
        <v>0</v>
      </c>
      <c r="M988" t="b">
        <f t="shared" si="154"/>
        <v>0</v>
      </c>
      <c r="N988" t="b">
        <f t="shared" si="155"/>
        <v>1</v>
      </c>
      <c r="O988" t="b">
        <f t="shared" si="156"/>
        <v>1</v>
      </c>
      <c r="P988" t="b">
        <f t="shared" si="157"/>
        <v>1</v>
      </c>
      <c r="Q988" s="21">
        <f t="shared" si="158"/>
        <v>1</v>
      </c>
    </row>
    <row r="989" spans="1:17" ht="15.75" hidden="1" x14ac:dyDescent="0.25">
      <c r="A989" s="17" t="s">
        <v>272</v>
      </c>
      <c r="B989" s="17" t="s">
        <v>335</v>
      </c>
      <c r="C989" s="17" t="s">
        <v>22</v>
      </c>
      <c r="D989" s="12">
        <v>42522</v>
      </c>
      <c r="E989" s="12">
        <v>42735</v>
      </c>
      <c r="F989" s="13">
        <v>1662.5</v>
      </c>
      <c r="G989" s="12">
        <v>42522</v>
      </c>
      <c r="H989" s="12">
        <v>42551</v>
      </c>
      <c r="I989" s="17">
        <f t="shared" si="159"/>
        <v>1</v>
      </c>
      <c r="J989" s="13">
        <f t="shared" si="152"/>
        <v>1662.5</v>
      </c>
      <c r="K989"/>
      <c r="L989" t="b">
        <f t="shared" si="153"/>
        <v>0</v>
      </c>
      <c r="M989" t="b">
        <f t="shared" si="154"/>
        <v>0</v>
      </c>
      <c r="N989" t="b">
        <f t="shared" si="155"/>
        <v>1</v>
      </c>
      <c r="O989" t="b">
        <f t="shared" si="156"/>
        <v>1</v>
      </c>
      <c r="P989" t="b">
        <f t="shared" si="157"/>
        <v>1</v>
      </c>
      <c r="Q989" s="21">
        <f t="shared" si="158"/>
        <v>1</v>
      </c>
    </row>
    <row r="990" spans="1:17" ht="15.75" hidden="1" x14ac:dyDescent="0.25">
      <c r="A990" s="17" t="s">
        <v>272</v>
      </c>
      <c r="B990" s="17" t="s">
        <v>335</v>
      </c>
      <c r="C990" s="17" t="s">
        <v>22</v>
      </c>
      <c r="D990" s="12">
        <v>42559</v>
      </c>
      <c r="E990" s="12">
        <v>43465</v>
      </c>
      <c r="F990" s="13">
        <v>1662.5</v>
      </c>
      <c r="G990" s="12">
        <v>42552</v>
      </c>
      <c r="H990" s="12">
        <v>42582</v>
      </c>
      <c r="I990" s="17">
        <f t="shared" si="159"/>
        <v>1</v>
      </c>
      <c r="J990" s="13">
        <f t="shared" si="152"/>
        <v>1662.5</v>
      </c>
      <c r="K990"/>
      <c r="L990" t="b">
        <f t="shared" si="153"/>
        <v>0</v>
      </c>
      <c r="M990" t="b">
        <f t="shared" si="154"/>
        <v>0</v>
      </c>
      <c r="N990" t="b">
        <f t="shared" si="155"/>
        <v>1</v>
      </c>
      <c r="O990" t="b">
        <f t="shared" si="156"/>
        <v>1</v>
      </c>
      <c r="P990" t="b">
        <f t="shared" si="157"/>
        <v>1</v>
      </c>
      <c r="Q990" s="21">
        <f t="shared" si="158"/>
        <v>1</v>
      </c>
    </row>
    <row r="991" spans="1:17" ht="15.75" hidden="1" x14ac:dyDescent="0.25">
      <c r="A991" s="17" t="s">
        <v>272</v>
      </c>
      <c r="B991" s="17" t="s">
        <v>335</v>
      </c>
      <c r="C991" s="17" t="s">
        <v>22</v>
      </c>
      <c r="D991" s="12">
        <v>42614</v>
      </c>
      <c r="E991" s="12">
        <v>43465</v>
      </c>
      <c r="F991" s="13">
        <v>1662.5</v>
      </c>
      <c r="G991" s="12">
        <v>42583</v>
      </c>
      <c r="H991" s="12">
        <v>42613</v>
      </c>
      <c r="I991" s="17">
        <f t="shared" si="159"/>
        <v>1</v>
      </c>
      <c r="J991" s="13">
        <f t="shared" si="152"/>
        <v>1662.5</v>
      </c>
      <c r="K991"/>
      <c r="L991" t="b">
        <f t="shared" si="153"/>
        <v>0</v>
      </c>
      <c r="M991" t="b">
        <f t="shared" si="154"/>
        <v>0</v>
      </c>
      <c r="N991" t="b">
        <f t="shared" si="155"/>
        <v>1</v>
      </c>
      <c r="O991" t="b">
        <f t="shared" si="156"/>
        <v>1</v>
      </c>
      <c r="P991" t="b">
        <f t="shared" si="157"/>
        <v>1</v>
      </c>
      <c r="Q991" s="21">
        <f t="shared" si="158"/>
        <v>1</v>
      </c>
    </row>
    <row r="992" spans="1:17" ht="15.75" hidden="1" x14ac:dyDescent="0.25">
      <c r="A992" s="17" t="s">
        <v>272</v>
      </c>
      <c r="B992" s="17" t="s">
        <v>335</v>
      </c>
      <c r="C992" s="17" t="s">
        <v>22</v>
      </c>
      <c r="D992" s="12">
        <v>42644</v>
      </c>
      <c r="E992" s="12">
        <v>43465</v>
      </c>
      <c r="F992" s="13">
        <v>1662.5</v>
      </c>
      <c r="G992" s="12">
        <v>42614</v>
      </c>
      <c r="H992" s="12">
        <v>42643</v>
      </c>
      <c r="I992" s="17">
        <f t="shared" si="159"/>
        <v>1</v>
      </c>
      <c r="J992" s="13">
        <f t="shared" si="152"/>
        <v>1662.5</v>
      </c>
      <c r="K992"/>
      <c r="L992" t="b">
        <f t="shared" si="153"/>
        <v>0</v>
      </c>
      <c r="M992" t="b">
        <f t="shared" si="154"/>
        <v>0</v>
      </c>
      <c r="N992" t="b">
        <f t="shared" si="155"/>
        <v>1</v>
      </c>
      <c r="O992" t="b">
        <f t="shared" si="156"/>
        <v>1</v>
      </c>
      <c r="P992" t="b">
        <f t="shared" si="157"/>
        <v>1</v>
      </c>
      <c r="Q992" s="21">
        <f t="shared" si="158"/>
        <v>1</v>
      </c>
    </row>
    <row r="993" spans="1:17" ht="15.75" hidden="1" x14ac:dyDescent="0.25">
      <c r="A993" s="17" t="s">
        <v>272</v>
      </c>
      <c r="B993" s="17" t="s">
        <v>335</v>
      </c>
      <c r="C993" s="17" t="s">
        <v>22</v>
      </c>
      <c r="D993" s="12">
        <v>42675</v>
      </c>
      <c r="E993" s="12">
        <v>43465</v>
      </c>
      <c r="F993" s="13">
        <v>1662.5</v>
      </c>
      <c r="G993" s="12">
        <v>42644</v>
      </c>
      <c r="H993" s="12">
        <v>42674</v>
      </c>
      <c r="I993" s="17">
        <f t="shared" si="159"/>
        <v>1</v>
      </c>
      <c r="J993" s="13">
        <f t="shared" si="152"/>
        <v>1662.5</v>
      </c>
      <c r="K993"/>
      <c r="L993" t="b">
        <f t="shared" si="153"/>
        <v>0</v>
      </c>
      <c r="M993" t="b">
        <f t="shared" si="154"/>
        <v>0</v>
      </c>
      <c r="N993" t="b">
        <f t="shared" si="155"/>
        <v>1</v>
      </c>
      <c r="O993" t="b">
        <f t="shared" si="156"/>
        <v>1</v>
      </c>
      <c r="P993" t="b">
        <f t="shared" si="157"/>
        <v>1</v>
      </c>
      <c r="Q993" s="21">
        <f t="shared" si="158"/>
        <v>1</v>
      </c>
    </row>
    <row r="994" spans="1:17" ht="15.75" hidden="1" x14ac:dyDescent="0.25">
      <c r="A994" s="17" t="s">
        <v>272</v>
      </c>
      <c r="B994" s="17" t="s">
        <v>335</v>
      </c>
      <c r="C994" s="17" t="s">
        <v>22</v>
      </c>
      <c r="D994" s="12">
        <v>42705</v>
      </c>
      <c r="E994" s="12">
        <v>43100</v>
      </c>
      <c r="F994" s="13">
        <v>1662.5</v>
      </c>
      <c r="G994" s="12">
        <v>42675</v>
      </c>
      <c r="H994" s="12">
        <v>42704</v>
      </c>
      <c r="I994" s="17">
        <f t="shared" si="159"/>
        <v>1</v>
      </c>
      <c r="J994" s="13">
        <f t="shared" si="152"/>
        <v>1662.5</v>
      </c>
      <c r="K994"/>
      <c r="L994" t="b">
        <f t="shared" si="153"/>
        <v>0</v>
      </c>
      <c r="M994" t="b">
        <f t="shared" si="154"/>
        <v>0</v>
      </c>
      <c r="N994" t="b">
        <f t="shared" si="155"/>
        <v>1</v>
      </c>
      <c r="O994" t="b">
        <f t="shared" si="156"/>
        <v>1</v>
      </c>
      <c r="P994" t="b">
        <f t="shared" si="157"/>
        <v>1</v>
      </c>
      <c r="Q994" s="21">
        <f t="shared" si="158"/>
        <v>1</v>
      </c>
    </row>
    <row r="995" spans="1:17" ht="15.75" hidden="1" x14ac:dyDescent="0.25">
      <c r="A995" s="17" t="s">
        <v>272</v>
      </c>
      <c r="B995" s="17" t="s">
        <v>335</v>
      </c>
      <c r="C995" s="17" t="s">
        <v>22</v>
      </c>
      <c r="D995" s="12">
        <v>42736</v>
      </c>
      <c r="E995" s="12">
        <v>43100</v>
      </c>
      <c r="F995" s="13">
        <v>1662.5</v>
      </c>
      <c r="G995" s="12">
        <v>42705</v>
      </c>
      <c r="H995" s="12">
        <v>42735</v>
      </c>
      <c r="I995" s="17">
        <f t="shared" si="159"/>
        <v>1</v>
      </c>
      <c r="J995" s="13">
        <f t="shared" si="152"/>
        <v>1662.5</v>
      </c>
      <c r="K995"/>
      <c r="L995" t="b">
        <f t="shared" si="153"/>
        <v>0</v>
      </c>
      <c r="M995" t="b">
        <f t="shared" si="154"/>
        <v>0</v>
      </c>
      <c r="N995" t="b">
        <f t="shared" si="155"/>
        <v>1</v>
      </c>
      <c r="O995" t="b">
        <f t="shared" si="156"/>
        <v>1</v>
      </c>
      <c r="P995" t="b">
        <f t="shared" si="157"/>
        <v>1</v>
      </c>
      <c r="Q995" s="21">
        <f t="shared" si="158"/>
        <v>1</v>
      </c>
    </row>
    <row r="996" spans="1:17" ht="15.75" x14ac:dyDescent="0.25">
      <c r="A996" s="17" t="s">
        <v>272</v>
      </c>
      <c r="B996" s="17" t="s">
        <v>335</v>
      </c>
      <c r="C996" s="17" t="s">
        <v>22</v>
      </c>
      <c r="D996" s="12">
        <v>43570</v>
      </c>
      <c r="E996" s="12">
        <v>43633</v>
      </c>
      <c r="F996" s="13">
        <v>11400</v>
      </c>
      <c r="G996" s="12">
        <v>43556</v>
      </c>
      <c r="H996" s="12">
        <v>43921</v>
      </c>
      <c r="I996" s="17">
        <f t="shared" si="159"/>
        <v>12</v>
      </c>
      <c r="J996" s="13">
        <f t="shared" si="152"/>
        <v>950</v>
      </c>
      <c r="K996"/>
      <c r="L996" t="b">
        <f t="shared" si="153"/>
        <v>0</v>
      </c>
      <c r="M996" t="b">
        <f t="shared" si="154"/>
        <v>0</v>
      </c>
      <c r="N996" t="b">
        <f t="shared" si="155"/>
        <v>1</v>
      </c>
      <c r="O996" t="b">
        <f t="shared" si="156"/>
        <v>1</v>
      </c>
      <c r="P996" t="b">
        <f t="shared" si="157"/>
        <v>1</v>
      </c>
      <c r="Q996" s="21">
        <f t="shared" si="158"/>
        <v>821</v>
      </c>
    </row>
    <row r="997" spans="1:17" ht="15.75" x14ac:dyDescent="0.25">
      <c r="A997" s="17" t="s">
        <v>272</v>
      </c>
      <c r="B997" s="17" t="s">
        <v>333</v>
      </c>
      <c r="C997" s="17" t="s">
        <v>22</v>
      </c>
      <c r="D997" s="12">
        <v>43811</v>
      </c>
      <c r="E997" s="12">
        <v>43874</v>
      </c>
      <c r="F997" s="13">
        <v>10000</v>
      </c>
      <c r="G997" s="12">
        <v>43800</v>
      </c>
      <c r="H997" s="12">
        <v>43921</v>
      </c>
      <c r="I997" s="17">
        <f t="shared" si="159"/>
        <v>4</v>
      </c>
      <c r="J997" s="13">
        <f t="shared" si="152"/>
        <v>2500</v>
      </c>
      <c r="K997"/>
      <c r="L997" t="b">
        <f t="shared" si="153"/>
        <v>0</v>
      </c>
      <c r="M997" t="b">
        <f t="shared" si="154"/>
        <v>0</v>
      </c>
      <c r="N997" t="b">
        <f t="shared" si="155"/>
        <v>1</v>
      </c>
      <c r="O997" t="b">
        <f t="shared" si="156"/>
        <v>0</v>
      </c>
      <c r="P997" t="b">
        <f t="shared" si="157"/>
        <v>0</v>
      </c>
      <c r="Q997" s="21" t="str">
        <f t="shared" si="158"/>
        <v>N/a</v>
      </c>
    </row>
    <row r="998" spans="1:17" ht="15.75" hidden="1" x14ac:dyDescent="0.25">
      <c r="A998" s="17" t="s">
        <v>273</v>
      </c>
      <c r="B998" s="17" t="s">
        <v>336</v>
      </c>
      <c r="C998" s="17" t="s">
        <v>22</v>
      </c>
      <c r="D998" s="12">
        <v>42740</v>
      </c>
      <c r="E998" s="12">
        <v>43100</v>
      </c>
      <c r="F998" s="13">
        <v>33000</v>
      </c>
      <c r="G998" s="12">
        <v>42705</v>
      </c>
      <c r="H998" s="12">
        <v>43069</v>
      </c>
      <c r="I998" s="17">
        <f t="shared" si="159"/>
        <v>12</v>
      </c>
      <c r="J998" s="13">
        <f t="shared" si="152"/>
        <v>2750</v>
      </c>
      <c r="K998"/>
      <c r="L998" t="b">
        <f t="shared" si="153"/>
        <v>0</v>
      </c>
      <c r="M998" t="b">
        <f t="shared" si="154"/>
        <v>0</v>
      </c>
      <c r="N998" t="b">
        <f t="shared" si="155"/>
        <v>0</v>
      </c>
      <c r="O998" t="b">
        <f t="shared" si="156"/>
        <v>0</v>
      </c>
      <c r="P998" t="b">
        <f t="shared" si="157"/>
        <v>0</v>
      </c>
      <c r="Q998" s="21" t="str">
        <f t="shared" si="158"/>
        <v>N/a</v>
      </c>
    </row>
    <row r="999" spans="1:17" ht="15.75" hidden="1" x14ac:dyDescent="0.25">
      <c r="A999" s="17" t="s">
        <v>273</v>
      </c>
      <c r="B999" s="17" t="s">
        <v>336</v>
      </c>
      <c r="C999" s="17" t="s">
        <v>22</v>
      </c>
      <c r="D999" s="12">
        <v>42736</v>
      </c>
      <c r="E999" s="12">
        <v>43100</v>
      </c>
      <c r="F999" s="13">
        <v>1375</v>
      </c>
      <c r="G999" s="12">
        <v>42705</v>
      </c>
      <c r="H999" s="12">
        <v>42735</v>
      </c>
      <c r="I999" s="17">
        <f t="shared" si="159"/>
        <v>1</v>
      </c>
      <c r="J999" s="13">
        <f t="shared" si="152"/>
        <v>1375</v>
      </c>
      <c r="K999"/>
      <c r="L999" t="b">
        <f t="shared" si="153"/>
        <v>0</v>
      </c>
      <c r="M999" t="b">
        <f t="shared" si="154"/>
        <v>0</v>
      </c>
      <c r="N999" t="b">
        <f t="shared" si="155"/>
        <v>1</v>
      </c>
      <c r="O999" t="b">
        <f t="shared" si="156"/>
        <v>1</v>
      </c>
      <c r="P999" t="b">
        <f t="shared" si="157"/>
        <v>1</v>
      </c>
      <c r="Q999" s="21">
        <f t="shared" si="158"/>
        <v>-364</v>
      </c>
    </row>
    <row r="1000" spans="1:17" ht="15.75" hidden="1" x14ac:dyDescent="0.25">
      <c r="A1000" s="17" t="s">
        <v>273</v>
      </c>
      <c r="B1000" s="17" t="s">
        <v>336</v>
      </c>
      <c r="C1000" s="17" t="s">
        <v>22</v>
      </c>
      <c r="D1000" s="12">
        <v>42767</v>
      </c>
      <c r="E1000" s="12">
        <v>43100</v>
      </c>
      <c r="F1000" s="13">
        <v>1375</v>
      </c>
      <c r="G1000" s="12">
        <v>42736</v>
      </c>
      <c r="H1000" s="12">
        <v>42766</v>
      </c>
      <c r="I1000" s="17">
        <f t="shared" si="159"/>
        <v>1</v>
      </c>
      <c r="J1000" s="13">
        <f t="shared" si="152"/>
        <v>1375</v>
      </c>
      <c r="K1000"/>
      <c r="L1000" t="b">
        <f t="shared" si="153"/>
        <v>0</v>
      </c>
      <c r="M1000" t="b">
        <f t="shared" si="154"/>
        <v>0</v>
      </c>
      <c r="N1000" t="b">
        <f t="shared" si="155"/>
        <v>1</v>
      </c>
      <c r="O1000" t="b">
        <f t="shared" si="156"/>
        <v>1</v>
      </c>
      <c r="P1000" t="b">
        <f t="shared" si="157"/>
        <v>1</v>
      </c>
      <c r="Q1000" s="21">
        <f t="shared" si="158"/>
        <v>1</v>
      </c>
    </row>
    <row r="1001" spans="1:17" ht="15.75" hidden="1" x14ac:dyDescent="0.25">
      <c r="A1001" s="17" t="s">
        <v>273</v>
      </c>
      <c r="B1001" s="17" t="s">
        <v>336</v>
      </c>
      <c r="C1001" s="17" t="s">
        <v>22</v>
      </c>
      <c r="D1001" s="12">
        <v>42795</v>
      </c>
      <c r="E1001" s="12">
        <v>43100</v>
      </c>
      <c r="F1001" s="13">
        <v>1375</v>
      </c>
      <c r="G1001" s="12">
        <v>42767</v>
      </c>
      <c r="H1001" s="12">
        <v>42794</v>
      </c>
      <c r="I1001" s="17">
        <f t="shared" si="159"/>
        <v>1</v>
      </c>
      <c r="J1001" s="13">
        <f t="shared" si="152"/>
        <v>1375</v>
      </c>
      <c r="K1001"/>
      <c r="L1001" t="b">
        <f t="shared" si="153"/>
        <v>0</v>
      </c>
      <c r="M1001" t="b">
        <f t="shared" si="154"/>
        <v>0</v>
      </c>
      <c r="N1001" t="b">
        <f t="shared" si="155"/>
        <v>1</v>
      </c>
      <c r="O1001" t="b">
        <f t="shared" si="156"/>
        <v>1</v>
      </c>
      <c r="P1001" t="b">
        <f t="shared" si="157"/>
        <v>1</v>
      </c>
      <c r="Q1001" s="21">
        <f t="shared" si="158"/>
        <v>1</v>
      </c>
    </row>
    <row r="1002" spans="1:17" ht="15.75" hidden="1" x14ac:dyDescent="0.25">
      <c r="A1002" s="17" t="s">
        <v>273</v>
      </c>
      <c r="B1002" s="17" t="s">
        <v>336</v>
      </c>
      <c r="C1002" s="17" t="s">
        <v>22</v>
      </c>
      <c r="D1002" s="12">
        <v>42826</v>
      </c>
      <c r="E1002" s="12">
        <v>43100</v>
      </c>
      <c r="F1002" s="13">
        <v>1375</v>
      </c>
      <c r="G1002" s="12">
        <v>42795</v>
      </c>
      <c r="H1002" s="12">
        <v>42825</v>
      </c>
      <c r="I1002" s="17">
        <f t="shared" si="159"/>
        <v>1</v>
      </c>
      <c r="J1002" s="13">
        <f t="shared" si="152"/>
        <v>1375</v>
      </c>
      <c r="K1002"/>
      <c r="L1002" t="b">
        <f t="shared" si="153"/>
        <v>0</v>
      </c>
      <c r="M1002" t="b">
        <f t="shared" si="154"/>
        <v>0</v>
      </c>
      <c r="N1002" t="b">
        <f t="shared" si="155"/>
        <v>1</v>
      </c>
      <c r="O1002" t="b">
        <f t="shared" si="156"/>
        <v>1</v>
      </c>
      <c r="P1002" t="b">
        <f t="shared" si="157"/>
        <v>1</v>
      </c>
      <c r="Q1002" s="21">
        <f t="shared" si="158"/>
        <v>1</v>
      </c>
    </row>
    <row r="1003" spans="1:17" ht="15.75" hidden="1" x14ac:dyDescent="0.25">
      <c r="A1003" s="17" t="s">
        <v>273</v>
      </c>
      <c r="B1003" s="17" t="s">
        <v>336</v>
      </c>
      <c r="C1003" s="17" t="s">
        <v>22</v>
      </c>
      <c r="D1003" s="12">
        <v>42856</v>
      </c>
      <c r="E1003" s="12">
        <v>43100</v>
      </c>
      <c r="F1003" s="13">
        <v>1375</v>
      </c>
      <c r="G1003" s="12">
        <v>42826</v>
      </c>
      <c r="H1003" s="12">
        <v>42855</v>
      </c>
      <c r="I1003" s="17">
        <f t="shared" si="159"/>
        <v>1</v>
      </c>
      <c r="J1003" s="13">
        <f t="shared" si="152"/>
        <v>1375</v>
      </c>
      <c r="K1003"/>
      <c r="L1003" t="b">
        <f t="shared" si="153"/>
        <v>0</v>
      </c>
      <c r="M1003" t="b">
        <f t="shared" si="154"/>
        <v>0</v>
      </c>
      <c r="N1003" t="b">
        <f t="shared" si="155"/>
        <v>1</v>
      </c>
      <c r="O1003" t="b">
        <f t="shared" si="156"/>
        <v>1</v>
      </c>
      <c r="P1003" t="b">
        <f t="shared" si="157"/>
        <v>1</v>
      </c>
      <c r="Q1003" s="21">
        <f t="shared" si="158"/>
        <v>1</v>
      </c>
    </row>
    <row r="1004" spans="1:17" ht="15.75" hidden="1" x14ac:dyDescent="0.25">
      <c r="A1004" s="17" t="s">
        <v>273</v>
      </c>
      <c r="B1004" s="17" t="s">
        <v>336</v>
      </c>
      <c r="C1004" s="17" t="s">
        <v>22</v>
      </c>
      <c r="D1004" s="12">
        <v>42887</v>
      </c>
      <c r="E1004" s="12">
        <v>43100</v>
      </c>
      <c r="F1004" s="13">
        <v>1375</v>
      </c>
      <c r="G1004" s="12">
        <v>42856</v>
      </c>
      <c r="H1004" s="12">
        <v>42886</v>
      </c>
      <c r="I1004" s="17">
        <f t="shared" si="159"/>
        <v>1</v>
      </c>
      <c r="J1004" s="13">
        <f t="shared" si="152"/>
        <v>1375</v>
      </c>
      <c r="K1004"/>
      <c r="L1004" t="b">
        <f t="shared" si="153"/>
        <v>0</v>
      </c>
      <c r="M1004" t="b">
        <f t="shared" si="154"/>
        <v>0</v>
      </c>
      <c r="N1004" t="b">
        <f t="shared" si="155"/>
        <v>1</v>
      </c>
      <c r="O1004" t="b">
        <f t="shared" si="156"/>
        <v>1</v>
      </c>
      <c r="P1004" t="b">
        <f t="shared" si="157"/>
        <v>1</v>
      </c>
      <c r="Q1004" s="21">
        <f t="shared" si="158"/>
        <v>1</v>
      </c>
    </row>
    <row r="1005" spans="1:17" ht="15.75" hidden="1" x14ac:dyDescent="0.25">
      <c r="A1005" s="17" t="s">
        <v>273</v>
      </c>
      <c r="B1005" s="17" t="s">
        <v>336</v>
      </c>
      <c r="C1005" s="17" t="s">
        <v>22</v>
      </c>
      <c r="D1005" s="12">
        <v>42917</v>
      </c>
      <c r="E1005" s="12">
        <v>43100</v>
      </c>
      <c r="F1005" s="13">
        <v>1375</v>
      </c>
      <c r="G1005" s="12">
        <v>42887</v>
      </c>
      <c r="H1005" s="12">
        <v>42916</v>
      </c>
      <c r="I1005" s="17">
        <f t="shared" si="159"/>
        <v>1</v>
      </c>
      <c r="J1005" s="13">
        <f t="shared" si="152"/>
        <v>1375</v>
      </c>
      <c r="K1005"/>
      <c r="L1005" t="b">
        <f t="shared" si="153"/>
        <v>0</v>
      </c>
      <c r="M1005" t="b">
        <f t="shared" si="154"/>
        <v>0</v>
      </c>
      <c r="N1005" t="b">
        <f t="shared" si="155"/>
        <v>1</v>
      </c>
      <c r="O1005" t="b">
        <f t="shared" si="156"/>
        <v>1</v>
      </c>
      <c r="P1005" t="b">
        <f t="shared" si="157"/>
        <v>1</v>
      </c>
      <c r="Q1005" s="21">
        <f t="shared" si="158"/>
        <v>1</v>
      </c>
    </row>
    <row r="1006" spans="1:17" ht="15.75" hidden="1" x14ac:dyDescent="0.25">
      <c r="A1006" s="17" t="s">
        <v>273</v>
      </c>
      <c r="B1006" s="17" t="s">
        <v>336</v>
      </c>
      <c r="C1006" s="17" t="s">
        <v>22</v>
      </c>
      <c r="D1006" s="12">
        <v>42948</v>
      </c>
      <c r="E1006" s="12">
        <v>43100</v>
      </c>
      <c r="F1006" s="13">
        <v>1375</v>
      </c>
      <c r="G1006" s="12">
        <v>42917</v>
      </c>
      <c r="H1006" s="12">
        <v>42947</v>
      </c>
      <c r="I1006" s="17">
        <f t="shared" si="159"/>
        <v>1</v>
      </c>
      <c r="J1006" s="13">
        <f t="shared" si="152"/>
        <v>1375</v>
      </c>
      <c r="K1006"/>
      <c r="L1006" t="b">
        <f t="shared" si="153"/>
        <v>0</v>
      </c>
      <c r="M1006" t="b">
        <f t="shared" si="154"/>
        <v>0</v>
      </c>
      <c r="N1006" t="b">
        <f t="shared" si="155"/>
        <v>1</v>
      </c>
      <c r="O1006" t="b">
        <f t="shared" si="156"/>
        <v>1</v>
      </c>
      <c r="P1006" t="b">
        <f t="shared" si="157"/>
        <v>1</v>
      </c>
      <c r="Q1006" s="21">
        <f t="shared" si="158"/>
        <v>1</v>
      </c>
    </row>
    <row r="1007" spans="1:17" ht="15.75" hidden="1" x14ac:dyDescent="0.25">
      <c r="A1007" s="17" t="s">
        <v>273</v>
      </c>
      <c r="B1007" s="17" t="s">
        <v>336</v>
      </c>
      <c r="C1007" s="17" t="s">
        <v>22</v>
      </c>
      <c r="D1007" s="12">
        <v>42979</v>
      </c>
      <c r="E1007" s="12">
        <v>43100</v>
      </c>
      <c r="F1007" s="13">
        <v>1375</v>
      </c>
      <c r="G1007" s="12">
        <v>42948</v>
      </c>
      <c r="H1007" s="12">
        <v>42978</v>
      </c>
      <c r="I1007" s="17">
        <f t="shared" si="159"/>
        <v>1</v>
      </c>
      <c r="J1007" s="13">
        <f t="shared" si="152"/>
        <v>1375</v>
      </c>
      <c r="K1007"/>
      <c r="L1007" t="b">
        <f t="shared" si="153"/>
        <v>0</v>
      </c>
      <c r="M1007" t="b">
        <f t="shared" si="154"/>
        <v>0</v>
      </c>
      <c r="N1007" t="b">
        <f t="shared" si="155"/>
        <v>1</v>
      </c>
      <c r="O1007" t="b">
        <f t="shared" si="156"/>
        <v>1</v>
      </c>
      <c r="P1007" t="b">
        <f t="shared" si="157"/>
        <v>1</v>
      </c>
      <c r="Q1007" s="21">
        <f t="shared" si="158"/>
        <v>1</v>
      </c>
    </row>
    <row r="1008" spans="1:17" ht="15.75" hidden="1" x14ac:dyDescent="0.25">
      <c r="A1008" s="17" t="s">
        <v>273</v>
      </c>
      <c r="B1008" s="17" t="s">
        <v>336</v>
      </c>
      <c r="C1008" s="17" t="s">
        <v>22</v>
      </c>
      <c r="D1008" s="12">
        <v>43009</v>
      </c>
      <c r="E1008" s="12">
        <v>43100</v>
      </c>
      <c r="F1008" s="13">
        <v>1375</v>
      </c>
      <c r="G1008" s="12">
        <v>42979</v>
      </c>
      <c r="H1008" s="12">
        <v>43008</v>
      </c>
      <c r="I1008" s="17">
        <f t="shared" si="159"/>
        <v>1</v>
      </c>
      <c r="J1008" s="13">
        <f t="shared" si="152"/>
        <v>1375</v>
      </c>
      <c r="K1008"/>
      <c r="L1008" t="b">
        <f t="shared" si="153"/>
        <v>0</v>
      </c>
      <c r="M1008" t="b">
        <f t="shared" si="154"/>
        <v>0</v>
      </c>
      <c r="N1008" t="b">
        <f t="shared" si="155"/>
        <v>1</v>
      </c>
      <c r="O1008" t="b">
        <f t="shared" si="156"/>
        <v>1</v>
      </c>
      <c r="P1008" t="b">
        <f t="shared" si="157"/>
        <v>1</v>
      </c>
      <c r="Q1008" s="21">
        <f t="shared" si="158"/>
        <v>1</v>
      </c>
    </row>
    <row r="1009" spans="1:17" ht="15.75" hidden="1" x14ac:dyDescent="0.25">
      <c r="A1009" s="17" t="s">
        <v>273</v>
      </c>
      <c r="B1009" s="17" t="s">
        <v>336</v>
      </c>
      <c r="C1009" s="17" t="s">
        <v>22</v>
      </c>
      <c r="D1009" s="12">
        <v>43040</v>
      </c>
      <c r="E1009" s="12">
        <v>43465</v>
      </c>
      <c r="F1009" s="13">
        <v>1375</v>
      </c>
      <c r="G1009" s="12">
        <v>43009</v>
      </c>
      <c r="H1009" s="12">
        <v>43039</v>
      </c>
      <c r="I1009" s="17">
        <f t="shared" si="159"/>
        <v>1</v>
      </c>
      <c r="J1009" s="13">
        <f t="shared" si="152"/>
        <v>1375</v>
      </c>
      <c r="K1009"/>
      <c r="L1009" t="b">
        <f t="shared" si="153"/>
        <v>0</v>
      </c>
      <c r="M1009" t="b">
        <f t="shared" si="154"/>
        <v>0</v>
      </c>
      <c r="N1009" t="b">
        <f t="shared" si="155"/>
        <v>1</v>
      </c>
      <c r="O1009" t="b">
        <f t="shared" si="156"/>
        <v>1</v>
      </c>
      <c r="P1009" t="b">
        <f t="shared" si="157"/>
        <v>1</v>
      </c>
      <c r="Q1009" s="21">
        <f t="shared" si="158"/>
        <v>1</v>
      </c>
    </row>
    <row r="1010" spans="1:17" ht="15.75" hidden="1" x14ac:dyDescent="0.25">
      <c r="A1010" s="17" t="s">
        <v>273</v>
      </c>
      <c r="B1010" s="17" t="s">
        <v>336</v>
      </c>
      <c r="C1010" s="17" t="s">
        <v>22</v>
      </c>
      <c r="D1010" s="12">
        <v>43070</v>
      </c>
      <c r="E1010" s="12">
        <v>43465</v>
      </c>
      <c r="F1010" s="13">
        <v>1375</v>
      </c>
      <c r="G1010" s="12">
        <v>43040</v>
      </c>
      <c r="H1010" s="12">
        <v>43069</v>
      </c>
      <c r="I1010" s="17">
        <f t="shared" si="159"/>
        <v>1</v>
      </c>
      <c r="J1010" s="13">
        <f t="shared" si="152"/>
        <v>1375</v>
      </c>
      <c r="K1010"/>
      <c r="L1010" t="b">
        <f t="shared" si="153"/>
        <v>0</v>
      </c>
      <c r="M1010" t="b">
        <f t="shared" si="154"/>
        <v>0</v>
      </c>
      <c r="N1010" t="b">
        <f t="shared" si="155"/>
        <v>1</v>
      </c>
      <c r="O1010" t="b">
        <f t="shared" si="156"/>
        <v>1</v>
      </c>
      <c r="P1010" t="b">
        <f t="shared" si="157"/>
        <v>1</v>
      </c>
      <c r="Q1010" s="21">
        <f t="shared" si="158"/>
        <v>1</v>
      </c>
    </row>
    <row r="1011" spans="1:17" ht="15.75" hidden="1" x14ac:dyDescent="0.25">
      <c r="A1011" s="17" t="s">
        <v>273</v>
      </c>
      <c r="B1011" s="17" t="s">
        <v>336</v>
      </c>
      <c r="C1011" s="17" t="s">
        <v>22</v>
      </c>
      <c r="D1011" s="12">
        <v>43089</v>
      </c>
      <c r="E1011" s="12">
        <v>43465</v>
      </c>
      <c r="F1011" s="13">
        <v>33000</v>
      </c>
      <c r="G1011" s="12">
        <v>43070</v>
      </c>
      <c r="H1011" s="12">
        <v>43434</v>
      </c>
      <c r="I1011" s="17">
        <f t="shared" si="159"/>
        <v>12</v>
      </c>
      <c r="J1011" s="13">
        <f t="shared" si="152"/>
        <v>2750</v>
      </c>
      <c r="K1011"/>
      <c r="L1011" t="b">
        <f t="shared" si="153"/>
        <v>0</v>
      </c>
      <c r="M1011" t="b">
        <f t="shared" si="154"/>
        <v>0</v>
      </c>
      <c r="N1011" t="b">
        <f t="shared" si="155"/>
        <v>1</v>
      </c>
      <c r="O1011" t="b">
        <f t="shared" si="156"/>
        <v>1</v>
      </c>
      <c r="P1011" t="b">
        <f t="shared" si="157"/>
        <v>1</v>
      </c>
      <c r="Q1011" s="21">
        <f t="shared" si="158"/>
        <v>1</v>
      </c>
    </row>
    <row r="1012" spans="1:17" ht="15.75" hidden="1" x14ac:dyDescent="0.25">
      <c r="A1012" s="17" t="s">
        <v>273</v>
      </c>
      <c r="B1012" s="17" t="s">
        <v>336</v>
      </c>
      <c r="C1012" s="17" t="s">
        <v>22</v>
      </c>
      <c r="D1012" s="12">
        <v>43085</v>
      </c>
      <c r="E1012" s="12">
        <v>43465</v>
      </c>
      <c r="F1012" s="13">
        <v>1375</v>
      </c>
      <c r="G1012" s="12">
        <v>43070</v>
      </c>
      <c r="H1012" s="12">
        <v>43100</v>
      </c>
      <c r="I1012" s="17">
        <f t="shared" si="159"/>
        <v>1</v>
      </c>
      <c r="J1012" s="13">
        <f t="shared" si="152"/>
        <v>1375</v>
      </c>
      <c r="K1012"/>
      <c r="L1012" t="b">
        <f t="shared" si="153"/>
        <v>0</v>
      </c>
      <c r="M1012" t="b">
        <f t="shared" si="154"/>
        <v>0</v>
      </c>
      <c r="N1012" t="b">
        <f t="shared" si="155"/>
        <v>1</v>
      </c>
      <c r="O1012" t="b">
        <f t="shared" si="156"/>
        <v>1</v>
      </c>
      <c r="P1012" t="b">
        <f t="shared" si="157"/>
        <v>1</v>
      </c>
      <c r="Q1012" s="21">
        <f t="shared" si="158"/>
        <v>-364</v>
      </c>
    </row>
    <row r="1013" spans="1:17" ht="15.75" hidden="1" x14ac:dyDescent="0.25">
      <c r="A1013" s="17" t="s">
        <v>273</v>
      </c>
      <c r="B1013" s="17" t="s">
        <v>336</v>
      </c>
      <c r="C1013" s="17" t="s">
        <v>22</v>
      </c>
      <c r="D1013" s="12">
        <v>43116</v>
      </c>
      <c r="E1013" s="12">
        <v>43178</v>
      </c>
      <c r="F1013" s="13">
        <v>1375</v>
      </c>
      <c r="G1013" s="12">
        <v>43101</v>
      </c>
      <c r="H1013" s="12">
        <v>43131</v>
      </c>
      <c r="I1013" s="17">
        <f t="shared" si="159"/>
        <v>1</v>
      </c>
      <c r="J1013" s="13">
        <f t="shared" si="152"/>
        <v>1375</v>
      </c>
      <c r="K1013"/>
      <c r="L1013" t="b">
        <f t="shared" si="153"/>
        <v>0</v>
      </c>
      <c r="M1013" t="b">
        <f t="shared" si="154"/>
        <v>0</v>
      </c>
      <c r="N1013" t="b">
        <f t="shared" si="155"/>
        <v>1</v>
      </c>
      <c r="O1013" t="b">
        <f t="shared" si="156"/>
        <v>1</v>
      </c>
      <c r="P1013" t="b">
        <f t="shared" si="157"/>
        <v>1</v>
      </c>
      <c r="Q1013" s="21">
        <f t="shared" si="158"/>
        <v>1</v>
      </c>
    </row>
    <row r="1014" spans="1:17" ht="15.75" hidden="1" x14ac:dyDescent="0.25">
      <c r="A1014" s="17" t="s">
        <v>273</v>
      </c>
      <c r="B1014" s="17" t="s">
        <v>336</v>
      </c>
      <c r="C1014" s="17" t="s">
        <v>22</v>
      </c>
      <c r="D1014" s="12">
        <v>43147</v>
      </c>
      <c r="E1014" s="12">
        <v>43209</v>
      </c>
      <c r="F1014" s="13">
        <v>1375</v>
      </c>
      <c r="G1014" s="12">
        <v>43132</v>
      </c>
      <c r="H1014" s="12">
        <v>43159</v>
      </c>
      <c r="I1014" s="17">
        <f t="shared" si="159"/>
        <v>1</v>
      </c>
      <c r="J1014" s="13">
        <f t="shared" si="152"/>
        <v>1375</v>
      </c>
      <c r="K1014"/>
      <c r="L1014" t="b">
        <f t="shared" si="153"/>
        <v>0</v>
      </c>
      <c r="M1014" t="b">
        <f t="shared" si="154"/>
        <v>0</v>
      </c>
      <c r="N1014" t="b">
        <f t="shared" si="155"/>
        <v>1</v>
      </c>
      <c r="O1014" t="b">
        <f t="shared" si="156"/>
        <v>1</v>
      </c>
      <c r="P1014" t="b">
        <f t="shared" si="157"/>
        <v>1</v>
      </c>
      <c r="Q1014" s="21">
        <f t="shared" si="158"/>
        <v>1</v>
      </c>
    </row>
    <row r="1015" spans="1:17" ht="15.75" hidden="1" x14ac:dyDescent="0.25">
      <c r="A1015" s="17" t="s">
        <v>273</v>
      </c>
      <c r="B1015" s="17" t="s">
        <v>336</v>
      </c>
      <c r="C1015" s="17" t="s">
        <v>22</v>
      </c>
      <c r="D1015" s="12">
        <v>43175</v>
      </c>
      <c r="E1015" s="12">
        <v>43242</v>
      </c>
      <c r="F1015" s="13">
        <v>1375</v>
      </c>
      <c r="G1015" s="12">
        <v>43160</v>
      </c>
      <c r="H1015" s="12">
        <v>43190</v>
      </c>
      <c r="I1015" s="17">
        <f t="shared" si="159"/>
        <v>1</v>
      </c>
      <c r="J1015" s="13">
        <f t="shared" si="152"/>
        <v>1375</v>
      </c>
      <c r="K1015"/>
      <c r="L1015" t="b">
        <f t="shared" si="153"/>
        <v>0</v>
      </c>
      <c r="M1015" t="b">
        <f t="shared" si="154"/>
        <v>0</v>
      </c>
      <c r="N1015" t="b">
        <f t="shared" si="155"/>
        <v>1</v>
      </c>
      <c r="O1015" t="b">
        <f t="shared" si="156"/>
        <v>1</v>
      </c>
      <c r="P1015" t="b">
        <f t="shared" si="157"/>
        <v>1</v>
      </c>
      <c r="Q1015" s="21">
        <f t="shared" si="158"/>
        <v>1</v>
      </c>
    </row>
    <row r="1016" spans="1:17" ht="15.75" hidden="1" x14ac:dyDescent="0.25">
      <c r="A1016" s="17" t="s">
        <v>273</v>
      </c>
      <c r="B1016" s="17" t="s">
        <v>336</v>
      </c>
      <c r="C1016" s="17" t="s">
        <v>22</v>
      </c>
      <c r="D1016" s="12">
        <v>43206</v>
      </c>
      <c r="E1016" s="12">
        <v>43335</v>
      </c>
      <c r="F1016" s="13">
        <v>1375</v>
      </c>
      <c r="G1016" s="12">
        <v>43191</v>
      </c>
      <c r="H1016" s="12">
        <v>43220</v>
      </c>
      <c r="I1016" s="17">
        <f t="shared" si="159"/>
        <v>1</v>
      </c>
      <c r="J1016" s="13">
        <f t="shared" si="152"/>
        <v>1375</v>
      </c>
      <c r="K1016"/>
      <c r="L1016" t="b">
        <f t="shared" si="153"/>
        <v>0</v>
      </c>
      <c r="M1016" t="b">
        <f t="shared" si="154"/>
        <v>0</v>
      </c>
      <c r="N1016" t="b">
        <f t="shared" si="155"/>
        <v>1</v>
      </c>
      <c r="O1016" t="b">
        <f t="shared" si="156"/>
        <v>1</v>
      </c>
      <c r="P1016" t="b">
        <f t="shared" si="157"/>
        <v>1</v>
      </c>
      <c r="Q1016" s="21">
        <f t="shared" si="158"/>
        <v>1</v>
      </c>
    </row>
    <row r="1017" spans="1:17" ht="15.75" hidden="1" x14ac:dyDescent="0.25">
      <c r="A1017" s="17" t="s">
        <v>273</v>
      </c>
      <c r="B1017" s="17" t="s">
        <v>336</v>
      </c>
      <c r="C1017" s="17" t="s">
        <v>22</v>
      </c>
      <c r="D1017" s="12">
        <v>43236</v>
      </c>
      <c r="E1017" s="12">
        <v>43335</v>
      </c>
      <c r="F1017" s="13">
        <v>1375</v>
      </c>
      <c r="G1017" s="12">
        <v>43221</v>
      </c>
      <c r="H1017" s="12">
        <v>43251</v>
      </c>
      <c r="I1017" s="17">
        <f t="shared" si="159"/>
        <v>1</v>
      </c>
      <c r="J1017" s="13">
        <f t="shared" si="152"/>
        <v>1375</v>
      </c>
      <c r="K1017"/>
      <c r="L1017" t="b">
        <f t="shared" si="153"/>
        <v>0</v>
      </c>
      <c r="M1017" t="b">
        <f t="shared" si="154"/>
        <v>0</v>
      </c>
      <c r="N1017" t="b">
        <f t="shared" si="155"/>
        <v>1</v>
      </c>
      <c r="O1017" t="b">
        <f t="shared" si="156"/>
        <v>1</v>
      </c>
      <c r="P1017" t="b">
        <f t="shared" si="157"/>
        <v>1</v>
      </c>
      <c r="Q1017" s="21">
        <f t="shared" si="158"/>
        <v>1</v>
      </c>
    </row>
    <row r="1018" spans="1:17" ht="15.75" hidden="1" x14ac:dyDescent="0.25">
      <c r="A1018" s="17" t="s">
        <v>273</v>
      </c>
      <c r="B1018" s="17" t="s">
        <v>336</v>
      </c>
      <c r="C1018" s="17" t="s">
        <v>22</v>
      </c>
      <c r="D1018" s="12">
        <v>43267</v>
      </c>
      <c r="E1018" s="12">
        <v>43328</v>
      </c>
      <c r="F1018" s="13">
        <v>1375</v>
      </c>
      <c r="G1018" s="12">
        <v>43252</v>
      </c>
      <c r="H1018" s="12">
        <v>43281</v>
      </c>
      <c r="I1018" s="17">
        <f t="shared" si="159"/>
        <v>1</v>
      </c>
      <c r="J1018" s="13">
        <f t="shared" si="152"/>
        <v>1375</v>
      </c>
      <c r="K1018"/>
      <c r="L1018" t="b">
        <f t="shared" si="153"/>
        <v>0</v>
      </c>
      <c r="M1018" t="b">
        <f t="shared" si="154"/>
        <v>0</v>
      </c>
      <c r="N1018" t="b">
        <f t="shared" si="155"/>
        <v>1</v>
      </c>
      <c r="O1018" t="b">
        <f t="shared" si="156"/>
        <v>1</v>
      </c>
      <c r="P1018" t="b">
        <f t="shared" si="157"/>
        <v>1</v>
      </c>
      <c r="Q1018" s="21">
        <f t="shared" si="158"/>
        <v>1</v>
      </c>
    </row>
    <row r="1019" spans="1:17" ht="15.75" hidden="1" x14ac:dyDescent="0.25">
      <c r="A1019" s="17" t="s">
        <v>273</v>
      </c>
      <c r="B1019" s="17" t="s">
        <v>336</v>
      </c>
      <c r="C1019" s="17" t="s">
        <v>22</v>
      </c>
      <c r="D1019" s="12">
        <v>43297</v>
      </c>
      <c r="E1019" s="12">
        <v>43360</v>
      </c>
      <c r="F1019" s="13">
        <v>1375</v>
      </c>
      <c r="G1019" s="12">
        <v>43282</v>
      </c>
      <c r="H1019" s="12">
        <v>43312</v>
      </c>
      <c r="I1019" s="17">
        <f t="shared" si="159"/>
        <v>1</v>
      </c>
      <c r="J1019" s="13">
        <f t="shared" si="152"/>
        <v>1375</v>
      </c>
      <c r="K1019"/>
      <c r="L1019" t="b">
        <f t="shared" si="153"/>
        <v>0</v>
      </c>
      <c r="M1019" t="b">
        <f t="shared" si="154"/>
        <v>0</v>
      </c>
      <c r="N1019" t="b">
        <f t="shared" si="155"/>
        <v>1</v>
      </c>
      <c r="O1019" t="b">
        <f t="shared" si="156"/>
        <v>1</v>
      </c>
      <c r="P1019" t="b">
        <f t="shared" si="157"/>
        <v>1</v>
      </c>
      <c r="Q1019" s="21">
        <f t="shared" si="158"/>
        <v>1</v>
      </c>
    </row>
    <row r="1020" spans="1:17" ht="15.75" hidden="1" x14ac:dyDescent="0.25">
      <c r="A1020" s="17" t="s">
        <v>273</v>
      </c>
      <c r="B1020" s="17" t="s">
        <v>336</v>
      </c>
      <c r="C1020" s="17" t="s">
        <v>22</v>
      </c>
      <c r="D1020" s="12">
        <v>43328</v>
      </c>
      <c r="E1020" s="12">
        <v>43388</v>
      </c>
      <c r="F1020" s="13">
        <v>1375</v>
      </c>
      <c r="G1020" s="12">
        <v>43313</v>
      </c>
      <c r="H1020" s="12">
        <v>43343</v>
      </c>
      <c r="I1020" s="17">
        <f t="shared" si="159"/>
        <v>1</v>
      </c>
      <c r="J1020" s="13">
        <f t="shared" si="152"/>
        <v>1375</v>
      </c>
      <c r="K1020"/>
      <c r="L1020" t="b">
        <f t="shared" si="153"/>
        <v>0</v>
      </c>
      <c r="M1020" t="b">
        <f t="shared" si="154"/>
        <v>0</v>
      </c>
      <c r="N1020" t="b">
        <f t="shared" si="155"/>
        <v>1</v>
      </c>
      <c r="O1020" t="b">
        <f t="shared" si="156"/>
        <v>1</v>
      </c>
      <c r="P1020" t="b">
        <f t="shared" si="157"/>
        <v>1</v>
      </c>
      <c r="Q1020" s="21">
        <f t="shared" si="158"/>
        <v>1</v>
      </c>
    </row>
    <row r="1021" spans="1:17" ht="15.75" hidden="1" x14ac:dyDescent="0.25">
      <c r="A1021" s="17" t="s">
        <v>273</v>
      </c>
      <c r="B1021" s="17" t="s">
        <v>336</v>
      </c>
      <c r="C1021" s="17" t="s">
        <v>22</v>
      </c>
      <c r="D1021" s="12">
        <v>43359</v>
      </c>
      <c r="E1021" s="12">
        <v>43419</v>
      </c>
      <c r="F1021" s="13">
        <v>1375</v>
      </c>
      <c r="G1021" s="12">
        <v>43344</v>
      </c>
      <c r="H1021" s="12">
        <v>43373</v>
      </c>
      <c r="I1021" s="17">
        <f t="shared" si="159"/>
        <v>1</v>
      </c>
      <c r="J1021" s="13">
        <f t="shared" si="152"/>
        <v>1375</v>
      </c>
      <c r="K1021"/>
      <c r="L1021" t="b">
        <f t="shared" si="153"/>
        <v>0</v>
      </c>
      <c r="M1021" t="b">
        <f t="shared" si="154"/>
        <v>0</v>
      </c>
      <c r="N1021" t="b">
        <f t="shared" si="155"/>
        <v>1</v>
      </c>
      <c r="O1021" t="b">
        <f t="shared" si="156"/>
        <v>1</v>
      </c>
      <c r="P1021" t="b">
        <f t="shared" si="157"/>
        <v>1</v>
      </c>
      <c r="Q1021" s="21">
        <f t="shared" si="158"/>
        <v>1</v>
      </c>
    </row>
    <row r="1022" spans="1:17" ht="15.75" hidden="1" x14ac:dyDescent="0.25">
      <c r="A1022" s="17" t="s">
        <v>273</v>
      </c>
      <c r="B1022" s="17" t="s">
        <v>336</v>
      </c>
      <c r="C1022" s="17" t="s">
        <v>22</v>
      </c>
      <c r="D1022" s="12">
        <v>43389</v>
      </c>
      <c r="E1022" s="12">
        <v>43451</v>
      </c>
      <c r="F1022" s="13">
        <v>1375</v>
      </c>
      <c r="G1022" s="12">
        <v>43374</v>
      </c>
      <c r="H1022" s="12">
        <v>43404</v>
      </c>
      <c r="I1022" s="17">
        <f t="shared" si="159"/>
        <v>1</v>
      </c>
      <c r="J1022" s="13">
        <f t="shared" si="152"/>
        <v>1375</v>
      </c>
      <c r="K1022"/>
      <c r="L1022" t="b">
        <f t="shared" si="153"/>
        <v>0</v>
      </c>
      <c r="M1022" t="b">
        <f t="shared" si="154"/>
        <v>0</v>
      </c>
      <c r="N1022" t="b">
        <f t="shared" si="155"/>
        <v>1</v>
      </c>
      <c r="O1022" t="b">
        <f t="shared" si="156"/>
        <v>1</v>
      </c>
      <c r="P1022" t="b">
        <f t="shared" si="157"/>
        <v>1</v>
      </c>
      <c r="Q1022" s="21">
        <f t="shared" si="158"/>
        <v>1</v>
      </c>
    </row>
    <row r="1023" spans="1:17" ht="15.75" hidden="1" x14ac:dyDescent="0.25">
      <c r="A1023" s="17" t="s">
        <v>273</v>
      </c>
      <c r="B1023" s="17" t="s">
        <v>336</v>
      </c>
      <c r="C1023" s="17" t="s">
        <v>22</v>
      </c>
      <c r="D1023" s="12">
        <v>43420</v>
      </c>
      <c r="E1023" s="12">
        <v>43482</v>
      </c>
      <c r="F1023" s="13">
        <v>1375</v>
      </c>
      <c r="G1023" s="12">
        <v>43405</v>
      </c>
      <c r="H1023" s="12">
        <v>43434</v>
      </c>
      <c r="I1023" s="17">
        <f t="shared" si="159"/>
        <v>1</v>
      </c>
      <c r="J1023" s="13">
        <f t="shared" si="152"/>
        <v>1375</v>
      </c>
      <c r="K1023"/>
      <c r="L1023" t="b">
        <f t="shared" si="153"/>
        <v>0</v>
      </c>
      <c r="M1023" t="b">
        <f t="shared" si="154"/>
        <v>0</v>
      </c>
      <c r="N1023" t="b">
        <f t="shared" si="155"/>
        <v>1</v>
      </c>
      <c r="O1023" t="b">
        <f t="shared" si="156"/>
        <v>1</v>
      </c>
      <c r="P1023" t="b">
        <f t="shared" si="157"/>
        <v>1</v>
      </c>
      <c r="Q1023" s="21">
        <f t="shared" si="158"/>
        <v>1</v>
      </c>
    </row>
    <row r="1024" spans="1:17" ht="15.75" x14ac:dyDescent="0.25">
      <c r="A1024" s="17" t="s">
        <v>273</v>
      </c>
      <c r="B1024" s="17" t="s">
        <v>336</v>
      </c>
      <c r="C1024" s="17" t="s">
        <v>22</v>
      </c>
      <c r="D1024" s="12">
        <v>43450</v>
      </c>
      <c r="E1024" s="12">
        <v>43515</v>
      </c>
      <c r="F1024" s="13">
        <v>33000</v>
      </c>
      <c r="G1024" s="12">
        <v>43435</v>
      </c>
      <c r="H1024" s="12">
        <v>43799</v>
      </c>
      <c r="I1024" s="17">
        <f t="shared" si="159"/>
        <v>12</v>
      </c>
      <c r="J1024" s="13">
        <f t="shared" si="152"/>
        <v>2750</v>
      </c>
      <c r="K1024"/>
      <c r="L1024" t="b">
        <f t="shared" si="153"/>
        <v>0</v>
      </c>
      <c r="M1024" t="b">
        <f t="shared" si="154"/>
        <v>0</v>
      </c>
      <c r="N1024" t="b">
        <f t="shared" si="155"/>
        <v>1</v>
      </c>
      <c r="O1024" t="b">
        <f t="shared" si="156"/>
        <v>1</v>
      </c>
      <c r="P1024" t="b">
        <f t="shared" si="157"/>
        <v>1</v>
      </c>
      <c r="Q1024" s="21">
        <f t="shared" si="158"/>
        <v>1</v>
      </c>
    </row>
    <row r="1025" spans="1:17" ht="15.75" hidden="1" x14ac:dyDescent="0.25">
      <c r="A1025" s="17" t="s">
        <v>273</v>
      </c>
      <c r="B1025" s="17" t="s">
        <v>336</v>
      </c>
      <c r="C1025" s="17" t="s">
        <v>22</v>
      </c>
      <c r="D1025" s="12">
        <v>43450</v>
      </c>
      <c r="E1025" s="12">
        <v>43517</v>
      </c>
      <c r="F1025" s="13">
        <v>1375</v>
      </c>
      <c r="G1025" s="12">
        <v>43435</v>
      </c>
      <c r="H1025" s="12">
        <v>43465</v>
      </c>
      <c r="I1025" s="17">
        <f t="shared" si="159"/>
        <v>1</v>
      </c>
      <c r="J1025" s="13">
        <f t="shared" si="152"/>
        <v>1375</v>
      </c>
      <c r="K1025"/>
      <c r="L1025" t="b">
        <f t="shared" si="153"/>
        <v>0</v>
      </c>
      <c r="M1025" t="b">
        <f t="shared" si="154"/>
        <v>0</v>
      </c>
      <c r="N1025" t="b">
        <f t="shared" si="155"/>
        <v>1</v>
      </c>
      <c r="O1025" t="b">
        <f t="shared" si="156"/>
        <v>1</v>
      </c>
      <c r="P1025" t="b">
        <f t="shared" si="157"/>
        <v>1</v>
      </c>
      <c r="Q1025" s="21">
        <f t="shared" si="158"/>
        <v>-364</v>
      </c>
    </row>
    <row r="1026" spans="1:17" ht="15.75" x14ac:dyDescent="0.25">
      <c r="A1026" s="17" t="s">
        <v>273</v>
      </c>
      <c r="B1026" s="17" t="s">
        <v>336</v>
      </c>
      <c r="C1026" s="17" t="s">
        <v>22</v>
      </c>
      <c r="D1026" s="12">
        <v>43481</v>
      </c>
      <c r="E1026" s="12">
        <v>43543</v>
      </c>
      <c r="F1026" s="13">
        <v>1375</v>
      </c>
      <c r="G1026" s="12">
        <v>43466</v>
      </c>
      <c r="H1026" s="12">
        <v>43496</v>
      </c>
      <c r="I1026" s="17">
        <f t="shared" si="159"/>
        <v>1</v>
      </c>
      <c r="J1026" s="13">
        <f t="shared" si="152"/>
        <v>1375</v>
      </c>
      <c r="K1026"/>
      <c r="L1026" t="b">
        <f t="shared" si="153"/>
        <v>0</v>
      </c>
      <c r="M1026" t="b">
        <f t="shared" si="154"/>
        <v>0</v>
      </c>
      <c r="N1026" t="b">
        <f t="shared" si="155"/>
        <v>1</v>
      </c>
      <c r="O1026" t="b">
        <f t="shared" si="156"/>
        <v>1</v>
      </c>
      <c r="P1026" t="b">
        <f t="shared" si="157"/>
        <v>1</v>
      </c>
      <c r="Q1026" s="21">
        <f t="shared" si="158"/>
        <v>1</v>
      </c>
    </row>
    <row r="1027" spans="1:17" ht="15.75" x14ac:dyDescent="0.25">
      <c r="A1027" s="17" t="s">
        <v>273</v>
      </c>
      <c r="B1027" s="17" t="s">
        <v>336</v>
      </c>
      <c r="C1027" s="17" t="s">
        <v>22</v>
      </c>
      <c r="D1027" s="12">
        <v>43512</v>
      </c>
      <c r="E1027" s="12">
        <v>43573</v>
      </c>
      <c r="F1027" s="13">
        <v>1375</v>
      </c>
      <c r="G1027" s="12">
        <v>43497</v>
      </c>
      <c r="H1027" s="12">
        <v>43524</v>
      </c>
      <c r="I1027" s="17">
        <f t="shared" si="159"/>
        <v>1</v>
      </c>
      <c r="J1027" s="13">
        <f t="shared" si="152"/>
        <v>1375</v>
      </c>
      <c r="K1027"/>
      <c r="L1027" t="b">
        <f t="shared" si="153"/>
        <v>0</v>
      </c>
      <c r="M1027" t="b">
        <f t="shared" si="154"/>
        <v>0</v>
      </c>
      <c r="N1027" t="b">
        <f t="shared" si="155"/>
        <v>1</v>
      </c>
      <c r="O1027" t="b">
        <f t="shared" si="156"/>
        <v>1</v>
      </c>
      <c r="P1027" t="b">
        <f t="shared" si="157"/>
        <v>1</v>
      </c>
      <c r="Q1027" s="21">
        <f t="shared" si="158"/>
        <v>1</v>
      </c>
    </row>
    <row r="1028" spans="1:17" ht="15.75" x14ac:dyDescent="0.25">
      <c r="A1028" s="17" t="s">
        <v>273</v>
      </c>
      <c r="B1028" s="17" t="s">
        <v>336</v>
      </c>
      <c r="C1028" s="17" t="s">
        <v>22</v>
      </c>
      <c r="D1028" s="12">
        <v>43540</v>
      </c>
      <c r="E1028" s="12">
        <v>43601</v>
      </c>
      <c r="F1028" s="13">
        <v>1375</v>
      </c>
      <c r="G1028" s="12">
        <v>43525</v>
      </c>
      <c r="H1028" s="12">
        <v>43555</v>
      </c>
      <c r="I1028" s="17">
        <f t="shared" si="159"/>
        <v>1</v>
      </c>
      <c r="J1028" s="13">
        <f t="shared" si="152"/>
        <v>1375</v>
      </c>
      <c r="K1028"/>
      <c r="L1028" t="b">
        <f t="shared" si="153"/>
        <v>0</v>
      </c>
      <c r="M1028" t="b">
        <f t="shared" si="154"/>
        <v>0</v>
      </c>
      <c r="N1028" t="b">
        <f t="shared" si="155"/>
        <v>1</v>
      </c>
      <c r="O1028" t="b">
        <f t="shared" si="156"/>
        <v>1</v>
      </c>
      <c r="P1028" t="b">
        <f t="shared" si="157"/>
        <v>1</v>
      </c>
      <c r="Q1028" s="21">
        <f t="shared" si="158"/>
        <v>1</v>
      </c>
    </row>
    <row r="1029" spans="1:17" ht="15.75" x14ac:dyDescent="0.25">
      <c r="A1029" s="17" t="s">
        <v>273</v>
      </c>
      <c r="B1029" s="17" t="s">
        <v>336</v>
      </c>
      <c r="C1029" s="17" t="s">
        <v>22</v>
      </c>
      <c r="D1029" s="12">
        <v>43571</v>
      </c>
      <c r="E1029" s="12">
        <v>43633</v>
      </c>
      <c r="F1029" s="13">
        <v>1375</v>
      </c>
      <c r="G1029" s="12">
        <v>43556</v>
      </c>
      <c r="H1029" s="12">
        <v>43585</v>
      </c>
      <c r="I1029" s="17">
        <f t="shared" si="159"/>
        <v>1</v>
      </c>
      <c r="J1029" s="13">
        <f t="shared" si="152"/>
        <v>1375</v>
      </c>
      <c r="K1029"/>
      <c r="L1029" t="b">
        <f t="shared" si="153"/>
        <v>0</v>
      </c>
      <c r="M1029" t="b">
        <f t="shared" si="154"/>
        <v>0</v>
      </c>
      <c r="N1029" t="b">
        <f t="shared" si="155"/>
        <v>1</v>
      </c>
      <c r="O1029" t="b">
        <f t="shared" si="156"/>
        <v>1</v>
      </c>
      <c r="P1029" t="b">
        <f t="shared" si="157"/>
        <v>1</v>
      </c>
      <c r="Q1029" s="21">
        <f t="shared" si="158"/>
        <v>1</v>
      </c>
    </row>
    <row r="1030" spans="1:17" ht="15.75" x14ac:dyDescent="0.25">
      <c r="A1030" s="17" t="s">
        <v>273</v>
      </c>
      <c r="B1030" s="17" t="s">
        <v>336</v>
      </c>
      <c r="C1030" s="17" t="s">
        <v>22</v>
      </c>
      <c r="D1030" s="12">
        <v>43601</v>
      </c>
      <c r="E1030" s="12">
        <v>43661</v>
      </c>
      <c r="F1030" s="13">
        <v>1375</v>
      </c>
      <c r="G1030" s="12">
        <v>43586</v>
      </c>
      <c r="H1030" s="12">
        <v>43616</v>
      </c>
      <c r="I1030" s="17">
        <f t="shared" si="159"/>
        <v>1</v>
      </c>
      <c r="J1030" s="13">
        <f t="shared" si="152"/>
        <v>1375</v>
      </c>
      <c r="K1030"/>
      <c r="L1030" t="b">
        <f t="shared" si="153"/>
        <v>0</v>
      </c>
      <c r="M1030" t="b">
        <f t="shared" si="154"/>
        <v>0</v>
      </c>
      <c r="N1030" t="b">
        <f t="shared" si="155"/>
        <v>1</v>
      </c>
      <c r="O1030" t="b">
        <f t="shared" si="156"/>
        <v>1</v>
      </c>
      <c r="P1030" t="b">
        <f t="shared" si="157"/>
        <v>1</v>
      </c>
      <c r="Q1030" s="21">
        <f t="shared" si="158"/>
        <v>1</v>
      </c>
    </row>
    <row r="1031" spans="1:17" ht="15.75" x14ac:dyDescent="0.25">
      <c r="A1031" s="17" t="s">
        <v>273</v>
      </c>
      <c r="B1031" s="17" t="s">
        <v>336</v>
      </c>
      <c r="C1031" s="17" t="s">
        <v>22</v>
      </c>
      <c r="D1031" s="12">
        <v>43632</v>
      </c>
      <c r="E1031" s="12">
        <v>43691</v>
      </c>
      <c r="F1031" s="13">
        <v>1375</v>
      </c>
      <c r="G1031" s="12">
        <v>43617</v>
      </c>
      <c r="H1031" s="12">
        <v>43646</v>
      </c>
      <c r="I1031" s="17">
        <f t="shared" si="159"/>
        <v>1</v>
      </c>
      <c r="J1031" s="13">
        <f t="shared" si="152"/>
        <v>1375</v>
      </c>
      <c r="K1031"/>
      <c r="L1031" t="b">
        <f t="shared" si="153"/>
        <v>0</v>
      </c>
      <c r="M1031" t="b">
        <f t="shared" si="154"/>
        <v>0</v>
      </c>
      <c r="N1031" t="b">
        <f t="shared" si="155"/>
        <v>1</v>
      </c>
      <c r="O1031" t="b">
        <f t="shared" si="156"/>
        <v>1</v>
      </c>
      <c r="P1031" t="b">
        <f t="shared" si="157"/>
        <v>1</v>
      </c>
      <c r="Q1031" s="21">
        <f t="shared" si="158"/>
        <v>1</v>
      </c>
    </row>
    <row r="1032" spans="1:17" ht="15.75" x14ac:dyDescent="0.25">
      <c r="A1032" s="17" t="s">
        <v>273</v>
      </c>
      <c r="B1032" s="17" t="s">
        <v>336</v>
      </c>
      <c r="C1032" s="17" t="s">
        <v>22</v>
      </c>
      <c r="D1032" s="12">
        <v>43662</v>
      </c>
      <c r="E1032" s="12">
        <v>43725</v>
      </c>
      <c r="F1032" s="13">
        <v>1375</v>
      </c>
      <c r="G1032" s="12">
        <v>43647</v>
      </c>
      <c r="H1032" s="12">
        <v>43677</v>
      </c>
      <c r="I1032" s="17">
        <f t="shared" si="159"/>
        <v>1</v>
      </c>
      <c r="J1032" s="13">
        <f t="shared" si="152"/>
        <v>1375</v>
      </c>
      <c r="K1032"/>
      <c r="L1032" t="b">
        <f t="shared" si="153"/>
        <v>0</v>
      </c>
      <c r="M1032" t="b">
        <f t="shared" si="154"/>
        <v>0</v>
      </c>
      <c r="N1032" t="b">
        <f t="shared" si="155"/>
        <v>1</v>
      </c>
      <c r="O1032" t="b">
        <f t="shared" si="156"/>
        <v>1</v>
      </c>
      <c r="P1032" t="b">
        <f t="shared" si="157"/>
        <v>1</v>
      </c>
      <c r="Q1032" s="21">
        <f t="shared" si="158"/>
        <v>1</v>
      </c>
    </row>
    <row r="1033" spans="1:17" ht="15.75" x14ac:dyDescent="0.25">
      <c r="A1033" s="17" t="s">
        <v>273</v>
      </c>
      <c r="B1033" s="17" t="s">
        <v>336</v>
      </c>
      <c r="C1033" s="17" t="s">
        <v>22</v>
      </c>
      <c r="D1033" s="12">
        <v>43693</v>
      </c>
      <c r="E1033" s="12">
        <v>43725</v>
      </c>
      <c r="F1033" s="13">
        <v>1375</v>
      </c>
      <c r="G1033" s="12">
        <v>43678</v>
      </c>
      <c r="H1033" s="12">
        <v>43708</v>
      </c>
      <c r="I1033" s="17">
        <f t="shared" si="159"/>
        <v>1</v>
      </c>
      <c r="J1033" s="13">
        <f t="shared" si="152"/>
        <v>1375</v>
      </c>
      <c r="K1033"/>
      <c r="L1033" t="b">
        <f t="shared" si="153"/>
        <v>0</v>
      </c>
      <c r="M1033" t="b">
        <f t="shared" si="154"/>
        <v>0</v>
      </c>
      <c r="N1033" t="b">
        <f t="shared" si="155"/>
        <v>1</v>
      </c>
      <c r="O1033" t="b">
        <f t="shared" si="156"/>
        <v>1</v>
      </c>
      <c r="P1033" t="b">
        <f t="shared" si="157"/>
        <v>1</v>
      </c>
      <c r="Q1033" s="21">
        <f t="shared" si="158"/>
        <v>1</v>
      </c>
    </row>
    <row r="1034" spans="1:17" ht="15.75" x14ac:dyDescent="0.25">
      <c r="A1034" s="17" t="s">
        <v>273</v>
      </c>
      <c r="B1034" s="17" t="s">
        <v>336</v>
      </c>
      <c r="C1034" s="17" t="s">
        <v>22</v>
      </c>
      <c r="D1034" s="12">
        <v>43724</v>
      </c>
      <c r="E1034" s="12">
        <v>43755</v>
      </c>
      <c r="F1034" s="13">
        <v>1375</v>
      </c>
      <c r="G1034" s="12">
        <v>43709</v>
      </c>
      <c r="H1034" s="12">
        <v>43738</v>
      </c>
      <c r="I1034" s="17">
        <f t="shared" si="159"/>
        <v>1</v>
      </c>
      <c r="J1034" s="13">
        <f t="shared" si="152"/>
        <v>1375</v>
      </c>
      <c r="K1034"/>
      <c r="L1034" t="b">
        <f t="shared" si="153"/>
        <v>0</v>
      </c>
      <c r="M1034" t="b">
        <f t="shared" si="154"/>
        <v>0</v>
      </c>
      <c r="N1034" t="b">
        <f t="shared" si="155"/>
        <v>1</v>
      </c>
      <c r="O1034" t="b">
        <f t="shared" si="156"/>
        <v>1</v>
      </c>
      <c r="P1034" t="b">
        <f t="shared" si="157"/>
        <v>1</v>
      </c>
      <c r="Q1034" s="21">
        <f t="shared" si="158"/>
        <v>1</v>
      </c>
    </row>
    <row r="1035" spans="1:17" ht="15.75" x14ac:dyDescent="0.25">
      <c r="A1035" s="17" t="s">
        <v>273</v>
      </c>
      <c r="B1035" s="17" t="s">
        <v>336</v>
      </c>
      <c r="C1035" s="17" t="s">
        <v>22</v>
      </c>
      <c r="D1035" s="12">
        <v>43754</v>
      </c>
      <c r="E1035" s="12">
        <v>43811</v>
      </c>
      <c r="F1035" s="13">
        <v>1375</v>
      </c>
      <c r="G1035" s="12">
        <v>43739</v>
      </c>
      <c r="H1035" s="12">
        <v>43769</v>
      </c>
      <c r="I1035" s="17">
        <f t="shared" si="159"/>
        <v>1</v>
      </c>
      <c r="J1035" s="13">
        <f t="shared" si="152"/>
        <v>1375</v>
      </c>
      <c r="K1035"/>
      <c r="L1035" t="b">
        <f t="shared" si="153"/>
        <v>0</v>
      </c>
      <c r="M1035" t="b">
        <f t="shared" si="154"/>
        <v>0</v>
      </c>
      <c r="N1035" t="b">
        <f t="shared" si="155"/>
        <v>1</v>
      </c>
      <c r="O1035" t="b">
        <f t="shared" si="156"/>
        <v>1</v>
      </c>
      <c r="P1035" t="b">
        <f t="shared" si="157"/>
        <v>1</v>
      </c>
      <c r="Q1035" s="21">
        <f t="shared" si="158"/>
        <v>1</v>
      </c>
    </row>
    <row r="1036" spans="1:17" ht="15.75" x14ac:dyDescent="0.25">
      <c r="A1036" s="17" t="s">
        <v>273</v>
      </c>
      <c r="B1036" s="17" t="s">
        <v>336</v>
      </c>
      <c r="C1036" s="17" t="s">
        <v>22</v>
      </c>
      <c r="D1036" s="12">
        <v>43770</v>
      </c>
      <c r="E1036" s="12">
        <v>43834</v>
      </c>
      <c r="F1036" s="13">
        <v>1375</v>
      </c>
      <c r="G1036" s="12">
        <v>43770</v>
      </c>
      <c r="H1036" s="12">
        <v>43799</v>
      </c>
      <c r="I1036" s="17">
        <f t="shared" si="159"/>
        <v>1</v>
      </c>
      <c r="J1036" s="13">
        <f t="shared" si="152"/>
        <v>1375</v>
      </c>
      <c r="K1036"/>
      <c r="L1036" t="b">
        <f t="shared" si="153"/>
        <v>0</v>
      </c>
      <c r="M1036" t="b">
        <f t="shared" si="154"/>
        <v>0</v>
      </c>
      <c r="N1036" t="b">
        <f t="shared" si="155"/>
        <v>1</v>
      </c>
      <c r="O1036" t="b">
        <f t="shared" si="156"/>
        <v>1</v>
      </c>
      <c r="P1036" t="b">
        <f t="shared" si="157"/>
        <v>1</v>
      </c>
      <c r="Q1036" s="21">
        <f t="shared" si="158"/>
        <v>1</v>
      </c>
    </row>
    <row r="1037" spans="1:17" ht="15.75" x14ac:dyDescent="0.25">
      <c r="A1037" s="17" t="s">
        <v>273</v>
      </c>
      <c r="B1037" s="17" t="s">
        <v>336</v>
      </c>
      <c r="C1037" s="17" t="s">
        <v>22</v>
      </c>
      <c r="D1037" s="12">
        <v>43831</v>
      </c>
      <c r="E1037" s="12">
        <v>43899</v>
      </c>
      <c r="F1037" s="13">
        <v>33000</v>
      </c>
      <c r="G1037" s="12">
        <v>43800</v>
      </c>
      <c r="H1037" s="12">
        <v>44165</v>
      </c>
      <c r="I1037" s="17">
        <f t="shared" si="159"/>
        <v>12</v>
      </c>
      <c r="J1037" s="13">
        <f t="shared" si="152"/>
        <v>2750</v>
      </c>
      <c r="K1037"/>
      <c r="L1037" t="b">
        <f t="shared" si="153"/>
        <v>0</v>
      </c>
      <c r="M1037" t="b">
        <f t="shared" si="154"/>
        <v>0</v>
      </c>
      <c r="N1037" t="b">
        <f t="shared" si="155"/>
        <v>1</v>
      </c>
      <c r="O1037" t="b">
        <f t="shared" si="156"/>
        <v>1</v>
      </c>
      <c r="P1037" t="b">
        <f t="shared" si="157"/>
        <v>1</v>
      </c>
      <c r="Q1037" s="21">
        <f t="shared" si="158"/>
        <v>1</v>
      </c>
    </row>
    <row r="1038" spans="1:17" ht="15.75" x14ac:dyDescent="0.25">
      <c r="A1038" s="17" t="s">
        <v>273</v>
      </c>
      <c r="B1038" s="17" t="s">
        <v>336</v>
      </c>
      <c r="C1038" s="17" t="s">
        <v>22</v>
      </c>
      <c r="D1038" s="12">
        <v>43800</v>
      </c>
      <c r="E1038" s="12">
        <v>43864</v>
      </c>
      <c r="F1038" s="13">
        <v>1375</v>
      </c>
      <c r="G1038" s="12">
        <v>44166</v>
      </c>
      <c r="H1038" s="12">
        <v>44530</v>
      </c>
      <c r="I1038" s="17">
        <f t="shared" si="159"/>
        <v>12</v>
      </c>
      <c r="J1038" s="13">
        <f t="shared" si="152"/>
        <v>114.58333333333333</v>
      </c>
      <c r="K1038"/>
      <c r="L1038" t="b">
        <f t="shared" si="153"/>
        <v>0</v>
      </c>
      <c r="M1038" t="b">
        <f t="shared" si="154"/>
        <v>0</v>
      </c>
      <c r="N1038" t="b">
        <f t="shared" si="155"/>
        <v>1</v>
      </c>
      <c r="O1038" t="b">
        <f t="shared" si="156"/>
        <v>1</v>
      </c>
      <c r="P1038" t="b">
        <f t="shared" si="157"/>
        <v>1</v>
      </c>
      <c r="Q1038" s="21">
        <f t="shared" si="158"/>
        <v>1</v>
      </c>
    </row>
    <row r="1039" spans="1:17" ht="15.75" hidden="1" x14ac:dyDescent="0.25">
      <c r="A1039" s="17" t="s">
        <v>274</v>
      </c>
      <c r="B1039" s="17" t="s">
        <v>332</v>
      </c>
      <c r="C1039" s="17" t="s">
        <v>22</v>
      </c>
      <c r="D1039" s="12">
        <v>42856</v>
      </c>
      <c r="E1039" s="12">
        <v>43100</v>
      </c>
      <c r="F1039" s="13">
        <v>25800</v>
      </c>
      <c r="G1039" s="12">
        <v>42856</v>
      </c>
      <c r="H1039" s="12">
        <v>43220</v>
      </c>
      <c r="I1039" s="17">
        <f t="shared" ref="I1039:I1074" si="160">IF((YEAR(H1039)-YEAR(G1039))=1, ((MONTH(H1039)-MONTH(G1039))+1)+12, (IF((YEAR(H1039)-YEAR(G1039))=2, ((MONTH(H1039)-MONTH(G1039))+1)+24, (IF((YEAR(H1039)-YEAR(G1039))=3, ((MONTH(H1039)-MONTH(G1039))+1)+36, (MONTH(H1039)-MONTH(G1039))+1)))))</f>
        <v>12</v>
      </c>
      <c r="J1039" s="13">
        <f t="shared" ref="J1039:J1084" si="161">F1039/I1039</f>
        <v>2150</v>
      </c>
      <c r="K1039"/>
      <c r="L1039" t="e">
        <f>AND(F1039=#REF!,G1039=#REF!,E1039=#REF!,D1039=#REF!)</f>
        <v>#REF!</v>
      </c>
      <c r="M1039" t="b">
        <f t="shared" ref="M1039:M1086" si="162">IF(F1039&gt;G1039,TRUE, FALSE)</f>
        <v>0</v>
      </c>
      <c r="N1039" t="e">
        <f>EXACT(A1039,#REF!)</f>
        <v>#REF!</v>
      </c>
      <c r="O1039" t="e">
        <f>EXACT(B1039,#REF!)</f>
        <v>#REF!</v>
      </c>
      <c r="P1039" t="e">
        <f t="shared" ref="P1039:P1086" si="163">AND(N1039,O1039)</f>
        <v>#REF!</v>
      </c>
      <c r="Q1039" s="21" t="e">
        <f>IF(AND(NOT(L1039),P1039), G1039-#REF!,"N/a")</f>
        <v>#REF!</v>
      </c>
    </row>
    <row r="1040" spans="1:17" ht="15.75" hidden="1" x14ac:dyDescent="0.25">
      <c r="A1040" s="17" t="s">
        <v>274</v>
      </c>
      <c r="B1040" s="17" t="s">
        <v>332</v>
      </c>
      <c r="C1040" s="17" t="s">
        <v>22</v>
      </c>
      <c r="D1040" s="12">
        <v>43100</v>
      </c>
      <c r="E1040" s="12">
        <v>43465</v>
      </c>
      <c r="F1040" s="13">
        <v>10000</v>
      </c>
      <c r="G1040" s="12">
        <v>43070</v>
      </c>
      <c r="H1040" s="12">
        <v>43434</v>
      </c>
      <c r="I1040" s="17">
        <f t="shared" si="160"/>
        <v>12</v>
      </c>
      <c r="J1040" s="13">
        <f t="shared" si="161"/>
        <v>833.33333333333337</v>
      </c>
      <c r="K1040"/>
      <c r="L1040" t="b">
        <f t="shared" ref="L1040:L1086" si="164">AND(F1040=F1039,G1040=G1039,E1040=E1039,D1040=D1039)</f>
        <v>0</v>
      </c>
      <c r="M1040" t="b">
        <f t="shared" si="162"/>
        <v>0</v>
      </c>
      <c r="N1040" t="b">
        <f t="shared" ref="N1040:N1086" si="165">EXACT(A1040,A1039)</f>
        <v>1</v>
      </c>
      <c r="O1040" t="b">
        <f t="shared" ref="O1040:O1086" si="166">EXACT(B1040,B1039)</f>
        <v>1</v>
      </c>
      <c r="P1040" t="b">
        <f t="shared" si="163"/>
        <v>1</v>
      </c>
      <c r="Q1040" s="21">
        <f t="shared" ref="Q1040:Q1086" si="167">IF(AND(NOT(L1040),P1040), G1040-H1039,"N/a")</f>
        <v>-150</v>
      </c>
    </row>
    <row r="1041" spans="1:17" ht="15.75" x14ac:dyDescent="0.25">
      <c r="A1041" s="17" t="s">
        <v>274</v>
      </c>
      <c r="B1041" s="17" t="s">
        <v>332</v>
      </c>
      <c r="C1041" s="17" t="s">
        <v>22</v>
      </c>
      <c r="D1041" s="12">
        <v>43269</v>
      </c>
      <c r="E1041" s="12">
        <v>43496</v>
      </c>
      <c r="F1041" s="13">
        <v>25800</v>
      </c>
      <c r="G1041" s="12">
        <v>43221</v>
      </c>
      <c r="H1041" s="12">
        <v>43585</v>
      </c>
      <c r="I1041" s="17">
        <f t="shared" si="160"/>
        <v>12</v>
      </c>
      <c r="J1041" s="13">
        <f t="shared" si="161"/>
        <v>2150</v>
      </c>
      <c r="K1041"/>
      <c r="L1041" t="b">
        <f t="shared" si="164"/>
        <v>0</v>
      </c>
      <c r="M1041" t="b">
        <f t="shared" si="162"/>
        <v>0</v>
      </c>
      <c r="N1041" t="b">
        <f t="shared" si="165"/>
        <v>1</v>
      </c>
      <c r="O1041" t="b">
        <f t="shared" si="166"/>
        <v>1</v>
      </c>
      <c r="P1041" t="b">
        <f t="shared" si="163"/>
        <v>1</v>
      </c>
      <c r="Q1041" s="21">
        <f t="shared" si="167"/>
        <v>-213</v>
      </c>
    </row>
    <row r="1042" spans="1:17" ht="15.75" hidden="1" x14ac:dyDescent="0.25">
      <c r="A1042" s="17" t="s">
        <v>275</v>
      </c>
      <c r="B1042" s="17" t="s">
        <v>335</v>
      </c>
      <c r="C1042" s="17" t="s">
        <v>22</v>
      </c>
      <c r="D1042" s="12">
        <v>42736</v>
      </c>
      <c r="E1042" s="12">
        <v>43100</v>
      </c>
      <c r="F1042" s="13">
        <v>10000</v>
      </c>
      <c r="G1042" s="12">
        <v>42736</v>
      </c>
      <c r="H1042" s="12">
        <v>42766</v>
      </c>
      <c r="I1042" s="17">
        <f t="shared" si="160"/>
        <v>1</v>
      </c>
      <c r="J1042" s="13">
        <f t="shared" si="161"/>
        <v>10000</v>
      </c>
      <c r="K1042"/>
      <c r="L1042" t="b">
        <f t="shared" si="164"/>
        <v>0</v>
      </c>
      <c r="M1042" t="b">
        <f t="shared" si="162"/>
        <v>0</v>
      </c>
      <c r="N1042" t="b">
        <f t="shared" si="165"/>
        <v>0</v>
      </c>
      <c r="O1042" t="b">
        <f t="shared" si="166"/>
        <v>0</v>
      </c>
      <c r="P1042" t="b">
        <f t="shared" si="163"/>
        <v>0</v>
      </c>
      <c r="Q1042" s="21" t="str">
        <f t="shared" si="167"/>
        <v>N/a</v>
      </c>
    </row>
    <row r="1043" spans="1:17" ht="15.75" hidden="1" x14ac:dyDescent="0.25">
      <c r="A1043" s="17" t="s">
        <v>275</v>
      </c>
      <c r="B1043" s="17" t="s">
        <v>335</v>
      </c>
      <c r="C1043" s="17" t="s">
        <v>22</v>
      </c>
      <c r="D1043" s="12">
        <v>42767</v>
      </c>
      <c r="E1043" s="12">
        <v>43100</v>
      </c>
      <c r="F1043" s="13">
        <v>10000</v>
      </c>
      <c r="G1043" s="12">
        <v>42767</v>
      </c>
      <c r="H1043" s="12">
        <v>42794</v>
      </c>
      <c r="I1043" s="17">
        <f t="shared" si="160"/>
        <v>1</v>
      </c>
      <c r="J1043" s="13">
        <f t="shared" si="161"/>
        <v>10000</v>
      </c>
      <c r="K1043"/>
      <c r="L1043" t="b">
        <f t="shared" si="164"/>
        <v>0</v>
      </c>
      <c r="M1043" t="b">
        <f t="shared" si="162"/>
        <v>0</v>
      </c>
      <c r="N1043" t="b">
        <f t="shared" si="165"/>
        <v>1</v>
      </c>
      <c r="O1043" t="b">
        <f t="shared" si="166"/>
        <v>1</v>
      </c>
      <c r="P1043" t="b">
        <f t="shared" si="163"/>
        <v>1</v>
      </c>
      <c r="Q1043" s="21">
        <f t="shared" si="167"/>
        <v>1</v>
      </c>
    </row>
    <row r="1044" spans="1:17" ht="15.75" hidden="1" x14ac:dyDescent="0.25">
      <c r="A1044" s="17" t="s">
        <v>275</v>
      </c>
      <c r="B1044" s="17" t="s">
        <v>335</v>
      </c>
      <c r="C1044" s="17" t="s">
        <v>22</v>
      </c>
      <c r="D1044" s="12">
        <v>42795</v>
      </c>
      <c r="E1044" s="12">
        <v>43100</v>
      </c>
      <c r="F1044" s="13">
        <v>10000</v>
      </c>
      <c r="G1044" s="12">
        <v>42795</v>
      </c>
      <c r="H1044" s="12">
        <v>42825</v>
      </c>
      <c r="I1044" s="17">
        <f t="shared" si="160"/>
        <v>1</v>
      </c>
      <c r="J1044" s="13">
        <f t="shared" si="161"/>
        <v>10000</v>
      </c>
      <c r="K1044"/>
      <c r="L1044" t="b">
        <f t="shared" si="164"/>
        <v>0</v>
      </c>
      <c r="M1044" t="b">
        <f t="shared" si="162"/>
        <v>0</v>
      </c>
      <c r="N1044" t="b">
        <f t="shared" si="165"/>
        <v>1</v>
      </c>
      <c r="O1044" t="b">
        <f t="shared" si="166"/>
        <v>1</v>
      </c>
      <c r="P1044" t="b">
        <f t="shared" si="163"/>
        <v>1</v>
      </c>
      <c r="Q1044" s="21">
        <f t="shared" si="167"/>
        <v>1</v>
      </c>
    </row>
    <row r="1045" spans="1:17" ht="15.75" hidden="1" x14ac:dyDescent="0.25">
      <c r="A1045" s="17" t="s">
        <v>275</v>
      </c>
      <c r="B1045" s="17" t="s">
        <v>335</v>
      </c>
      <c r="C1045" s="17" t="s">
        <v>22</v>
      </c>
      <c r="D1045" s="12">
        <v>42826</v>
      </c>
      <c r="E1045" s="12">
        <v>43100</v>
      </c>
      <c r="F1045" s="13">
        <v>10000</v>
      </c>
      <c r="G1045" s="12">
        <v>42826</v>
      </c>
      <c r="H1045" s="12">
        <v>42855</v>
      </c>
      <c r="I1045" s="17">
        <f t="shared" si="160"/>
        <v>1</v>
      </c>
      <c r="J1045" s="13">
        <f t="shared" si="161"/>
        <v>10000</v>
      </c>
      <c r="K1045"/>
      <c r="L1045" t="b">
        <f t="shared" si="164"/>
        <v>0</v>
      </c>
      <c r="M1045" t="b">
        <f t="shared" si="162"/>
        <v>0</v>
      </c>
      <c r="N1045" t="b">
        <f t="shared" si="165"/>
        <v>1</v>
      </c>
      <c r="O1045" t="b">
        <f t="shared" si="166"/>
        <v>1</v>
      </c>
      <c r="P1045" t="b">
        <f t="shared" si="163"/>
        <v>1</v>
      </c>
      <c r="Q1045" s="21">
        <f t="shared" si="167"/>
        <v>1</v>
      </c>
    </row>
    <row r="1046" spans="1:17" ht="15.75" hidden="1" x14ac:dyDescent="0.25">
      <c r="A1046" s="17" t="s">
        <v>275</v>
      </c>
      <c r="B1046" s="17" t="s">
        <v>335</v>
      </c>
      <c r="C1046" s="17" t="s">
        <v>22</v>
      </c>
      <c r="D1046" s="12">
        <v>42856</v>
      </c>
      <c r="E1046" s="12">
        <v>43100</v>
      </c>
      <c r="F1046" s="13">
        <v>10000</v>
      </c>
      <c r="G1046" s="12">
        <v>42856</v>
      </c>
      <c r="H1046" s="12">
        <v>42886</v>
      </c>
      <c r="I1046" s="17">
        <f t="shared" si="160"/>
        <v>1</v>
      </c>
      <c r="J1046" s="13">
        <f t="shared" si="161"/>
        <v>10000</v>
      </c>
      <c r="K1046"/>
      <c r="L1046" t="b">
        <f t="shared" si="164"/>
        <v>0</v>
      </c>
      <c r="M1046" t="b">
        <f t="shared" si="162"/>
        <v>0</v>
      </c>
      <c r="N1046" t="b">
        <f t="shared" si="165"/>
        <v>1</v>
      </c>
      <c r="O1046" t="b">
        <f t="shared" si="166"/>
        <v>1</v>
      </c>
      <c r="P1046" t="b">
        <f t="shared" si="163"/>
        <v>1</v>
      </c>
      <c r="Q1046" s="21">
        <f t="shared" si="167"/>
        <v>1</v>
      </c>
    </row>
    <row r="1047" spans="1:17" ht="15.75" hidden="1" x14ac:dyDescent="0.25">
      <c r="A1047" s="17" t="s">
        <v>275</v>
      </c>
      <c r="B1047" s="17" t="s">
        <v>335</v>
      </c>
      <c r="C1047" s="17" t="s">
        <v>22</v>
      </c>
      <c r="D1047" s="12">
        <v>42887</v>
      </c>
      <c r="E1047" s="12">
        <v>43100</v>
      </c>
      <c r="F1047" s="13">
        <v>10000</v>
      </c>
      <c r="G1047" s="12">
        <v>42887</v>
      </c>
      <c r="H1047" s="12">
        <v>42916</v>
      </c>
      <c r="I1047" s="17">
        <f t="shared" si="160"/>
        <v>1</v>
      </c>
      <c r="J1047" s="13">
        <f t="shared" si="161"/>
        <v>10000</v>
      </c>
      <c r="K1047"/>
      <c r="L1047" t="b">
        <f t="shared" si="164"/>
        <v>0</v>
      </c>
      <c r="M1047" t="b">
        <f t="shared" si="162"/>
        <v>0</v>
      </c>
      <c r="N1047" t="b">
        <f t="shared" si="165"/>
        <v>1</v>
      </c>
      <c r="O1047" t="b">
        <f t="shared" si="166"/>
        <v>1</v>
      </c>
      <c r="P1047" t="b">
        <f t="shared" si="163"/>
        <v>1</v>
      </c>
      <c r="Q1047" s="21">
        <f t="shared" si="167"/>
        <v>1</v>
      </c>
    </row>
    <row r="1048" spans="1:17" ht="15.75" hidden="1" x14ac:dyDescent="0.25">
      <c r="A1048" s="17" t="s">
        <v>275</v>
      </c>
      <c r="B1048" s="17" t="s">
        <v>335</v>
      </c>
      <c r="C1048" s="17" t="s">
        <v>22</v>
      </c>
      <c r="D1048" s="12">
        <v>42887</v>
      </c>
      <c r="E1048" s="12">
        <v>43100</v>
      </c>
      <c r="F1048" s="13">
        <v>60000</v>
      </c>
      <c r="G1048" s="12">
        <v>42887</v>
      </c>
      <c r="H1048" s="12">
        <v>43220</v>
      </c>
      <c r="I1048" s="17">
        <f t="shared" si="160"/>
        <v>11</v>
      </c>
      <c r="J1048" s="13">
        <f t="shared" si="161"/>
        <v>5454.545454545455</v>
      </c>
      <c r="K1048"/>
      <c r="L1048" t="b">
        <f t="shared" si="164"/>
        <v>0</v>
      </c>
      <c r="M1048" t="b">
        <f t="shared" si="162"/>
        <v>1</v>
      </c>
      <c r="N1048" t="b">
        <f t="shared" si="165"/>
        <v>1</v>
      </c>
      <c r="O1048" t="b">
        <f t="shared" si="166"/>
        <v>1</v>
      </c>
      <c r="P1048" t="b">
        <f t="shared" si="163"/>
        <v>1</v>
      </c>
      <c r="Q1048" s="21">
        <f t="shared" si="167"/>
        <v>-29</v>
      </c>
    </row>
    <row r="1049" spans="1:17" ht="15.75" hidden="1" x14ac:dyDescent="0.25">
      <c r="A1049" s="17" t="s">
        <v>275</v>
      </c>
      <c r="B1049" s="17" t="s">
        <v>335</v>
      </c>
      <c r="C1049" s="17" t="s">
        <v>22</v>
      </c>
      <c r="D1049" s="12">
        <v>42970</v>
      </c>
      <c r="E1049" s="12">
        <v>43031</v>
      </c>
      <c r="F1049" s="13">
        <v>60000</v>
      </c>
      <c r="G1049" s="12">
        <v>42887</v>
      </c>
      <c r="H1049" s="12">
        <v>43220</v>
      </c>
      <c r="I1049" s="17">
        <f t="shared" si="160"/>
        <v>11</v>
      </c>
      <c r="J1049" s="13">
        <f t="shared" si="161"/>
        <v>5454.545454545455</v>
      </c>
      <c r="K1049"/>
      <c r="L1049" t="b">
        <f t="shared" si="164"/>
        <v>0</v>
      </c>
      <c r="M1049" t="b">
        <f t="shared" si="162"/>
        <v>1</v>
      </c>
      <c r="N1049" t="b">
        <f t="shared" si="165"/>
        <v>1</v>
      </c>
      <c r="O1049" t="b">
        <f t="shared" si="166"/>
        <v>1</v>
      </c>
      <c r="P1049" t="b">
        <f t="shared" si="163"/>
        <v>1</v>
      </c>
      <c r="Q1049" s="21">
        <f t="shared" si="167"/>
        <v>-333</v>
      </c>
    </row>
    <row r="1050" spans="1:17" ht="15.75" hidden="1" x14ac:dyDescent="0.25">
      <c r="A1050" s="17" t="s">
        <v>275</v>
      </c>
      <c r="B1050" s="17" t="s">
        <v>335</v>
      </c>
      <c r="C1050" s="17" t="s">
        <v>22</v>
      </c>
      <c r="D1050" s="12">
        <v>43048</v>
      </c>
      <c r="E1050" s="12">
        <v>43104</v>
      </c>
      <c r="F1050" s="13">
        <v>60000</v>
      </c>
      <c r="G1050" s="12">
        <v>42887</v>
      </c>
      <c r="H1050" s="12">
        <v>43220</v>
      </c>
      <c r="I1050" s="17">
        <f t="shared" si="160"/>
        <v>11</v>
      </c>
      <c r="J1050" s="13">
        <f t="shared" si="161"/>
        <v>5454.545454545455</v>
      </c>
      <c r="K1050"/>
      <c r="L1050" t="b">
        <f t="shared" si="164"/>
        <v>0</v>
      </c>
      <c r="M1050" t="b">
        <f t="shared" si="162"/>
        <v>1</v>
      </c>
      <c r="N1050" t="b">
        <f t="shared" si="165"/>
        <v>1</v>
      </c>
      <c r="O1050" t="b">
        <f t="shared" si="166"/>
        <v>1</v>
      </c>
      <c r="P1050" t="b">
        <f t="shared" si="163"/>
        <v>1</v>
      </c>
      <c r="Q1050" s="21">
        <f t="shared" si="167"/>
        <v>-333</v>
      </c>
    </row>
    <row r="1051" spans="1:17" ht="15.75" hidden="1" x14ac:dyDescent="0.25">
      <c r="A1051" s="17" t="s">
        <v>275</v>
      </c>
      <c r="B1051" s="17" t="s">
        <v>335</v>
      </c>
      <c r="C1051" s="17" t="s">
        <v>22</v>
      </c>
      <c r="D1051" s="12">
        <v>43115</v>
      </c>
      <c r="E1051" s="12">
        <v>43178</v>
      </c>
      <c r="F1051" s="13">
        <v>60000</v>
      </c>
      <c r="G1051" s="12">
        <v>42887</v>
      </c>
      <c r="H1051" s="12">
        <v>43220</v>
      </c>
      <c r="I1051" s="17">
        <f t="shared" si="160"/>
        <v>11</v>
      </c>
      <c r="J1051" s="13">
        <f t="shared" si="161"/>
        <v>5454.545454545455</v>
      </c>
      <c r="K1051"/>
      <c r="L1051" t="b">
        <f t="shared" si="164"/>
        <v>0</v>
      </c>
      <c r="M1051" t="b">
        <f t="shared" si="162"/>
        <v>1</v>
      </c>
      <c r="N1051" t="b">
        <f t="shared" si="165"/>
        <v>1</v>
      </c>
      <c r="O1051" t="b">
        <f t="shared" si="166"/>
        <v>1</v>
      </c>
      <c r="P1051" t="b">
        <f t="shared" si="163"/>
        <v>1</v>
      </c>
      <c r="Q1051" s="21">
        <f t="shared" si="167"/>
        <v>-333</v>
      </c>
    </row>
    <row r="1052" spans="1:17" ht="15.75" hidden="1" x14ac:dyDescent="0.25">
      <c r="A1052" s="17" t="s">
        <v>275</v>
      </c>
      <c r="B1052" s="17" t="s">
        <v>335</v>
      </c>
      <c r="C1052" s="17" t="s">
        <v>22</v>
      </c>
      <c r="D1052" s="12">
        <v>43189</v>
      </c>
      <c r="E1052" s="12">
        <v>43255</v>
      </c>
      <c r="F1052" s="13">
        <v>60000</v>
      </c>
      <c r="G1052" s="12">
        <v>43221</v>
      </c>
      <c r="H1052" s="12">
        <v>43312</v>
      </c>
      <c r="I1052" s="17">
        <f t="shared" si="160"/>
        <v>3</v>
      </c>
      <c r="J1052" s="13">
        <f t="shared" si="161"/>
        <v>20000</v>
      </c>
      <c r="K1052"/>
      <c r="L1052" t="b">
        <f t="shared" si="164"/>
        <v>0</v>
      </c>
      <c r="M1052" t="b">
        <f t="shared" si="162"/>
        <v>1</v>
      </c>
      <c r="N1052" t="b">
        <f t="shared" si="165"/>
        <v>1</v>
      </c>
      <c r="O1052" t="b">
        <f t="shared" si="166"/>
        <v>1</v>
      </c>
      <c r="P1052" t="b">
        <f t="shared" si="163"/>
        <v>1</v>
      </c>
      <c r="Q1052" s="21">
        <f t="shared" si="167"/>
        <v>1</v>
      </c>
    </row>
    <row r="1053" spans="1:17" ht="15.75" hidden="1" x14ac:dyDescent="0.25">
      <c r="A1053" s="17" t="s">
        <v>275</v>
      </c>
      <c r="B1053" s="17" t="s">
        <v>335</v>
      </c>
      <c r="C1053" s="17" t="s">
        <v>22</v>
      </c>
      <c r="D1053" s="12">
        <v>43266</v>
      </c>
      <c r="E1053" s="12">
        <v>43332</v>
      </c>
      <c r="F1053" s="13">
        <v>40000</v>
      </c>
      <c r="G1053" s="12">
        <v>43252</v>
      </c>
      <c r="H1053" s="12">
        <v>43465</v>
      </c>
      <c r="I1053" s="17">
        <f t="shared" si="160"/>
        <v>7</v>
      </c>
      <c r="J1053" s="13">
        <f t="shared" si="161"/>
        <v>5714.2857142857147</v>
      </c>
      <c r="K1053"/>
      <c r="L1053" t="b">
        <f t="shared" si="164"/>
        <v>0</v>
      </c>
      <c r="M1053" t="b">
        <f t="shared" si="162"/>
        <v>0</v>
      </c>
      <c r="N1053" t="b">
        <f t="shared" si="165"/>
        <v>1</v>
      </c>
      <c r="O1053" t="b">
        <f t="shared" si="166"/>
        <v>1</v>
      </c>
      <c r="P1053" t="b">
        <f t="shared" si="163"/>
        <v>1</v>
      </c>
      <c r="Q1053" s="21">
        <f t="shared" si="167"/>
        <v>-60</v>
      </c>
    </row>
    <row r="1054" spans="1:17" ht="15.75" hidden="1" x14ac:dyDescent="0.25">
      <c r="A1054" s="17" t="s">
        <v>275</v>
      </c>
      <c r="B1054" s="17" t="s">
        <v>335</v>
      </c>
      <c r="C1054" s="17" t="s">
        <v>22</v>
      </c>
      <c r="D1054" s="12">
        <v>43282</v>
      </c>
      <c r="E1054" s="12">
        <v>43347</v>
      </c>
      <c r="F1054" s="13">
        <v>60000</v>
      </c>
      <c r="G1054" s="12">
        <v>43313</v>
      </c>
      <c r="H1054" s="12">
        <v>43404</v>
      </c>
      <c r="I1054" s="17">
        <f t="shared" si="160"/>
        <v>3</v>
      </c>
      <c r="J1054" s="13">
        <f t="shared" si="161"/>
        <v>20000</v>
      </c>
      <c r="K1054"/>
      <c r="L1054" t="b">
        <f t="shared" si="164"/>
        <v>0</v>
      </c>
      <c r="M1054" t="b">
        <f t="shared" si="162"/>
        <v>1</v>
      </c>
      <c r="N1054" t="b">
        <f t="shared" si="165"/>
        <v>1</v>
      </c>
      <c r="O1054" t="b">
        <f t="shared" si="166"/>
        <v>1</v>
      </c>
      <c r="P1054" t="b">
        <f t="shared" si="163"/>
        <v>1</v>
      </c>
      <c r="Q1054" s="21">
        <f t="shared" si="167"/>
        <v>-152</v>
      </c>
    </row>
    <row r="1055" spans="1:17" ht="15.75" x14ac:dyDescent="0.25">
      <c r="A1055" s="17" t="s">
        <v>275</v>
      </c>
      <c r="B1055" s="17" t="s">
        <v>335</v>
      </c>
      <c r="C1055" s="17" t="s">
        <v>22</v>
      </c>
      <c r="D1055" s="12">
        <v>43374</v>
      </c>
      <c r="E1055" s="12">
        <v>43468</v>
      </c>
      <c r="F1055" s="13">
        <v>60000</v>
      </c>
      <c r="G1055" s="12">
        <v>43405</v>
      </c>
      <c r="H1055" s="12">
        <v>43496</v>
      </c>
      <c r="I1055" s="17">
        <f t="shared" si="160"/>
        <v>3</v>
      </c>
      <c r="J1055" s="13">
        <f t="shared" si="161"/>
        <v>20000</v>
      </c>
      <c r="K1055"/>
      <c r="L1055" t="b">
        <f t="shared" si="164"/>
        <v>0</v>
      </c>
      <c r="M1055" t="b">
        <f t="shared" si="162"/>
        <v>1</v>
      </c>
      <c r="N1055" t="b">
        <f t="shared" si="165"/>
        <v>1</v>
      </c>
      <c r="O1055" t="b">
        <f t="shared" si="166"/>
        <v>1</v>
      </c>
      <c r="P1055" t="b">
        <f t="shared" si="163"/>
        <v>1</v>
      </c>
      <c r="Q1055" s="21">
        <f t="shared" si="167"/>
        <v>1</v>
      </c>
    </row>
    <row r="1056" spans="1:17" ht="15.75" x14ac:dyDescent="0.25">
      <c r="A1056" s="17" t="s">
        <v>275</v>
      </c>
      <c r="B1056" s="17" t="s">
        <v>332</v>
      </c>
      <c r="C1056" s="17" t="s">
        <v>22</v>
      </c>
      <c r="D1056" s="12">
        <v>43466</v>
      </c>
      <c r="E1056" s="12">
        <v>43528</v>
      </c>
      <c r="F1056" s="13">
        <v>60000</v>
      </c>
      <c r="G1056" s="12">
        <v>43497</v>
      </c>
      <c r="H1056" s="12">
        <v>43585</v>
      </c>
      <c r="I1056" s="17">
        <f t="shared" si="160"/>
        <v>3</v>
      </c>
      <c r="J1056" s="13">
        <f t="shared" si="161"/>
        <v>20000</v>
      </c>
      <c r="K1056"/>
      <c r="L1056" t="b">
        <f t="shared" si="164"/>
        <v>0</v>
      </c>
      <c r="M1056" t="b">
        <f t="shared" si="162"/>
        <v>1</v>
      </c>
      <c r="N1056" t="b">
        <f t="shared" si="165"/>
        <v>1</v>
      </c>
      <c r="O1056" t="b">
        <f t="shared" si="166"/>
        <v>0</v>
      </c>
      <c r="P1056" t="b">
        <f t="shared" si="163"/>
        <v>0</v>
      </c>
      <c r="Q1056" s="21" t="str">
        <f t="shared" si="167"/>
        <v>N/a</v>
      </c>
    </row>
    <row r="1057" spans="1:17" ht="15.75" x14ac:dyDescent="0.25">
      <c r="A1057" s="17" t="s">
        <v>275</v>
      </c>
      <c r="B1057" s="17" t="s">
        <v>335</v>
      </c>
      <c r="C1057" s="17" t="s">
        <v>22</v>
      </c>
      <c r="D1057" s="12">
        <v>43570</v>
      </c>
      <c r="E1057" s="12">
        <v>43633</v>
      </c>
      <c r="F1057" s="13">
        <v>250800</v>
      </c>
      <c r="G1057" s="12">
        <v>43556</v>
      </c>
      <c r="H1057" s="12">
        <v>43921</v>
      </c>
      <c r="I1057" s="17">
        <f t="shared" si="160"/>
        <v>12</v>
      </c>
      <c r="J1057" s="13">
        <f t="shared" si="161"/>
        <v>20900</v>
      </c>
      <c r="K1057"/>
      <c r="L1057" t="b">
        <f t="shared" si="164"/>
        <v>0</v>
      </c>
      <c r="M1057" t="b">
        <f t="shared" si="162"/>
        <v>1</v>
      </c>
      <c r="N1057" t="b">
        <f t="shared" si="165"/>
        <v>1</v>
      </c>
      <c r="O1057" t="b">
        <f t="shared" si="166"/>
        <v>0</v>
      </c>
      <c r="P1057" t="b">
        <f t="shared" si="163"/>
        <v>0</v>
      </c>
      <c r="Q1057" s="21" t="str">
        <f t="shared" si="167"/>
        <v>N/a</v>
      </c>
    </row>
    <row r="1058" spans="1:17" ht="15.75" x14ac:dyDescent="0.25">
      <c r="A1058" s="17" t="s">
        <v>275</v>
      </c>
      <c r="B1058" s="17" t="s">
        <v>332</v>
      </c>
      <c r="C1058" s="17" t="s">
        <v>22</v>
      </c>
      <c r="D1058" s="12">
        <v>43747</v>
      </c>
      <c r="E1058" s="12">
        <v>43808</v>
      </c>
      <c r="F1058" s="13">
        <v>174000</v>
      </c>
      <c r="G1058" s="12">
        <v>43739</v>
      </c>
      <c r="H1058" s="12">
        <v>44104</v>
      </c>
      <c r="I1058" s="17">
        <f t="shared" si="160"/>
        <v>12</v>
      </c>
      <c r="J1058" s="13">
        <f t="shared" si="161"/>
        <v>14500</v>
      </c>
      <c r="K1058"/>
      <c r="L1058" t="b">
        <f t="shared" si="164"/>
        <v>0</v>
      </c>
      <c r="M1058" t="b">
        <f t="shared" si="162"/>
        <v>1</v>
      </c>
      <c r="N1058" t="b">
        <f t="shared" si="165"/>
        <v>1</v>
      </c>
      <c r="O1058" t="b">
        <f t="shared" si="166"/>
        <v>0</v>
      </c>
      <c r="P1058" t="b">
        <f t="shared" si="163"/>
        <v>0</v>
      </c>
      <c r="Q1058" s="21" t="str">
        <f t="shared" si="167"/>
        <v>N/a</v>
      </c>
    </row>
    <row r="1059" spans="1:17" ht="15.75" x14ac:dyDescent="0.25">
      <c r="A1059" s="17" t="s">
        <v>275</v>
      </c>
      <c r="B1059" s="17" t="s">
        <v>335</v>
      </c>
      <c r="C1059" s="17" t="s">
        <v>22</v>
      </c>
      <c r="D1059" s="12">
        <v>43936</v>
      </c>
      <c r="E1059" s="12">
        <v>44025</v>
      </c>
      <c r="F1059" s="13">
        <v>9500</v>
      </c>
      <c r="G1059" s="12">
        <v>43922</v>
      </c>
      <c r="H1059" s="12">
        <v>44286</v>
      </c>
      <c r="I1059" s="17">
        <f t="shared" si="160"/>
        <v>12</v>
      </c>
      <c r="J1059" s="13">
        <f t="shared" si="161"/>
        <v>791.66666666666663</v>
      </c>
      <c r="K1059"/>
      <c r="L1059" t="b">
        <f t="shared" si="164"/>
        <v>0</v>
      </c>
      <c r="M1059" t="b">
        <f t="shared" si="162"/>
        <v>0</v>
      </c>
      <c r="N1059" t="b">
        <f t="shared" si="165"/>
        <v>1</v>
      </c>
      <c r="O1059" t="b">
        <f t="shared" si="166"/>
        <v>0</v>
      </c>
      <c r="P1059" t="b">
        <f t="shared" si="163"/>
        <v>0</v>
      </c>
      <c r="Q1059" s="21" t="str">
        <f t="shared" si="167"/>
        <v>N/a</v>
      </c>
    </row>
    <row r="1060" spans="1:17" ht="15.75" x14ac:dyDescent="0.25">
      <c r="A1060" s="17" t="s">
        <v>275</v>
      </c>
      <c r="B1060" s="17" t="s">
        <v>332</v>
      </c>
      <c r="C1060" s="17" t="s">
        <v>22</v>
      </c>
      <c r="D1060" s="12">
        <v>43936</v>
      </c>
      <c r="E1060" s="12">
        <v>44025</v>
      </c>
      <c r="F1060" s="13">
        <v>250800</v>
      </c>
      <c r="G1060" s="12">
        <v>43922</v>
      </c>
      <c r="H1060" s="12">
        <v>44286</v>
      </c>
      <c r="I1060" s="17">
        <f t="shared" si="160"/>
        <v>12</v>
      </c>
      <c r="J1060" s="13">
        <f t="shared" si="161"/>
        <v>20900</v>
      </c>
      <c r="K1060"/>
      <c r="L1060" t="b">
        <f t="shared" si="164"/>
        <v>0</v>
      </c>
      <c r="M1060" t="b">
        <f t="shared" si="162"/>
        <v>1</v>
      </c>
      <c r="N1060" t="b">
        <f t="shared" si="165"/>
        <v>1</v>
      </c>
      <c r="O1060" t="b">
        <f t="shared" si="166"/>
        <v>0</v>
      </c>
      <c r="P1060" t="b">
        <f t="shared" si="163"/>
        <v>0</v>
      </c>
      <c r="Q1060" s="21" t="str">
        <f t="shared" si="167"/>
        <v>N/a</v>
      </c>
    </row>
    <row r="1061" spans="1:17" ht="15.75" x14ac:dyDescent="0.25">
      <c r="A1061" s="17" t="s">
        <v>275</v>
      </c>
      <c r="B1061" s="17" t="s">
        <v>335</v>
      </c>
      <c r="C1061" s="17" t="s">
        <v>22</v>
      </c>
      <c r="D1061" s="12">
        <v>44105</v>
      </c>
      <c r="E1061" s="12">
        <v>44168</v>
      </c>
      <c r="F1061" s="13">
        <v>294000</v>
      </c>
      <c r="G1061" s="12">
        <v>44105</v>
      </c>
      <c r="H1061" s="12">
        <v>44469</v>
      </c>
      <c r="I1061" s="17">
        <f t="shared" si="160"/>
        <v>12</v>
      </c>
      <c r="J1061" s="13">
        <f t="shared" si="161"/>
        <v>24500</v>
      </c>
      <c r="K1061"/>
      <c r="L1061" t="b">
        <f t="shared" si="164"/>
        <v>0</v>
      </c>
      <c r="M1061" t="b">
        <f t="shared" si="162"/>
        <v>1</v>
      </c>
      <c r="N1061" t="b">
        <f t="shared" si="165"/>
        <v>1</v>
      </c>
      <c r="O1061" t="b">
        <f t="shared" si="166"/>
        <v>0</v>
      </c>
      <c r="P1061" t="b">
        <f t="shared" si="163"/>
        <v>0</v>
      </c>
      <c r="Q1061" s="21" t="str">
        <f t="shared" si="167"/>
        <v>N/a</v>
      </c>
    </row>
    <row r="1062" spans="1:17" ht="15.75" x14ac:dyDescent="0.25">
      <c r="A1062" s="17" t="s">
        <v>275</v>
      </c>
      <c r="B1062" s="17" t="s">
        <v>332</v>
      </c>
      <c r="C1062" s="17" t="s">
        <v>22</v>
      </c>
      <c r="D1062" s="12">
        <v>44119</v>
      </c>
      <c r="E1062" s="12">
        <v>44182</v>
      </c>
      <c r="F1062" s="13">
        <v>30000</v>
      </c>
      <c r="G1062" s="12">
        <v>44105</v>
      </c>
      <c r="H1062" s="12">
        <v>44469</v>
      </c>
      <c r="I1062" s="17">
        <f t="shared" si="160"/>
        <v>12</v>
      </c>
      <c r="J1062" s="13">
        <f t="shared" si="161"/>
        <v>2500</v>
      </c>
      <c r="K1062"/>
      <c r="L1062" t="b">
        <f t="shared" si="164"/>
        <v>0</v>
      </c>
      <c r="M1062" t="b">
        <f t="shared" si="162"/>
        <v>0</v>
      </c>
      <c r="N1062" t="b">
        <f t="shared" si="165"/>
        <v>1</v>
      </c>
      <c r="O1062" t="b">
        <f t="shared" si="166"/>
        <v>0</v>
      </c>
      <c r="P1062" t="b">
        <f t="shared" si="163"/>
        <v>0</v>
      </c>
      <c r="Q1062" s="21" t="str">
        <f t="shared" si="167"/>
        <v>N/a</v>
      </c>
    </row>
    <row r="1063" spans="1:17" ht="15.75" x14ac:dyDescent="0.25">
      <c r="A1063" s="17" t="s">
        <v>276</v>
      </c>
      <c r="B1063" s="17" t="s">
        <v>332</v>
      </c>
      <c r="C1063" s="17" t="s">
        <v>22</v>
      </c>
      <c r="D1063" s="12">
        <v>43844</v>
      </c>
      <c r="E1063" s="12">
        <v>43868</v>
      </c>
      <c r="F1063" s="13">
        <v>15000</v>
      </c>
      <c r="G1063" s="12">
        <v>43831</v>
      </c>
      <c r="H1063" s="12">
        <v>43921</v>
      </c>
      <c r="I1063" s="17">
        <f t="shared" si="160"/>
        <v>3</v>
      </c>
      <c r="J1063" s="13">
        <f t="shared" si="161"/>
        <v>5000</v>
      </c>
      <c r="K1063"/>
      <c r="L1063" t="b">
        <f t="shared" si="164"/>
        <v>0</v>
      </c>
      <c r="M1063" t="b">
        <f t="shared" si="162"/>
        <v>0</v>
      </c>
      <c r="N1063" t="b">
        <f t="shared" si="165"/>
        <v>0</v>
      </c>
      <c r="O1063" t="b">
        <f t="shared" si="166"/>
        <v>1</v>
      </c>
      <c r="P1063" t="b">
        <f t="shared" si="163"/>
        <v>0</v>
      </c>
      <c r="Q1063" s="21" t="str">
        <f t="shared" si="167"/>
        <v>N/a</v>
      </c>
    </row>
    <row r="1064" spans="1:17" ht="15.75" hidden="1" x14ac:dyDescent="0.25">
      <c r="A1064" s="17" t="s">
        <v>277</v>
      </c>
      <c r="B1064" s="17" t="s">
        <v>335</v>
      </c>
      <c r="C1064" s="17" t="s">
        <v>22</v>
      </c>
      <c r="D1064" s="12">
        <v>42916</v>
      </c>
      <c r="E1064" s="12">
        <v>43100</v>
      </c>
      <c r="F1064" s="13">
        <v>120000</v>
      </c>
      <c r="G1064" s="12">
        <v>42856</v>
      </c>
      <c r="H1064" s="12">
        <v>43220</v>
      </c>
      <c r="I1064" s="17">
        <f t="shared" si="160"/>
        <v>12</v>
      </c>
      <c r="J1064" s="13">
        <f t="shared" si="161"/>
        <v>10000</v>
      </c>
      <c r="K1064"/>
      <c r="L1064" t="b">
        <f t="shared" si="164"/>
        <v>0</v>
      </c>
      <c r="M1064" t="b">
        <f t="shared" si="162"/>
        <v>1</v>
      </c>
      <c r="N1064" t="b">
        <f t="shared" si="165"/>
        <v>0</v>
      </c>
      <c r="O1064" t="b">
        <f t="shared" si="166"/>
        <v>0</v>
      </c>
      <c r="P1064" t="b">
        <f t="shared" si="163"/>
        <v>0</v>
      </c>
      <c r="Q1064" s="21" t="str">
        <f t="shared" si="167"/>
        <v>N/a</v>
      </c>
    </row>
    <row r="1065" spans="1:17" ht="15.75" hidden="1" x14ac:dyDescent="0.25">
      <c r="A1065" s="17" t="s">
        <v>277</v>
      </c>
      <c r="B1065" s="17" t="s">
        <v>335</v>
      </c>
      <c r="C1065" s="17" t="s">
        <v>22</v>
      </c>
      <c r="D1065" s="12">
        <v>43131</v>
      </c>
      <c r="E1065" s="12">
        <v>43136</v>
      </c>
      <c r="F1065" s="13">
        <v>3750</v>
      </c>
      <c r="G1065" s="12">
        <v>43101</v>
      </c>
      <c r="H1065" s="12">
        <v>43131</v>
      </c>
      <c r="I1065" s="17">
        <f t="shared" si="160"/>
        <v>1</v>
      </c>
      <c r="J1065" s="13">
        <f t="shared" si="161"/>
        <v>3750</v>
      </c>
      <c r="K1065"/>
      <c r="L1065" t="b">
        <f t="shared" si="164"/>
        <v>0</v>
      </c>
      <c r="M1065" t="b">
        <f t="shared" si="162"/>
        <v>0</v>
      </c>
      <c r="N1065" t="b">
        <f t="shared" si="165"/>
        <v>1</v>
      </c>
      <c r="O1065" t="b">
        <f t="shared" si="166"/>
        <v>1</v>
      </c>
      <c r="P1065" t="b">
        <f t="shared" si="163"/>
        <v>1</v>
      </c>
      <c r="Q1065" s="21">
        <f t="shared" si="167"/>
        <v>-119</v>
      </c>
    </row>
    <row r="1066" spans="1:17" ht="15.75" x14ac:dyDescent="0.25">
      <c r="A1066" s="17" t="s">
        <v>277</v>
      </c>
      <c r="B1066" s="17" t="s">
        <v>335</v>
      </c>
      <c r="C1066" s="17" t="s">
        <v>22</v>
      </c>
      <c r="D1066" s="12">
        <v>43287</v>
      </c>
      <c r="E1066" s="12">
        <v>43308</v>
      </c>
      <c r="F1066" s="13">
        <v>120000</v>
      </c>
      <c r="G1066" s="12">
        <v>43221</v>
      </c>
      <c r="H1066" s="12">
        <v>43585</v>
      </c>
      <c r="I1066" s="17">
        <f t="shared" si="160"/>
        <v>12</v>
      </c>
      <c r="J1066" s="13">
        <f t="shared" si="161"/>
        <v>10000</v>
      </c>
      <c r="K1066"/>
      <c r="L1066" t="b">
        <f t="shared" si="164"/>
        <v>0</v>
      </c>
      <c r="M1066" t="b">
        <f t="shared" si="162"/>
        <v>1</v>
      </c>
      <c r="N1066" t="b">
        <f t="shared" si="165"/>
        <v>1</v>
      </c>
      <c r="O1066" t="b">
        <f t="shared" si="166"/>
        <v>1</v>
      </c>
      <c r="P1066" t="b">
        <f t="shared" si="163"/>
        <v>1</v>
      </c>
      <c r="Q1066" s="21">
        <f t="shared" si="167"/>
        <v>90</v>
      </c>
    </row>
    <row r="1067" spans="1:17" ht="15.75" x14ac:dyDescent="0.25">
      <c r="A1067" s="17" t="s">
        <v>277</v>
      </c>
      <c r="B1067" s="17" t="s">
        <v>335</v>
      </c>
      <c r="C1067" s="17" t="s">
        <v>22</v>
      </c>
      <c r="D1067" s="12">
        <v>43602</v>
      </c>
      <c r="E1067" s="12">
        <v>43622</v>
      </c>
      <c r="F1067" s="13">
        <v>120000</v>
      </c>
      <c r="G1067" s="12">
        <v>43586</v>
      </c>
      <c r="H1067" s="12">
        <v>43951</v>
      </c>
      <c r="I1067" s="17">
        <f t="shared" si="160"/>
        <v>12</v>
      </c>
      <c r="J1067" s="13">
        <f t="shared" si="161"/>
        <v>10000</v>
      </c>
      <c r="K1067"/>
      <c r="L1067" t="b">
        <f t="shared" si="164"/>
        <v>0</v>
      </c>
      <c r="M1067" t="b">
        <f t="shared" si="162"/>
        <v>1</v>
      </c>
      <c r="N1067" t="b">
        <f t="shared" si="165"/>
        <v>1</v>
      </c>
      <c r="O1067" t="b">
        <f t="shared" si="166"/>
        <v>1</v>
      </c>
      <c r="P1067" t="b">
        <f t="shared" si="163"/>
        <v>1</v>
      </c>
      <c r="Q1067" s="21">
        <f t="shared" si="167"/>
        <v>1</v>
      </c>
    </row>
    <row r="1068" spans="1:17" ht="15.75" x14ac:dyDescent="0.25">
      <c r="A1068" s="17" t="s">
        <v>277</v>
      </c>
      <c r="B1068" s="17" t="s">
        <v>333</v>
      </c>
      <c r="C1068" s="17" t="s">
        <v>22</v>
      </c>
      <c r="D1068" s="12">
        <v>43763</v>
      </c>
      <c r="E1068" s="12">
        <v>43794</v>
      </c>
      <c r="F1068" s="13">
        <v>5417</v>
      </c>
      <c r="G1068" s="12">
        <v>43770</v>
      </c>
      <c r="H1068" s="12">
        <v>43951</v>
      </c>
      <c r="I1068" s="17">
        <f t="shared" si="160"/>
        <v>6</v>
      </c>
      <c r="J1068" s="13">
        <f t="shared" si="161"/>
        <v>902.83333333333337</v>
      </c>
      <c r="K1068"/>
      <c r="L1068" t="b">
        <f t="shared" si="164"/>
        <v>0</v>
      </c>
      <c r="M1068" t="b">
        <f t="shared" si="162"/>
        <v>0</v>
      </c>
      <c r="N1068" t="b">
        <f t="shared" si="165"/>
        <v>1</v>
      </c>
      <c r="O1068" t="b">
        <f t="shared" si="166"/>
        <v>0</v>
      </c>
      <c r="P1068" t="b">
        <f t="shared" si="163"/>
        <v>0</v>
      </c>
      <c r="Q1068" s="21" t="str">
        <f t="shared" si="167"/>
        <v>N/a</v>
      </c>
    </row>
    <row r="1069" spans="1:17" ht="15.75" x14ac:dyDescent="0.25">
      <c r="A1069" s="17" t="s">
        <v>277</v>
      </c>
      <c r="B1069" s="17" t="s">
        <v>335</v>
      </c>
      <c r="C1069" s="17" t="s">
        <v>22</v>
      </c>
      <c r="D1069" s="12">
        <v>43965</v>
      </c>
      <c r="E1069" s="12">
        <v>44040</v>
      </c>
      <c r="F1069" s="13">
        <v>136000</v>
      </c>
      <c r="G1069" s="12">
        <v>43966</v>
      </c>
      <c r="H1069" s="12">
        <v>44316</v>
      </c>
      <c r="I1069" s="17">
        <f t="shared" si="160"/>
        <v>12</v>
      </c>
      <c r="J1069" s="13">
        <f t="shared" si="161"/>
        <v>11333.333333333334</v>
      </c>
      <c r="K1069"/>
      <c r="L1069" t="b">
        <f t="shared" si="164"/>
        <v>0</v>
      </c>
      <c r="M1069" t="b">
        <f t="shared" si="162"/>
        <v>1</v>
      </c>
      <c r="N1069" t="b">
        <f t="shared" si="165"/>
        <v>1</v>
      </c>
      <c r="O1069" t="b">
        <f t="shared" si="166"/>
        <v>0</v>
      </c>
      <c r="P1069" t="b">
        <f t="shared" si="163"/>
        <v>0</v>
      </c>
      <c r="Q1069" s="21" t="str">
        <f t="shared" si="167"/>
        <v>N/a</v>
      </c>
    </row>
    <row r="1070" spans="1:17" ht="15.75" x14ac:dyDescent="0.25">
      <c r="A1070" s="17" t="s">
        <v>278</v>
      </c>
      <c r="B1070" s="17" t="s">
        <v>332</v>
      </c>
      <c r="C1070" s="17" t="s">
        <v>22</v>
      </c>
      <c r="D1070" s="12">
        <v>43617</v>
      </c>
      <c r="E1070" s="12">
        <v>44029</v>
      </c>
      <c r="F1070" s="13">
        <v>7500</v>
      </c>
      <c r="G1070" s="12">
        <v>43466</v>
      </c>
      <c r="H1070" s="12">
        <v>43982</v>
      </c>
      <c r="I1070" s="17">
        <f t="shared" si="160"/>
        <v>17</v>
      </c>
      <c r="J1070" s="13">
        <f t="shared" si="161"/>
        <v>441.1764705882353</v>
      </c>
      <c r="K1070"/>
      <c r="L1070" t="b">
        <f t="shared" si="164"/>
        <v>0</v>
      </c>
      <c r="M1070" t="b">
        <f t="shared" si="162"/>
        <v>0</v>
      </c>
      <c r="N1070" t="b">
        <f t="shared" si="165"/>
        <v>0</v>
      </c>
      <c r="O1070" t="b">
        <f t="shared" si="166"/>
        <v>0</v>
      </c>
      <c r="P1070" t="b">
        <f t="shared" si="163"/>
        <v>0</v>
      </c>
      <c r="Q1070" s="21" t="str">
        <f t="shared" si="167"/>
        <v>N/a</v>
      </c>
    </row>
    <row r="1071" spans="1:17" ht="15.75" hidden="1" x14ac:dyDescent="0.25">
      <c r="A1071" s="17" t="s">
        <v>279</v>
      </c>
      <c r="B1071" s="17" t="s">
        <v>334</v>
      </c>
      <c r="C1071" s="17" t="s">
        <v>22</v>
      </c>
      <c r="D1071" s="12">
        <v>42807</v>
      </c>
      <c r="E1071" s="12">
        <v>43465</v>
      </c>
      <c r="F1071" s="13">
        <v>114050</v>
      </c>
      <c r="G1071" s="12">
        <v>42736</v>
      </c>
      <c r="H1071" s="12">
        <v>43100</v>
      </c>
      <c r="I1071" s="17">
        <f t="shared" si="160"/>
        <v>12</v>
      </c>
      <c r="J1071" s="13">
        <f t="shared" si="161"/>
        <v>9504.1666666666661</v>
      </c>
      <c r="K1071"/>
      <c r="L1071" t="b">
        <f t="shared" si="164"/>
        <v>0</v>
      </c>
      <c r="M1071" t="b">
        <f t="shared" si="162"/>
        <v>1</v>
      </c>
      <c r="N1071" t="b">
        <f t="shared" si="165"/>
        <v>0</v>
      </c>
      <c r="O1071" t="b">
        <f t="shared" si="166"/>
        <v>0</v>
      </c>
      <c r="P1071" t="b">
        <f t="shared" si="163"/>
        <v>0</v>
      </c>
      <c r="Q1071" s="21" t="str">
        <f t="shared" si="167"/>
        <v>N/a</v>
      </c>
    </row>
    <row r="1072" spans="1:17" ht="15.75" hidden="1" x14ac:dyDescent="0.25">
      <c r="A1072" s="17" t="s">
        <v>279</v>
      </c>
      <c r="B1072" s="17" t="s">
        <v>334</v>
      </c>
      <c r="C1072" s="17" t="s">
        <v>22</v>
      </c>
      <c r="D1072" s="12">
        <v>43101</v>
      </c>
      <c r="E1072" s="12">
        <v>43175</v>
      </c>
      <c r="F1072" s="13">
        <v>114050</v>
      </c>
      <c r="G1072" s="12">
        <v>43101</v>
      </c>
      <c r="H1072" s="12">
        <v>43465</v>
      </c>
      <c r="I1072" s="17">
        <f t="shared" si="160"/>
        <v>12</v>
      </c>
      <c r="J1072" s="13">
        <f t="shared" si="161"/>
        <v>9504.1666666666661</v>
      </c>
      <c r="K1072"/>
      <c r="L1072" t="b">
        <f t="shared" si="164"/>
        <v>0</v>
      </c>
      <c r="M1072" t="b">
        <f t="shared" si="162"/>
        <v>1</v>
      </c>
      <c r="N1072" t="b">
        <f t="shared" si="165"/>
        <v>1</v>
      </c>
      <c r="O1072" t="b">
        <f t="shared" si="166"/>
        <v>1</v>
      </c>
      <c r="P1072" t="b">
        <f t="shared" si="163"/>
        <v>1</v>
      </c>
      <c r="Q1072" s="21">
        <f t="shared" si="167"/>
        <v>1</v>
      </c>
    </row>
    <row r="1073" spans="1:17" ht="15.75" hidden="1" x14ac:dyDescent="0.25">
      <c r="A1073" s="17" t="s">
        <v>279</v>
      </c>
      <c r="B1073" s="17" t="s">
        <v>334</v>
      </c>
      <c r="C1073" s="17" t="s">
        <v>22</v>
      </c>
      <c r="D1073" s="12">
        <v>43171</v>
      </c>
      <c r="E1073" s="12">
        <v>43238</v>
      </c>
      <c r="F1073" s="13">
        <v>3500</v>
      </c>
      <c r="G1073" s="12">
        <v>43160</v>
      </c>
      <c r="H1073" s="12">
        <v>43312</v>
      </c>
      <c r="I1073" s="17">
        <f t="shared" si="160"/>
        <v>5</v>
      </c>
      <c r="J1073" s="13">
        <f t="shared" si="161"/>
        <v>700</v>
      </c>
      <c r="K1073"/>
      <c r="L1073" t="b">
        <f t="shared" si="164"/>
        <v>0</v>
      </c>
      <c r="M1073" t="b">
        <f t="shared" si="162"/>
        <v>0</v>
      </c>
      <c r="N1073" t="b">
        <f t="shared" si="165"/>
        <v>1</v>
      </c>
      <c r="O1073" t="b">
        <f t="shared" si="166"/>
        <v>1</v>
      </c>
      <c r="P1073" t="b">
        <f t="shared" si="163"/>
        <v>1</v>
      </c>
      <c r="Q1073" s="21">
        <f t="shared" si="167"/>
        <v>-305</v>
      </c>
    </row>
    <row r="1074" spans="1:17" ht="15.75" x14ac:dyDescent="0.25">
      <c r="A1074" s="17" t="s">
        <v>279</v>
      </c>
      <c r="B1074" s="17" t="s">
        <v>334</v>
      </c>
      <c r="C1074" s="17" t="s">
        <v>22</v>
      </c>
      <c r="D1074" s="12">
        <v>43483</v>
      </c>
      <c r="E1074" s="12">
        <v>43517</v>
      </c>
      <c r="F1074" s="13">
        <v>25000</v>
      </c>
      <c r="G1074" s="12">
        <v>43647</v>
      </c>
      <c r="H1074" s="12">
        <v>43677</v>
      </c>
      <c r="I1074" s="17">
        <f t="shared" si="160"/>
        <v>1</v>
      </c>
      <c r="J1074" s="13">
        <f t="shared" si="161"/>
        <v>25000</v>
      </c>
      <c r="K1074"/>
      <c r="L1074" t="b">
        <f t="shared" si="164"/>
        <v>0</v>
      </c>
      <c r="M1074" t="b">
        <f t="shared" si="162"/>
        <v>0</v>
      </c>
      <c r="N1074" t="b">
        <f t="shared" si="165"/>
        <v>1</v>
      </c>
      <c r="O1074" t="b">
        <f t="shared" si="166"/>
        <v>1</v>
      </c>
      <c r="P1074" t="b">
        <f t="shared" si="163"/>
        <v>1</v>
      </c>
      <c r="Q1074" s="21">
        <f t="shared" si="167"/>
        <v>335</v>
      </c>
    </row>
    <row r="1075" spans="1:17" ht="15.75" x14ac:dyDescent="0.25">
      <c r="A1075" s="17" t="s">
        <v>279</v>
      </c>
      <c r="B1075" s="17" t="s">
        <v>334</v>
      </c>
      <c r="C1075" s="17" t="s">
        <v>22</v>
      </c>
      <c r="D1075" s="12">
        <v>43766</v>
      </c>
      <c r="E1075" s="12">
        <v>43790</v>
      </c>
      <c r="F1075" s="13">
        <v>153000</v>
      </c>
      <c r="G1075" s="12">
        <v>43770</v>
      </c>
      <c r="H1075" s="12">
        <v>44135</v>
      </c>
      <c r="I1075" s="17">
        <f>IF((YEAR(H1075)-YEAR(G1075))=1, ((MONTH(H1075)-MONTH(G1075))+1)+12, (IF((YEAR(H1075)-YEAR(G1075))=2, ((MONTH(H1075)-MONTH(G1075))+1)+24, (MONTH(H1075)-MONTH(G1075))+1)))</f>
        <v>12</v>
      </c>
      <c r="J1075" s="13">
        <f t="shared" si="161"/>
        <v>12750</v>
      </c>
      <c r="K1075"/>
      <c r="L1075" t="b">
        <f t="shared" si="164"/>
        <v>0</v>
      </c>
      <c r="M1075" t="b">
        <f t="shared" si="162"/>
        <v>1</v>
      </c>
      <c r="N1075" t="b">
        <f t="shared" si="165"/>
        <v>1</v>
      </c>
      <c r="O1075" t="b">
        <f t="shared" si="166"/>
        <v>1</v>
      </c>
      <c r="P1075" t="b">
        <f t="shared" si="163"/>
        <v>1</v>
      </c>
      <c r="Q1075" s="21">
        <f t="shared" si="167"/>
        <v>93</v>
      </c>
    </row>
    <row r="1076" spans="1:17" ht="15.75" hidden="1" x14ac:dyDescent="0.25">
      <c r="A1076" s="17" t="s">
        <v>280</v>
      </c>
      <c r="B1076" s="17" t="s">
        <v>334</v>
      </c>
      <c r="C1076" s="17" t="s">
        <v>22</v>
      </c>
      <c r="D1076" s="12">
        <v>43007</v>
      </c>
      <c r="E1076" s="12">
        <v>43100</v>
      </c>
      <c r="F1076" s="13">
        <v>7000</v>
      </c>
      <c r="G1076" s="12">
        <v>43009</v>
      </c>
      <c r="H1076" s="12">
        <v>43100</v>
      </c>
      <c r="I1076" s="17">
        <f t="shared" ref="I1076:I1139" si="168">IF((YEAR(H1076)-YEAR(G1076))=1, ((MONTH(H1076)-MONTH(G1076))+1)+12, (IF((YEAR(H1076)-YEAR(G1076))=2, ((MONTH(H1076)-MONTH(G1076))+1)+24, (IF((YEAR(H1076)-YEAR(G1076))=3, ((MONTH(H1076)-MONTH(G1076))+1)+36, (MONTH(H1076)-MONTH(G1076))+1)))))</f>
        <v>3</v>
      </c>
      <c r="J1076" s="13">
        <f t="shared" si="161"/>
        <v>2333.3333333333335</v>
      </c>
      <c r="K1076"/>
      <c r="L1076" t="b">
        <f t="shared" si="164"/>
        <v>0</v>
      </c>
      <c r="M1076" t="b">
        <f t="shared" si="162"/>
        <v>0</v>
      </c>
      <c r="N1076" t="b">
        <f t="shared" si="165"/>
        <v>0</v>
      </c>
      <c r="O1076" t="b">
        <f t="shared" si="166"/>
        <v>1</v>
      </c>
      <c r="P1076" t="b">
        <f t="shared" si="163"/>
        <v>0</v>
      </c>
      <c r="Q1076" s="21" t="str">
        <f t="shared" si="167"/>
        <v>N/a</v>
      </c>
    </row>
    <row r="1077" spans="1:17" ht="15.75" hidden="1" x14ac:dyDescent="0.25">
      <c r="A1077" s="17" t="s">
        <v>280</v>
      </c>
      <c r="B1077" s="17" t="s">
        <v>334</v>
      </c>
      <c r="C1077" s="17" t="s">
        <v>22</v>
      </c>
      <c r="D1077" s="12">
        <v>43101</v>
      </c>
      <c r="E1077" s="12">
        <v>43116</v>
      </c>
      <c r="F1077" s="13">
        <v>7000</v>
      </c>
      <c r="G1077" s="12">
        <v>43101</v>
      </c>
      <c r="H1077" s="12">
        <v>43190</v>
      </c>
      <c r="I1077" s="17">
        <f t="shared" si="168"/>
        <v>3</v>
      </c>
      <c r="J1077" s="13">
        <f t="shared" si="161"/>
        <v>2333.3333333333335</v>
      </c>
      <c r="K1077"/>
      <c r="L1077" t="b">
        <f t="shared" si="164"/>
        <v>0</v>
      </c>
      <c r="M1077" t="b">
        <f t="shared" si="162"/>
        <v>0</v>
      </c>
      <c r="N1077" t="b">
        <f t="shared" si="165"/>
        <v>1</v>
      </c>
      <c r="O1077" t="b">
        <f t="shared" si="166"/>
        <v>1</v>
      </c>
      <c r="P1077" t="b">
        <f t="shared" si="163"/>
        <v>1</v>
      </c>
      <c r="Q1077" s="21">
        <f t="shared" si="167"/>
        <v>1</v>
      </c>
    </row>
    <row r="1078" spans="1:17" ht="15.75" hidden="1" x14ac:dyDescent="0.25">
      <c r="A1078" s="17" t="s">
        <v>280</v>
      </c>
      <c r="B1078" s="17" t="s">
        <v>334</v>
      </c>
      <c r="C1078" s="17" t="s">
        <v>22</v>
      </c>
      <c r="D1078" s="12">
        <v>43191</v>
      </c>
      <c r="E1078" s="12">
        <v>43234</v>
      </c>
      <c r="F1078" s="13">
        <v>7000</v>
      </c>
      <c r="G1078" s="12">
        <v>43191</v>
      </c>
      <c r="H1078" s="12">
        <v>43281</v>
      </c>
      <c r="I1078" s="17">
        <f t="shared" si="168"/>
        <v>3</v>
      </c>
      <c r="J1078" s="13">
        <f t="shared" si="161"/>
        <v>2333.3333333333335</v>
      </c>
      <c r="K1078"/>
      <c r="L1078" t="b">
        <f t="shared" si="164"/>
        <v>0</v>
      </c>
      <c r="M1078" t="b">
        <f t="shared" si="162"/>
        <v>0</v>
      </c>
      <c r="N1078" t="b">
        <f t="shared" si="165"/>
        <v>1</v>
      </c>
      <c r="O1078" t="b">
        <f t="shared" si="166"/>
        <v>1</v>
      </c>
      <c r="P1078" t="b">
        <f t="shared" si="163"/>
        <v>1</v>
      </c>
      <c r="Q1078" s="21">
        <f t="shared" si="167"/>
        <v>1</v>
      </c>
    </row>
    <row r="1079" spans="1:17" ht="15.75" hidden="1" x14ac:dyDescent="0.25">
      <c r="A1079" s="17" t="s">
        <v>280</v>
      </c>
      <c r="B1079" s="17" t="s">
        <v>334</v>
      </c>
      <c r="C1079" s="17" t="s">
        <v>22</v>
      </c>
      <c r="D1079" s="12">
        <v>43282</v>
      </c>
      <c r="E1079" s="12">
        <v>43292</v>
      </c>
      <c r="F1079" s="13">
        <v>7000</v>
      </c>
      <c r="G1079" s="12">
        <v>43282</v>
      </c>
      <c r="H1079" s="12">
        <v>43373</v>
      </c>
      <c r="I1079" s="17">
        <f t="shared" si="168"/>
        <v>3</v>
      </c>
      <c r="J1079" s="13">
        <f t="shared" si="161"/>
        <v>2333.3333333333335</v>
      </c>
      <c r="K1079"/>
      <c r="L1079" t="b">
        <f t="shared" si="164"/>
        <v>0</v>
      </c>
      <c r="M1079" t="b">
        <f t="shared" si="162"/>
        <v>0</v>
      </c>
      <c r="N1079" t="b">
        <f t="shared" si="165"/>
        <v>1</v>
      </c>
      <c r="O1079" t="b">
        <f t="shared" si="166"/>
        <v>1</v>
      </c>
      <c r="P1079" t="b">
        <f t="shared" si="163"/>
        <v>1</v>
      </c>
      <c r="Q1079" s="21">
        <f t="shared" si="167"/>
        <v>1</v>
      </c>
    </row>
    <row r="1080" spans="1:17" ht="15.75" hidden="1" x14ac:dyDescent="0.25">
      <c r="A1080" s="17" t="s">
        <v>281</v>
      </c>
      <c r="B1080" s="17" t="s">
        <v>334</v>
      </c>
      <c r="C1080" s="17" t="s">
        <v>22</v>
      </c>
      <c r="D1080" s="12">
        <v>43361</v>
      </c>
      <c r="E1080" s="12">
        <v>43395</v>
      </c>
      <c r="F1080" s="13">
        <v>2500</v>
      </c>
      <c r="G1080" s="12">
        <v>43344</v>
      </c>
      <c r="H1080" s="12">
        <v>43373</v>
      </c>
      <c r="I1080" s="17">
        <f t="shared" si="168"/>
        <v>1</v>
      </c>
      <c r="J1080" s="13">
        <f t="shared" si="161"/>
        <v>2500</v>
      </c>
      <c r="K1080"/>
      <c r="L1080" t="b">
        <f t="shared" si="164"/>
        <v>0</v>
      </c>
      <c r="M1080" t="b">
        <f t="shared" si="162"/>
        <v>0</v>
      </c>
      <c r="N1080" t="b">
        <f t="shared" si="165"/>
        <v>0</v>
      </c>
      <c r="O1080" t="b">
        <f t="shared" si="166"/>
        <v>1</v>
      </c>
      <c r="P1080" t="b">
        <f t="shared" si="163"/>
        <v>0</v>
      </c>
      <c r="Q1080" s="21" t="str">
        <f t="shared" si="167"/>
        <v>N/a</v>
      </c>
    </row>
    <row r="1081" spans="1:17" ht="15.75" hidden="1" x14ac:dyDescent="0.25">
      <c r="A1081" s="17" t="s">
        <v>281</v>
      </c>
      <c r="B1081" s="17" t="s">
        <v>334</v>
      </c>
      <c r="C1081" s="17" t="s">
        <v>22</v>
      </c>
      <c r="D1081" s="12">
        <v>43374</v>
      </c>
      <c r="E1081" s="12">
        <v>43399</v>
      </c>
      <c r="F1081" s="13">
        <v>2500</v>
      </c>
      <c r="G1081" s="12">
        <v>43374</v>
      </c>
      <c r="H1081" s="12">
        <v>43404</v>
      </c>
      <c r="I1081" s="17">
        <f t="shared" si="168"/>
        <v>1</v>
      </c>
      <c r="J1081" s="13">
        <f t="shared" si="161"/>
        <v>2500</v>
      </c>
      <c r="K1081"/>
      <c r="L1081" t="b">
        <f t="shared" si="164"/>
        <v>0</v>
      </c>
      <c r="M1081" t="b">
        <f t="shared" si="162"/>
        <v>0</v>
      </c>
      <c r="N1081" t="b">
        <f t="shared" si="165"/>
        <v>1</v>
      </c>
      <c r="O1081" t="b">
        <f t="shared" si="166"/>
        <v>1</v>
      </c>
      <c r="P1081" t="b">
        <f t="shared" si="163"/>
        <v>1</v>
      </c>
      <c r="Q1081" s="21">
        <f t="shared" si="167"/>
        <v>1</v>
      </c>
    </row>
    <row r="1082" spans="1:17" ht="15.75" hidden="1" x14ac:dyDescent="0.25">
      <c r="A1082" s="17" t="s">
        <v>281</v>
      </c>
      <c r="B1082" s="17" t="s">
        <v>334</v>
      </c>
      <c r="C1082" s="17" t="s">
        <v>22</v>
      </c>
      <c r="D1082" s="12">
        <v>43405</v>
      </c>
      <c r="E1082" s="12">
        <v>43434</v>
      </c>
      <c r="F1082" s="13">
        <v>2500</v>
      </c>
      <c r="G1082" s="12">
        <v>43405</v>
      </c>
      <c r="H1082" s="12">
        <v>43434</v>
      </c>
      <c r="I1082" s="17">
        <f t="shared" si="168"/>
        <v>1</v>
      </c>
      <c r="J1082" s="13">
        <f t="shared" si="161"/>
        <v>2500</v>
      </c>
      <c r="K1082"/>
      <c r="L1082" t="b">
        <f t="shared" si="164"/>
        <v>0</v>
      </c>
      <c r="M1082" t="b">
        <f t="shared" si="162"/>
        <v>0</v>
      </c>
      <c r="N1082" t="b">
        <f t="shared" si="165"/>
        <v>1</v>
      </c>
      <c r="O1082" t="b">
        <f t="shared" si="166"/>
        <v>1</v>
      </c>
      <c r="P1082" t="b">
        <f t="shared" si="163"/>
        <v>1</v>
      </c>
      <c r="Q1082" s="21">
        <f t="shared" si="167"/>
        <v>1</v>
      </c>
    </row>
    <row r="1083" spans="1:17" ht="15.75" hidden="1" x14ac:dyDescent="0.25">
      <c r="A1083" s="17" t="s">
        <v>281</v>
      </c>
      <c r="B1083" s="17" t="s">
        <v>334</v>
      </c>
      <c r="C1083" s="17" t="s">
        <v>22</v>
      </c>
      <c r="D1083" s="12">
        <v>43435</v>
      </c>
      <c r="E1083" s="12">
        <v>43500</v>
      </c>
      <c r="F1083" s="13">
        <v>2500</v>
      </c>
      <c r="G1083" s="12">
        <v>43435</v>
      </c>
      <c r="H1083" s="12">
        <v>43465</v>
      </c>
      <c r="I1083" s="17">
        <f t="shared" si="168"/>
        <v>1</v>
      </c>
      <c r="J1083" s="13">
        <f t="shared" si="161"/>
        <v>2500</v>
      </c>
      <c r="K1083"/>
      <c r="L1083" t="b">
        <f t="shared" si="164"/>
        <v>0</v>
      </c>
      <c r="M1083" t="b">
        <f t="shared" si="162"/>
        <v>0</v>
      </c>
      <c r="N1083" t="b">
        <f t="shared" si="165"/>
        <v>1</v>
      </c>
      <c r="O1083" t="b">
        <f t="shared" si="166"/>
        <v>1</v>
      </c>
      <c r="P1083" t="b">
        <f t="shared" si="163"/>
        <v>1</v>
      </c>
      <c r="Q1083" s="21">
        <f t="shared" si="167"/>
        <v>1</v>
      </c>
    </row>
    <row r="1084" spans="1:17" ht="15.75" x14ac:dyDescent="0.25">
      <c r="A1084" s="17" t="s">
        <v>281</v>
      </c>
      <c r="B1084" s="17" t="s">
        <v>334</v>
      </c>
      <c r="C1084" s="17" t="s">
        <v>22</v>
      </c>
      <c r="D1084" s="12">
        <v>43466</v>
      </c>
      <c r="E1084" s="12">
        <v>43500</v>
      </c>
      <c r="F1084" s="13">
        <v>2500</v>
      </c>
      <c r="G1084" s="12">
        <v>43466</v>
      </c>
      <c r="H1084" s="12">
        <v>43496</v>
      </c>
      <c r="I1084" s="17">
        <f t="shared" si="168"/>
        <v>1</v>
      </c>
      <c r="J1084" s="13">
        <f t="shared" si="161"/>
        <v>2500</v>
      </c>
      <c r="K1084"/>
      <c r="L1084" t="b">
        <f t="shared" si="164"/>
        <v>0</v>
      </c>
      <c r="M1084" t="b">
        <f t="shared" si="162"/>
        <v>0</v>
      </c>
      <c r="N1084" t="b">
        <f t="shared" si="165"/>
        <v>1</v>
      </c>
      <c r="O1084" t="b">
        <f t="shared" si="166"/>
        <v>1</v>
      </c>
      <c r="P1084" t="b">
        <f t="shared" si="163"/>
        <v>1</v>
      </c>
      <c r="Q1084" s="21">
        <f t="shared" si="167"/>
        <v>1</v>
      </c>
    </row>
    <row r="1085" spans="1:17" ht="15.75" x14ac:dyDescent="0.25">
      <c r="A1085" s="17" t="s">
        <v>281</v>
      </c>
      <c r="B1085" s="17" t="s">
        <v>334</v>
      </c>
      <c r="C1085" s="17" t="s">
        <v>22</v>
      </c>
      <c r="D1085" s="12">
        <v>43497</v>
      </c>
      <c r="E1085" s="12">
        <v>43528</v>
      </c>
      <c r="F1085" s="13">
        <v>2500</v>
      </c>
      <c r="G1085" s="12">
        <v>43497</v>
      </c>
      <c r="H1085" s="12">
        <v>43524</v>
      </c>
      <c r="I1085" s="17">
        <f t="shared" si="168"/>
        <v>1</v>
      </c>
      <c r="J1085" s="13">
        <f t="shared" ref="J1085:J1147" si="169">F1085/I1085</f>
        <v>2500</v>
      </c>
      <c r="K1085"/>
      <c r="L1085" t="b">
        <f t="shared" si="164"/>
        <v>0</v>
      </c>
      <c r="M1085" t="b">
        <f t="shared" si="162"/>
        <v>0</v>
      </c>
      <c r="N1085" t="b">
        <f t="shared" si="165"/>
        <v>1</v>
      </c>
      <c r="O1085" t="b">
        <f t="shared" si="166"/>
        <v>1</v>
      </c>
      <c r="P1085" t="b">
        <f t="shared" si="163"/>
        <v>1</v>
      </c>
      <c r="Q1085" s="21">
        <f t="shared" si="167"/>
        <v>1</v>
      </c>
    </row>
    <row r="1086" spans="1:17" ht="15.75" x14ac:dyDescent="0.25">
      <c r="A1086" s="17" t="s">
        <v>281</v>
      </c>
      <c r="B1086" s="17" t="s">
        <v>334</v>
      </c>
      <c r="C1086" s="17" t="s">
        <v>22</v>
      </c>
      <c r="D1086" s="12">
        <v>43525</v>
      </c>
      <c r="E1086" s="12">
        <v>43560</v>
      </c>
      <c r="F1086" s="13">
        <v>2500</v>
      </c>
      <c r="G1086" s="12">
        <v>43525</v>
      </c>
      <c r="H1086" s="12">
        <v>43555</v>
      </c>
      <c r="I1086" s="17">
        <f t="shared" si="168"/>
        <v>1</v>
      </c>
      <c r="J1086" s="13">
        <f t="shared" si="169"/>
        <v>2500</v>
      </c>
      <c r="K1086"/>
      <c r="L1086" t="b">
        <f t="shared" si="164"/>
        <v>0</v>
      </c>
      <c r="M1086" t="b">
        <f t="shared" si="162"/>
        <v>0</v>
      </c>
      <c r="N1086" t="b">
        <f t="shared" si="165"/>
        <v>1</v>
      </c>
      <c r="O1086" t="b">
        <f t="shared" si="166"/>
        <v>1</v>
      </c>
      <c r="P1086" t="b">
        <f t="shared" si="163"/>
        <v>1</v>
      </c>
      <c r="Q1086" s="21">
        <f t="shared" si="167"/>
        <v>1</v>
      </c>
    </row>
    <row r="1087" spans="1:17" ht="15.75" x14ac:dyDescent="0.25">
      <c r="A1087" s="17" t="s">
        <v>281</v>
      </c>
      <c r="B1087" s="17" t="s">
        <v>334</v>
      </c>
      <c r="C1087" s="17" t="s">
        <v>22</v>
      </c>
      <c r="D1087" s="12">
        <v>43556</v>
      </c>
      <c r="E1087" s="12">
        <v>43587</v>
      </c>
      <c r="F1087" s="13">
        <v>2500</v>
      </c>
      <c r="G1087" s="12">
        <v>43556</v>
      </c>
      <c r="H1087" s="12">
        <v>43585</v>
      </c>
      <c r="I1087" s="17">
        <f t="shared" si="168"/>
        <v>1</v>
      </c>
      <c r="J1087" s="13">
        <f t="shared" si="169"/>
        <v>2500</v>
      </c>
      <c r="K1087"/>
      <c r="L1087" t="b">
        <f t="shared" ref="L1087:L1149" si="170">AND(F1087=F1086,G1087=G1086,E1087=E1086,D1087=D1086)</f>
        <v>0</v>
      </c>
      <c r="M1087" t="b">
        <f t="shared" ref="M1087:M1149" si="171">IF(F1087&gt;G1087,TRUE, FALSE)</f>
        <v>0</v>
      </c>
      <c r="N1087" t="b">
        <f t="shared" ref="N1087:N1149" si="172">EXACT(A1087,A1086)</f>
        <v>1</v>
      </c>
      <c r="O1087" t="b">
        <f t="shared" ref="O1087:O1149" si="173">EXACT(B1087,B1086)</f>
        <v>1</v>
      </c>
      <c r="P1087" t="b">
        <f t="shared" ref="P1087:P1149" si="174">AND(N1087,O1087)</f>
        <v>1</v>
      </c>
      <c r="Q1087" s="21">
        <f t="shared" ref="Q1087:Q1149" si="175">IF(AND(NOT(L1087),P1087), G1087-H1086,"N/a")</f>
        <v>1</v>
      </c>
    </row>
    <row r="1088" spans="1:17" ht="15.75" x14ac:dyDescent="0.25">
      <c r="A1088" s="17" t="s">
        <v>281</v>
      </c>
      <c r="B1088" s="17" t="s">
        <v>334</v>
      </c>
      <c r="C1088" s="17" t="s">
        <v>22</v>
      </c>
      <c r="D1088" s="12">
        <v>43586</v>
      </c>
      <c r="E1088" s="12">
        <v>43633</v>
      </c>
      <c r="F1088" s="13">
        <v>2500</v>
      </c>
      <c r="G1088" s="12">
        <v>43586</v>
      </c>
      <c r="H1088" s="12">
        <v>43616</v>
      </c>
      <c r="I1088" s="17">
        <f t="shared" si="168"/>
        <v>1</v>
      </c>
      <c r="J1088" s="13">
        <f t="shared" si="169"/>
        <v>2500</v>
      </c>
      <c r="K1088"/>
      <c r="L1088" t="b">
        <f t="shared" si="170"/>
        <v>0</v>
      </c>
      <c r="M1088" t="b">
        <f t="shared" si="171"/>
        <v>0</v>
      </c>
      <c r="N1088" t="b">
        <f t="shared" si="172"/>
        <v>1</v>
      </c>
      <c r="O1088" t="b">
        <f t="shared" si="173"/>
        <v>1</v>
      </c>
      <c r="P1088" t="b">
        <f t="shared" si="174"/>
        <v>1</v>
      </c>
      <c r="Q1088" s="21">
        <f t="shared" si="175"/>
        <v>1</v>
      </c>
    </row>
    <row r="1089" spans="1:17" ht="15.75" x14ac:dyDescent="0.25">
      <c r="A1089" s="17" t="s">
        <v>281</v>
      </c>
      <c r="B1089" s="17" t="s">
        <v>334</v>
      </c>
      <c r="C1089" s="17" t="s">
        <v>22</v>
      </c>
      <c r="D1089" s="12">
        <v>43617</v>
      </c>
      <c r="E1089" s="12">
        <v>43644</v>
      </c>
      <c r="F1089" s="13">
        <v>2500</v>
      </c>
      <c r="G1089" s="12">
        <v>43617</v>
      </c>
      <c r="H1089" s="12">
        <v>43646</v>
      </c>
      <c r="I1089" s="17">
        <f t="shared" si="168"/>
        <v>1</v>
      </c>
      <c r="J1089" s="13">
        <f t="shared" si="169"/>
        <v>2500</v>
      </c>
      <c r="K1089"/>
      <c r="L1089" t="b">
        <f t="shared" si="170"/>
        <v>0</v>
      </c>
      <c r="M1089" t="b">
        <f t="shared" si="171"/>
        <v>0</v>
      </c>
      <c r="N1089" t="b">
        <f t="shared" si="172"/>
        <v>1</v>
      </c>
      <c r="O1089" t="b">
        <f t="shared" si="173"/>
        <v>1</v>
      </c>
      <c r="P1089" t="b">
        <f t="shared" si="174"/>
        <v>1</v>
      </c>
      <c r="Q1089" s="21">
        <f t="shared" si="175"/>
        <v>1</v>
      </c>
    </row>
    <row r="1090" spans="1:17" ht="15.75" x14ac:dyDescent="0.25">
      <c r="A1090" s="17" t="s">
        <v>281</v>
      </c>
      <c r="B1090" s="17" t="s">
        <v>334</v>
      </c>
      <c r="C1090" s="17" t="s">
        <v>22</v>
      </c>
      <c r="D1090" s="12">
        <v>43647</v>
      </c>
      <c r="E1090" s="12">
        <v>43717</v>
      </c>
      <c r="F1090" s="13">
        <v>2500</v>
      </c>
      <c r="G1090" s="12">
        <v>43647</v>
      </c>
      <c r="H1090" s="12">
        <v>43677</v>
      </c>
      <c r="I1090" s="17">
        <f t="shared" si="168"/>
        <v>1</v>
      </c>
      <c r="J1090" s="13">
        <f t="shared" si="169"/>
        <v>2500</v>
      </c>
      <c r="K1090"/>
      <c r="L1090" t="b">
        <f t="shared" si="170"/>
        <v>0</v>
      </c>
      <c r="M1090" t="b">
        <f t="shared" si="171"/>
        <v>0</v>
      </c>
      <c r="N1090" t="b">
        <f t="shared" si="172"/>
        <v>1</v>
      </c>
      <c r="O1090" t="b">
        <f t="shared" si="173"/>
        <v>1</v>
      </c>
      <c r="P1090" t="b">
        <f t="shared" si="174"/>
        <v>1</v>
      </c>
      <c r="Q1090" s="21">
        <f t="shared" si="175"/>
        <v>1</v>
      </c>
    </row>
    <row r="1091" spans="1:17" ht="15.75" x14ac:dyDescent="0.25">
      <c r="A1091" s="17" t="s">
        <v>281</v>
      </c>
      <c r="B1091" s="17" t="s">
        <v>334</v>
      </c>
      <c r="C1091" s="17" t="s">
        <v>22</v>
      </c>
      <c r="D1091" s="12">
        <v>43678</v>
      </c>
      <c r="E1091" s="12">
        <v>43711</v>
      </c>
      <c r="F1091" s="13">
        <v>2500</v>
      </c>
      <c r="G1091" s="12">
        <v>43678</v>
      </c>
      <c r="H1091" s="12">
        <v>43708</v>
      </c>
      <c r="I1091" s="17">
        <f t="shared" si="168"/>
        <v>1</v>
      </c>
      <c r="J1091" s="13">
        <f t="shared" si="169"/>
        <v>2500</v>
      </c>
      <c r="K1091"/>
      <c r="L1091" t="b">
        <f t="shared" si="170"/>
        <v>0</v>
      </c>
      <c r="M1091" t="b">
        <f t="shared" si="171"/>
        <v>0</v>
      </c>
      <c r="N1091" t="b">
        <f t="shared" si="172"/>
        <v>1</v>
      </c>
      <c r="O1091" t="b">
        <f t="shared" si="173"/>
        <v>1</v>
      </c>
      <c r="P1091" t="b">
        <f t="shared" si="174"/>
        <v>1</v>
      </c>
      <c r="Q1091" s="21">
        <f t="shared" si="175"/>
        <v>1</v>
      </c>
    </row>
    <row r="1092" spans="1:17" ht="15.75" x14ac:dyDescent="0.25">
      <c r="A1092" s="17" t="s">
        <v>281</v>
      </c>
      <c r="B1092" s="17" t="s">
        <v>334</v>
      </c>
      <c r="C1092" s="17" t="s">
        <v>22</v>
      </c>
      <c r="D1092" s="12">
        <v>43931</v>
      </c>
      <c r="E1092" s="12">
        <v>44116</v>
      </c>
      <c r="F1092" s="13">
        <v>2500</v>
      </c>
      <c r="G1092" s="12">
        <v>43800</v>
      </c>
      <c r="H1092" s="12">
        <v>43830</v>
      </c>
      <c r="I1092" s="17">
        <f t="shared" si="168"/>
        <v>1</v>
      </c>
      <c r="J1092" s="13">
        <f t="shared" si="169"/>
        <v>2500</v>
      </c>
      <c r="K1092"/>
      <c r="L1092" t="b">
        <f t="shared" si="170"/>
        <v>0</v>
      </c>
      <c r="M1092" t="b">
        <f t="shared" si="171"/>
        <v>0</v>
      </c>
      <c r="N1092" t="b">
        <f t="shared" si="172"/>
        <v>1</v>
      </c>
      <c r="O1092" t="b">
        <f t="shared" si="173"/>
        <v>1</v>
      </c>
      <c r="P1092" t="b">
        <f t="shared" si="174"/>
        <v>1</v>
      </c>
      <c r="Q1092" s="21">
        <f t="shared" si="175"/>
        <v>92</v>
      </c>
    </row>
    <row r="1093" spans="1:17" ht="15.75" x14ac:dyDescent="0.25">
      <c r="A1093" s="17" t="s">
        <v>281</v>
      </c>
      <c r="B1093" s="17" t="s">
        <v>334</v>
      </c>
      <c r="C1093" s="17" t="s">
        <v>22</v>
      </c>
      <c r="D1093" s="12">
        <v>43931</v>
      </c>
      <c r="E1093" s="12">
        <v>44116</v>
      </c>
      <c r="F1093" s="13">
        <v>2500</v>
      </c>
      <c r="G1093" s="12">
        <v>43831</v>
      </c>
      <c r="H1093" s="12">
        <v>43861</v>
      </c>
      <c r="I1093" s="17">
        <f t="shared" si="168"/>
        <v>1</v>
      </c>
      <c r="J1093" s="13">
        <f t="shared" si="169"/>
        <v>2500</v>
      </c>
      <c r="K1093"/>
      <c r="L1093" t="b">
        <f t="shared" si="170"/>
        <v>0</v>
      </c>
      <c r="M1093" t="b">
        <f t="shared" si="171"/>
        <v>0</v>
      </c>
      <c r="N1093" t="b">
        <f t="shared" si="172"/>
        <v>1</v>
      </c>
      <c r="O1093" t="b">
        <f t="shared" si="173"/>
        <v>1</v>
      </c>
      <c r="P1093" t="b">
        <f t="shared" si="174"/>
        <v>1</v>
      </c>
      <c r="Q1093" s="21">
        <f t="shared" si="175"/>
        <v>1</v>
      </c>
    </row>
    <row r="1094" spans="1:17" ht="15.75" hidden="1" x14ac:dyDescent="0.25">
      <c r="A1094" s="17" t="s">
        <v>51</v>
      </c>
      <c r="B1094" s="17" t="s">
        <v>335</v>
      </c>
      <c r="C1094" s="17" t="s">
        <v>22</v>
      </c>
      <c r="D1094" s="12">
        <v>42661</v>
      </c>
      <c r="E1094" s="12">
        <v>42735</v>
      </c>
      <c r="F1094" s="13">
        <v>15132</v>
      </c>
      <c r="G1094" s="12">
        <v>42675</v>
      </c>
      <c r="H1094" s="12">
        <v>43039</v>
      </c>
      <c r="I1094" s="17">
        <f t="shared" si="168"/>
        <v>12</v>
      </c>
      <c r="J1094" s="13">
        <f t="shared" si="169"/>
        <v>1261</v>
      </c>
      <c r="K1094"/>
      <c r="L1094" t="b">
        <f t="shared" si="170"/>
        <v>0</v>
      </c>
      <c r="M1094" t="b">
        <f t="shared" si="171"/>
        <v>0</v>
      </c>
      <c r="N1094" t="b">
        <f t="shared" si="172"/>
        <v>0</v>
      </c>
      <c r="O1094" t="b">
        <f t="shared" si="173"/>
        <v>0</v>
      </c>
      <c r="P1094" t="b">
        <f t="shared" si="174"/>
        <v>0</v>
      </c>
      <c r="Q1094" s="21" t="str">
        <f t="shared" si="175"/>
        <v>N/a</v>
      </c>
    </row>
    <row r="1095" spans="1:17" ht="15.75" hidden="1" x14ac:dyDescent="0.25">
      <c r="A1095" s="17" t="s">
        <v>51</v>
      </c>
      <c r="B1095" s="17" t="s">
        <v>335</v>
      </c>
      <c r="C1095" s="17" t="s">
        <v>22</v>
      </c>
      <c r="D1095" s="12">
        <v>42719</v>
      </c>
      <c r="E1095" s="12">
        <v>42735</v>
      </c>
      <c r="F1095" s="13">
        <v>16432</v>
      </c>
      <c r="G1095" s="12">
        <v>42675</v>
      </c>
      <c r="H1095" s="12">
        <v>43039</v>
      </c>
      <c r="I1095" s="17">
        <f t="shared" si="168"/>
        <v>12</v>
      </c>
      <c r="J1095" s="13">
        <f t="shared" si="169"/>
        <v>1369.3333333333333</v>
      </c>
      <c r="K1095"/>
      <c r="L1095" t="b">
        <f t="shared" si="170"/>
        <v>0</v>
      </c>
      <c r="M1095" t="b">
        <f t="shared" si="171"/>
        <v>0</v>
      </c>
      <c r="N1095" t="b">
        <f t="shared" si="172"/>
        <v>1</v>
      </c>
      <c r="O1095" t="b">
        <f t="shared" si="173"/>
        <v>1</v>
      </c>
      <c r="P1095" t="b">
        <f t="shared" si="174"/>
        <v>1</v>
      </c>
      <c r="Q1095" s="21">
        <f t="shared" si="175"/>
        <v>-364</v>
      </c>
    </row>
    <row r="1096" spans="1:17" ht="15.75" hidden="1" x14ac:dyDescent="0.25">
      <c r="A1096" s="17" t="s">
        <v>282</v>
      </c>
      <c r="B1096" s="17" t="s">
        <v>332</v>
      </c>
      <c r="C1096" s="17" t="s">
        <v>22</v>
      </c>
      <c r="D1096" s="12">
        <v>42719</v>
      </c>
      <c r="E1096" s="12">
        <v>43100</v>
      </c>
      <c r="F1096" s="13">
        <v>78000</v>
      </c>
      <c r="G1096" s="12">
        <v>42736</v>
      </c>
      <c r="H1096" s="12">
        <v>43100</v>
      </c>
      <c r="I1096" s="17">
        <f t="shared" si="168"/>
        <v>12</v>
      </c>
      <c r="J1096" s="13">
        <f t="shared" si="169"/>
        <v>6500</v>
      </c>
      <c r="K1096"/>
      <c r="L1096" t="b">
        <f t="shared" si="170"/>
        <v>0</v>
      </c>
      <c r="M1096" t="b">
        <f t="shared" si="171"/>
        <v>1</v>
      </c>
      <c r="N1096" t="b">
        <f t="shared" si="172"/>
        <v>0</v>
      </c>
      <c r="O1096" t="b">
        <f t="shared" si="173"/>
        <v>0</v>
      </c>
      <c r="P1096" t="b">
        <f t="shared" si="174"/>
        <v>0</v>
      </c>
      <c r="Q1096" s="21" t="str">
        <f t="shared" si="175"/>
        <v>N/a</v>
      </c>
    </row>
    <row r="1097" spans="1:17" ht="15.75" x14ac:dyDescent="0.25">
      <c r="A1097" s="17" t="s">
        <v>283</v>
      </c>
      <c r="B1097" s="17" t="s">
        <v>332</v>
      </c>
      <c r="C1097" s="17" t="s">
        <v>22</v>
      </c>
      <c r="D1097" s="12">
        <v>44014</v>
      </c>
      <c r="E1097" s="12">
        <v>44019</v>
      </c>
      <c r="F1097" s="13">
        <v>1000</v>
      </c>
      <c r="G1097" s="12">
        <v>44013</v>
      </c>
      <c r="H1097" s="12">
        <v>44043</v>
      </c>
      <c r="I1097" s="17">
        <f t="shared" si="168"/>
        <v>1</v>
      </c>
      <c r="J1097" s="13">
        <f t="shared" si="169"/>
        <v>1000</v>
      </c>
      <c r="K1097"/>
      <c r="L1097" t="b">
        <f t="shared" si="170"/>
        <v>0</v>
      </c>
      <c r="M1097" t="b">
        <f t="shared" si="171"/>
        <v>0</v>
      </c>
      <c r="N1097" t="b">
        <f t="shared" si="172"/>
        <v>0</v>
      </c>
      <c r="O1097" t="b">
        <f t="shared" si="173"/>
        <v>1</v>
      </c>
      <c r="P1097" t="b">
        <f t="shared" si="174"/>
        <v>0</v>
      </c>
      <c r="Q1097" s="21" t="str">
        <f t="shared" si="175"/>
        <v>N/a</v>
      </c>
    </row>
    <row r="1098" spans="1:17" ht="15.75" x14ac:dyDescent="0.25">
      <c r="A1098" s="17" t="s">
        <v>283</v>
      </c>
      <c r="B1098" s="17" t="s">
        <v>332</v>
      </c>
      <c r="C1098" s="17" t="s">
        <v>22</v>
      </c>
      <c r="D1098" s="12">
        <v>44136</v>
      </c>
      <c r="E1098" s="12">
        <v>44139</v>
      </c>
      <c r="F1098" s="13">
        <v>900</v>
      </c>
      <c r="G1098" s="12">
        <v>44136</v>
      </c>
      <c r="H1098" s="12">
        <v>44165</v>
      </c>
      <c r="I1098" s="17">
        <f t="shared" si="168"/>
        <v>1</v>
      </c>
      <c r="J1098" s="13">
        <f t="shared" si="169"/>
        <v>900</v>
      </c>
      <c r="K1098"/>
      <c r="L1098" t="b">
        <f t="shared" si="170"/>
        <v>0</v>
      </c>
      <c r="M1098" t="b">
        <f t="shared" si="171"/>
        <v>0</v>
      </c>
      <c r="N1098" t="b">
        <f t="shared" si="172"/>
        <v>1</v>
      </c>
      <c r="O1098" t="b">
        <f t="shared" si="173"/>
        <v>1</v>
      </c>
      <c r="P1098" t="b">
        <f t="shared" si="174"/>
        <v>1</v>
      </c>
      <c r="Q1098" s="21">
        <f t="shared" si="175"/>
        <v>93</v>
      </c>
    </row>
    <row r="1099" spans="1:17" ht="15.75" x14ac:dyDescent="0.25">
      <c r="A1099" s="17" t="s">
        <v>283</v>
      </c>
      <c r="B1099" s="17" t="s">
        <v>332</v>
      </c>
      <c r="C1099" s="17" t="s">
        <v>22</v>
      </c>
      <c r="D1099" s="12">
        <v>44166</v>
      </c>
      <c r="E1099" s="12">
        <v>44173</v>
      </c>
      <c r="F1099" s="13">
        <v>900</v>
      </c>
      <c r="G1099" s="12">
        <v>44166</v>
      </c>
      <c r="H1099" s="12">
        <v>44196</v>
      </c>
      <c r="I1099" s="17">
        <f t="shared" si="168"/>
        <v>1</v>
      </c>
      <c r="J1099" s="13">
        <f t="shared" si="169"/>
        <v>900</v>
      </c>
      <c r="K1099"/>
      <c r="L1099" t="b">
        <f t="shared" si="170"/>
        <v>0</v>
      </c>
      <c r="M1099" t="b">
        <f t="shared" si="171"/>
        <v>0</v>
      </c>
      <c r="N1099" t="b">
        <f t="shared" si="172"/>
        <v>1</v>
      </c>
      <c r="O1099" t="b">
        <f t="shared" si="173"/>
        <v>1</v>
      </c>
      <c r="P1099" t="b">
        <f t="shared" si="174"/>
        <v>1</v>
      </c>
      <c r="Q1099" s="21">
        <f t="shared" si="175"/>
        <v>1</v>
      </c>
    </row>
    <row r="1100" spans="1:17" ht="15.75" x14ac:dyDescent="0.25">
      <c r="A1100" s="17" t="s">
        <v>283</v>
      </c>
      <c r="B1100" s="17" t="s">
        <v>332</v>
      </c>
      <c r="C1100" s="17" t="s">
        <v>22</v>
      </c>
      <c r="D1100" s="12">
        <v>44197</v>
      </c>
      <c r="E1100" s="12">
        <v>44201</v>
      </c>
      <c r="F1100" s="13">
        <v>900</v>
      </c>
      <c r="G1100" s="12">
        <v>44197</v>
      </c>
      <c r="H1100" s="12">
        <v>44227</v>
      </c>
      <c r="I1100" s="17">
        <f t="shared" si="168"/>
        <v>1</v>
      </c>
      <c r="J1100" s="13">
        <f t="shared" si="169"/>
        <v>900</v>
      </c>
      <c r="K1100"/>
      <c r="L1100" t="b">
        <f t="shared" si="170"/>
        <v>0</v>
      </c>
      <c r="M1100" t="b">
        <f t="shared" si="171"/>
        <v>0</v>
      </c>
      <c r="N1100" t="b">
        <f t="shared" si="172"/>
        <v>1</v>
      </c>
      <c r="O1100" t="b">
        <f t="shared" si="173"/>
        <v>1</v>
      </c>
      <c r="P1100" t="b">
        <f t="shared" si="174"/>
        <v>1</v>
      </c>
      <c r="Q1100" s="21">
        <f t="shared" si="175"/>
        <v>1</v>
      </c>
    </row>
    <row r="1101" spans="1:17" ht="15.75" x14ac:dyDescent="0.25">
      <c r="A1101" s="17" t="s">
        <v>283</v>
      </c>
      <c r="B1101" s="17" t="s">
        <v>332</v>
      </c>
      <c r="C1101" s="17" t="s">
        <v>22</v>
      </c>
      <c r="D1101" s="12">
        <v>44228</v>
      </c>
      <c r="E1101" s="12">
        <v>44235</v>
      </c>
      <c r="F1101" s="13">
        <v>900</v>
      </c>
      <c r="G1101" s="12">
        <v>44228</v>
      </c>
      <c r="H1101" s="12">
        <v>44255</v>
      </c>
      <c r="I1101" s="17">
        <f t="shared" si="168"/>
        <v>1</v>
      </c>
      <c r="J1101" s="13">
        <f t="shared" si="169"/>
        <v>900</v>
      </c>
      <c r="K1101"/>
      <c r="L1101" t="b">
        <f t="shared" si="170"/>
        <v>0</v>
      </c>
      <c r="M1101" t="b">
        <f t="shared" si="171"/>
        <v>0</v>
      </c>
      <c r="N1101" t="b">
        <f t="shared" si="172"/>
        <v>1</v>
      </c>
      <c r="O1101" t="b">
        <f t="shared" si="173"/>
        <v>1</v>
      </c>
      <c r="P1101" t="b">
        <f t="shared" si="174"/>
        <v>1</v>
      </c>
      <c r="Q1101" s="21">
        <f t="shared" si="175"/>
        <v>1</v>
      </c>
    </row>
    <row r="1102" spans="1:17" ht="15.75" x14ac:dyDescent="0.25">
      <c r="A1102" s="17" t="s">
        <v>283</v>
      </c>
      <c r="B1102" s="17" t="s">
        <v>332</v>
      </c>
      <c r="C1102" s="17" t="s">
        <v>22</v>
      </c>
      <c r="D1102" s="12">
        <v>44256</v>
      </c>
      <c r="E1102" s="12"/>
      <c r="F1102" s="13">
        <v>900</v>
      </c>
      <c r="G1102" s="12">
        <v>44256</v>
      </c>
      <c r="H1102" s="12">
        <v>44286</v>
      </c>
      <c r="I1102" s="17">
        <f t="shared" si="168"/>
        <v>1</v>
      </c>
      <c r="J1102" s="13">
        <f t="shared" si="169"/>
        <v>900</v>
      </c>
      <c r="K1102"/>
      <c r="L1102" t="b">
        <f t="shared" si="170"/>
        <v>0</v>
      </c>
      <c r="M1102" t="b">
        <f t="shared" si="171"/>
        <v>0</v>
      </c>
      <c r="N1102" t="b">
        <f t="shared" si="172"/>
        <v>1</v>
      </c>
      <c r="O1102" t="b">
        <f t="shared" si="173"/>
        <v>1</v>
      </c>
      <c r="P1102" t="b">
        <f t="shared" si="174"/>
        <v>1</v>
      </c>
      <c r="Q1102" s="21">
        <f t="shared" si="175"/>
        <v>1</v>
      </c>
    </row>
    <row r="1103" spans="1:17" ht="15.75" x14ac:dyDescent="0.25">
      <c r="A1103" s="17" t="s">
        <v>283</v>
      </c>
      <c r="B1103" s="17" t="s">
        <v>332</v>
      </c>
      <c r="C1103" s="17" t="s">
        <v>22</v>
      </c>
      <c r="D1103" s="12">
        <v>44287</v>
      </c>
      <c r="E1103" s="12"/>
      <c r="F1103" s="13">
        <v>900</v>
      </c>
      <c r="G1103" s="12">
        <v>44287</v>
      </c>
      <c r="H1103" s="12">
        <v>44316</v>
      </c>
      <c r="I1103" s="17">
        <f t="shared" si="168"/>
        <v>1</v>
      </c>
      <c r="J1103" s="13">
        <f t="shared" si="169"/>
        <v>900</v>
      </c>
      <c r="K1103"/>
      <c r="L1103" t="b">
        <f t="shared" si="170"/>
        <v>0</v>
      </c>
      <c r="M1103" t="b">
        <f t="shared" si="171"/>
        <v>0</v>
      </c>
      <c r="N1103" t="b">
        <f t="shared" si="172"/>
        <v>1</v>
      </c>
      <c r="O1103" t="b">
        <f t="shared" si="173"/>
        <v>1</v>
      </c>
      <c r="P1103" t="b">
        <f t="shared" si="174"/>
        <v>1</v>
      </c>
      <c r="Q1103" s="21">
        <f t="shared" si="175"/>
        <v>1</v>
      </c>
    </row>
    <row r="1104" spans="1:17" ht="15.75" x14ac:dyDescent="0.25">
      <c r="A1104" s="17" t="s">
        <v>283</v>
      </c>
      <c r="B1104" s="17" t="s">
        <v>332</v>
      </c>
      <c r="C1104" s="17" t="s">
        <v>22</v>
      </c>
      <c r="D1104" s="12">
        <v>44317</v>
      </c>
      <c r="E1104" s="12"/>
      <c r="F1104" s="13">
        <v>900</v>
      </c>
      <c r="G1104" s="12">
        <v>44317</v>
      </c>
      <c r="H1104" s="12">
        <v>44347</v>
      </c>
      <c r="I1104" s="17">
        <f t="shared" si="168"/>
        <v>1</v>
      </c>
      <c r="J1104" s="13">
        <f t="shared" si="169"/>
        <v>900</v>
      </c>
      <c r="K1104"/>
      <c r="L1104" t="b">
        <f t="shared" si="170"/>
        <v>0</v>
      </c>
      <c r="M1104" t="b">
        <f t="shared" si="171"/>
        <v>0</v>
      </c>
      <c r="N1104" t="b">
        <f t="shared" si="172"/>
        <v>1</v>
      </c>
      <c r="O1104" t="b">
        <f t="shared" si="173"/>
        <v>1</v>
      </c>
      <c r="P1104" t="b">
        <f t="shared" si="174"/>
        <v>1</v>
      </c>
      <c r="Q1104" s="21">
        <f t="shared" si="175"/>
        <v>1</v>
      </c>
    </row>
    <row r="1105" spans="1:17" ht="15.75" x14ac:dyDescent="0.25">
      <c r="A1105" s="17" t="s">
        <v>283</v>
      </c>
      <c r="B1105" s="17" t="s">
        <v>332</v>
      </c>
      <c r="C1105" s="17" t="s">
        <v>22</v>
      </c>
      <c r="D1105" s="12">
        <v>44348</v>
      </c>
      <c r="E1105" s="12"/>
      <c r="F1105" s="13">
        <v>900</v>
      </c>
      <c r="G1105" s="12">
        <v>44348</v>
      </c>
      <c r="H1105" s="12">
        <v>44377</v>
      </c>
      <c r="I1105" s="17">
        <f t="shared" si="168"/>
        <v>1</v>
      </c>
      <c r="J1105" s="13">
        <f t="shared" si="169"/>
        <v>900</v>
      </c>
      <c r="K1105"/>
      <c r="L1105" t="b">
        <f t="shared" si="170"/>
        <v>0</v>
      </c>
      <c r="M1105" t="b">
        <f t="shared" si="171"/>
        <v>0</v>
      </c>
      <c r="N1105" t="b">
        <f t="shared" si="172"/>
        <v>1</v>
      </c>
      <c r="O1105" t="b">
        <f t="shared" si="173"/>
        <v>1</v>
      </c>
      <c r="P1105" t="b">
        <f t="shared" si="174"/>
        <v>1</v>
      </c>
      <c r="Q1105" s="21">
        <f t="shared" si="175"/>
        <v>1</v>
      </c>
    </row>
    <row r="1106" spans="1:17" ht="15.75" x14ac:dyDescent="0.25">
      <c r="A1106" s="17" t="s">
        <v>283</v>
      </c>
      <c r="B1106" s="17" t="s">
        <v>332</v>
      </c>
      <c r="C1106" s="17" t="s">
        <v>22</v>
      </c>
      <c r="D1106" s="12">
        <v>44378</v>
      </c>
      <c r="E1106" s="12"/>
      <c r="F1106" s="13">
        <v>900</v>
      </c>
      <c r="G1106" s="12">
        <v>44378</v>
      </c>
      <c r="H1106" s="12">
        <v>44408</v>
      </c>
      <c r="I1106" s="17">
        <f t="shared" si="168"/>
        <v>1</v>
      </c>
      <c r="J1106" s="13">
        <f t="shared" si="169"/>
        <v>900</v>
      </c>
      <c r="K1106"/>
      <c r="L1106" t="b">
        <f t="shared" si="170"/>
        <v>0</v>
      </c>
      <c r="M1106" t="b">
        <f t="shared" si="171"/>
        <v>0</v>
      </c>
      <c r="N1106" t="b">
        <f t="shared" si="172"/>
        <v>1</v>
      </c>
      <c r="O1106" t="b">
        <f t="shared" si="173"/>
        <v>1</v>
      </c>
      <c r="P1106" t="b">
        <f t="shared" si="174"/>
        <v>1</v>
      </c>
      <c r="Q1106" s="21">
        <f t="shared" si="175"/>
        <v>1</v>
      </c>
    </row>
    <row r="1107" spans="1:17" ht="15.75" x14ac:dyDescent="0.25">
      <c r="A1107" s="17" t="s">
        <v>283</v>
      </c>
      <c r="B1107" s="17" t="s">
        <v>332</v>
      </c>
      <c r="C1107" s="17" t="s">
        <v>22</v>
      </c>
      <c r="D1107" s="12">
        <v>44409</v>
      </c>
      <c r="E1107" s="12"/>
      <c r="F1107" s="13">
        <v>900</v>
      </c>
      <c r="G1107" s="12">
        <v>44409</v>
      </c>
      <c r="H1107" s="12">
        <v>44439</v>
      </c>
      <c r="I1107" s="17">
        <f t="shared" si="168"/>
        <v>1</v>
      </c>
      <c r="J1107" s="13">
        <f t="shared" si="169"/>
        <v>900</v>
      </c>
      <c r="K1107"/>
      <c r="L1107" t="b">
        <f t="shared" si="170"/>
        <v>0</v>
      </c>
      <c r="M1107" t="b">
        <f t="shared" si="171"/>
        <v>0</v>
      </c>
      <c r="N1107" t="b">
        <f t="shared" si="172"/>
        <v>1</v>
      </c>
      <c r="O1107" t="b">
        <f t="shared" si="173"/>
        <v>1</v>
      </c>
      <c r="P1107" t="b">
        <f t="shared" si="174"/>
        <v>1</v>
      </c>
      <c r="Q1107" s="21">
        <f t="shared" si="175"/>
        <v>1</v>
      </c>
    </row>
    <row r="1108" spans="1:17" ht="15.75" x14ac:dyDescent="0.25">
      <c r="A1108" s="17" t="s">
        <v>283</v>
      </c>
      <c r="B1108" s="17" t="s">
        <v>332</v>
      </c>
      <c r="C1108" s="17" t="s">
        <v>22</v>
      </c>
      <c r="D1108" s="12">
        <v>44440</v>
      </c>
      <c r="E1108" s="12"/>
      <c r="F1108" s="13">
        <v>900</v>
      </c>
      <c r="G1108" s="12">
        <v>44440</v>
      </c>
      <c r="H1108" s="12">
        <v>44469</v>
      </c>
      <c r="I1108" s="17">
        <f t="shared" si="168"/>
        <v>1</v>
      </c>
      <c r="J1108" s="13">
        <f t="shared" si="169"/>
        <v>900</v>
      </c>
      <c r="K1108"/>
      <c r="L1108" t="b">
        <f t="shared" si="170"/>
        <v>0</v>
      </c>
      <c r="M1108" t="b">
        <f t="shared" si="171"/>
        <v>0</v>
      </c>
      <c r="N1108" t="b">
        <f t="shared" si="172"/>
        <v>1</v>
      </c>
      <c r="O1108" t="b">
        <f t="shared" si="173"/>
        <v>1</v>
      </c>
      <c r="P1108" t="b">
        <f t="shared" si="174"/>
        <v>1</v>
      </c>
      <c r="Q1108" s="21">
        <f t="shared" si="175"/>
        <v>1</v>
      </c>
    </row>
    <row r="1109" spans="1:17" ht="15.75" x14ac:dyDescent="0.25">
      <c r="A1109" s="17" t="s">
        <v>283</v>
      </c>
      <c r="B1109" s="17" t="s">
        <v>332</v>
      </c>
      <c r="C1109" s="17" t="s">
        <v>22</v>
      </c>
      <c r="D1109" s="12">
        <v>44470</v>
      </c>
      <c r="E1109" s="12"/>
      <c r="F1109" s="13">
        <v>900</v>
      </c>
      <c r="G1109" s="12">
        <v>44470</v>
      </c>
      <c r="H1109" s="12">
        <v>44500</v>
      </c>
      <c r="I1109" s="17">
        <f t="shared" si="168"/>
        <v>1</v>
      </c>
      <c r="J1109" s="13">
        <f t="shared" si="169"/>
        <v>900</v>
      </c>
      <c r="K1109"/>
      <c r="L1109" t="b">
        <f t="shared" si="170"/>
        <v>0</v>
      </c>
      <c r="M1109" t="b">
        <f t="shared" si="171"/>
        <v>0</v>
      </c>
      <c r="N1109" t="b">
        <f t="shared" si="172"/>
        <v>1</v>
      </c>
      <c r="O1109" t="b">
        <f t="shared" si="173"/>
        <v>1</v>
      </c>
      <c r="P1109" t="b">
        <f t="shared" si="174"/>
        <v>1</v>
      </c>
      <c r="Q1109" s="21">
        <f t="shared" si="175"/>
        <v>1</v>
      </c>
    </row>
    <row r="1110" spans="1:17" ht="15.75" hidden="1" x14ac:dyDescent="0.25">
      <c r="A1110" s="17" t="s">
        <v>284</v>
      </c>
      <c r="B1110" s="17" t="s">
        <v>336</v>
      </c>
      <c r="C1110" s="17" t="s">
        <v>22</v>
      </c>
      <c r="D1110" s="12">
        <v>42680</v>
      </c>
      <c r="E1110" s="12">
        <v>43100</v>
      </c>
      <c r="F1110" s="13">
        <v>20900</v>
      </c>
      <c r="G1110" s="12">
        <v>42675</v>
      </c>
      <c r="H1110" s="12">
        <v>43069</v>
      </c>
      <c r="I1110" s="17">
        <f t="shared" si="168"/>
        <v>13</v>
      </c>
      <c r="J1110" s="13">
        <f t="shared" si="169"/>
        <v>1607.6923076923076</v>
      </c>
      <c r="K1110"/>
      <c r="L1110" t="b">
        <f t="shared" si="170"/>
        <v>0</v>
      </c>
      <c r="M1110" t="b">
        <f t="shared" si="171"/>
        <v>0</v>
      </c>
      <c r="N1110" t="b">
        <f t="shared" si="172"/>
        <v>0</v>
      </c>
      <c r="O1110" t="b">
        <f t="shared" si="173"/>
        <v>0</v>
      </c>
      <c r="P1110" t="b">
        <f t="shared" si="174"/>
        <v>0</v>
      </c>
      <c r="Q1110" s="21" t="str">
        <f t="shared" si="175"/>
        <v>N/a</v>
      </c>
    </row>
    <row r="1111" spans="1:17" ht="15.75" hidden="1" x14ac:dyDescent="0.25">
      <c r="A1111" s="17" t="s">
        <v>284</v>
      </c>
      <c r="B1111" s="17" t="s">
        <v>336</v>
      </c>
      <c r="C1111" s="17" t="s">
        <v>22</v>
      </c>
      <c r="D1111" s="12">
        <v>42898</v>
      </c>
      <c r="E1111" s="12">
        <v>43100</v>
      </c>
      <c r="F1111" s="13">
        <v>36052</v>
      </c>
      <c r="G1111" s="12">
        <v>42675</v>
      </c>
      <c r="H1111" s="12">
        <v>43373</v>
      </c>
      <c r="I1111" s="17">
        <f t="shared" si="168"/>
        <v>23</v>
      </c>
      <c r="J1111" s="13">
        <f t="shared" si="169"/>
        <v>1567.4782608695652</v>
      </c>
      <c r="K1111"/>
      <c r="L1111" t="b">
        <f t="shared" si="170"/>
        <v>0</v>
      </c>
      <c r="M1111" t="b">
        <f t="shared" si="171"/>
        <v>0</v>
      </c>
      <c r="N1111" t="b">
        <f t="shared" si="172"/>
        <v>1</v>
      </c>
      <c r="O1111" t="b">
        <f t="shared" si="173"/>
        <v>1</v>
      </c>
      <c r="P1111" t="b">
        <f t="shared" si="174"/>
        <v>1</v>
      </c>
      <c r="Q1111" s="21">
        <f t="shared" si="175"/>
        <v>-394</v>
      </c>
    </row>
    <row r="1112" spans="1:17" ht="15.75" hidden="1" x14ac:dyDescent="0.25">
      <c r="A1112" s="17" t="s">
        <v>284</v>
      </c>
      <c r="B1112" s="17" t="s">
        <v>336</v>
      </c>
      <c r="C1112" s="17" t="s">
        <v>22</v>
      </c>
      <c r="D1112" s="12">
        <v>43424</v>
      </c>
      <c r="E1112" s="12">
        <v>43424</v>
      </c>
      <c r="F1112" s="13">
        <v>1567.48</v>
      </c>
      <c r="G1112" s="12">
        <v>43374</v>
      </c>
      <c r="H1112" s="12">
        <v>43404</v>
      </c>
      <c r="I1112" s="17">
        <f t="shared" si="168"/>
        <v>1</v>
      </c>
      <c r="J1112" s="13">
        <f t="shared" si="169"/>
        <v>1567.48</v>
      </c>
      <c r="K1112"/>
      <c r="L1112" t="b">
        <f t="shared" si="170"/>
        <v>0</v>
      </c>
      <c r="M1112" t="b">
        <f t="shared" si="171"/>
        <v>0</v>
      </c>
      <c r="N1112" t="b">
        <f t="shared" si="172"/>
        <v>1</v>
      </c>
      <c r="O1112" t="b">
        <f t="shared" si="173"/>
        <v>1</v>
      </c>
      <c r="P1112" t="b">
        <f t="shared" si="174"/>
        <v>1</v>
      </c>
      <c r="Q1112" s="21">
        <f t="shared" si="175"/>
        <v>1</v>
      </c>
    </row>
    <row r="1113" spans="1:17" ht="15.75" hidden="1" x14ac:dyDescent="0.25">
      <c r="A1113" s="17" t="s">
        <v>284</v>
      </c>
      <c r="B1113" s="17" t="s">
        <v>336</v>
      </c>
      <c r="C1113" s="17" t="s">
        <v>22</v>
      </c>
      <c r="D1113" s="12">
        <v>43424</v>
      </c>
      <c r="E1113" s="12">
        <v>43515</v>
      </c>
      <c r="F1113" s="13">
        <f>22500/12</f>
        <v>1875</v>
      </c>
      <c r="G1113" s="12">
        <v>43405</v>
      </c>
      <c r="H1113" s="12">
        <v>43434</v>
      </c>
      <c r="I1113" s="17">
        <f t="shared" si="168"/>
        <v>1</v>
      </c>
      <c r="J1113" s="13">
        <f t="shared" si="169"/>
        <v>1875</v>
      </c>
      <c r="K1113"/>
      <c r="L1113" t="b">
        <f t="shared" si="170"/>
        <v>0</v>
      </c>
      <c r="M1113" t="b">
        <f t="shared" si="171"/>
        <v>0</v>
      </c>
      <c r="N1113" t="b">
        <f t="shared" si="172"/>
        <v>1</v>
      </c>
      <c r="O1113" t="b">
        <f t="shared" si="173"/>
        <v>1</v>
      </c>
      <c r="P1113" t="b">
        <f t="shared" si="174"/>
        <v>1</v>
      </c>
      <c r="Q1113" s="21">
        <f t="shared" si="175"/>
        <v>1</v>
      </c>
    </row>
    <row r="1114" spans="1:17" ht="15.75" x14ac:dyDescent="0.25">
      <c r="A1114" s="17" t="s">
        <v>284</v>
      </c>
      <c r="B1114" s="17" t="s">
        <v>336</v>
      </c>
      <c r="C1114" s="17" t="s">
        <v>22</v>
      </c>
      <c r="D1114" s="12">
        <v>43424</v>
      </c>
      <c r="E1114" s="12">
        <v>43515</v>
      </c>
      <c r="F1114" s="13">
        <f>(11/12)*22500</f>
        <v>20625</v>
      </c>
      <c r="G1114" s="12">
        <v>43405</v>
      </c>
      <c r="H1114" s="12">
        <v>43738</v>
      </c>
      <c r="I1114" s="17">
        <f t="shared" si="168"/>
        <v>11</v>
      </c>
      <c r="J1114" s="13">
        <f t="shared" si="169"/>
        <v>1875</v>
      </c>
      <c r="K1114"/>
      <c r="L1114" t="b">
        <f t="shared" si="170"/>
        <v>0</v>
      </c>
      <c r="M1114" t="b">
        <f t="shared" si="171"/>
        <v>0</v>
      </c>
      <c r="N1114" t="b">
        <f t="shared" si="172"/>
        <v>1</v>
      </c>
      <c r="O1114" t="b">
        <f t="shared" si="173"/>
        <v>1</v>
      </c>
      <c r="P1114" t="b">
        <f t="shared" si="174"/>
        <v>1</v>
      </c>
      <c r="Q1114" s="21">
        <f t="shared" si="175"/>
        <v>-29</v>
      </c>
    </row>
    <row r="1115" spans="1:17" ht="15.75" hidden="1" x14ac:dyDescent="0.25">
      <c r="A1115" s="17" t="s">
        <v>285</v>
      </c>
      <c r="B1115" s="17" t="s">
        <v>333</v>
      </c>
      <c r="C1115" s="17" t="s">
        <v>22</v>
      </c>
      <c r="D1115" s="12">
        <v>42722</v>
      </c>
      <c r="E1115" s="12">
        <v>43100</v>
      </c>
      <c r="F1115" s="13">
        <v>263000</v>
      </c>
      <c r="G1115" s="12">
        <v>42736</v>
      </c>
      <c r="H1115" s="12">
        <v>43100</v>
      </c>
      <c r="I1115" s="17">
        <f t="shared" si="168"/>
        <v>12</v>
      </c>
      <c r="J1115" s="13">
        <f t="shared" si="169"/>
        <v>21916.666666666668</v>
      </c>
      <c r="K1115"/>
      <c r="L1115" t="b">
        <f t="shared" si="170"/>
        <v>0</v>
      </c>
      <c r="M1115" t="b">
        <f t="shared" si="171"/>
        <v>1</v>
      </c>
      <c r="N1115" t="b">
        <f t="shared" si="172"/>
        <v>0</v>
      </c>
      <c r="O1115" t="b">
        <f t="shared" si="173"/>
        <v>0</v>
      </c>
      <c r="P1115" t="b">
        <f t="shared" si="174"/>
        <v>0</v>
      </c>
      <c r="Q1115" s="21" t="str">
        <f t="shared" si="175"/>
        <v>N/a</v>
      </c>
    </row>
    <row r="1116" spans="1:17" ht="15.75" hidden="1" x14ac:dyDescent="0.25">
      <c r="A1116" s="17" t="s">
        <v>285</v>
      </c>
      <c r="B1116" s="17" t="s">
        <v>333</v>
      </c>
      <c r="C1116" s="17" t="s">
        <v>22</v>
      </c>
      <c r="D1116" s="12">
        <v>43039</v>
      </c>
      <c r="E1116" s="12">
        <v>43465</v>
      </c>
      <c r="F1116" s="13">
        <v>110000</v>
      </c>
      <c r="G1116" s="12">
        <v>43101</v>
      </c>
      <c r="H1116" s="12">
        <v>43281</v>
      </c>
      <c r="I1116" s="17">
        <f t="shared" si="168"/>
        <v>6</v>
      </c>
      <c r="J1116" s="13">
        <f t="shared" si="169"/>
        <v>18333.333333333332</v>
      </c>
      <c r="K1116"/>
      <c r="L1116" t="b">
        <f t="shared" si="170"/>
        <v>0</v>
      </c>
      <c r="M1116" t="b">
        <f t="shared" si="171"/>
        <v>1</v>
      </c>
      <c r="N1116" t="b">
        <f t="shared" si="172"/>
        <v>1</v>
      </c>
      <c r="O1116" t="b">
        <f t="shared" si="173"/>
        <v>1</v>
      </c>
      <c r="P1116" t="b">
        <f t="shared" si="174"/>
        <v>1</v>
      </c>
      <c r="Q1116" s="21">
        <f t="shared" si="175"/>
        <v>1</v>
      </c>
    </row>
    <row r="1117" spans="1:17" ht="15.75" hidden="1" x14ac:dyDescent="0.25">
      <c r="A1117" s="17" t="s">
        <v>285</v>
      </c>
      <c r="B1117" s="17" t="s">
        <v>333</v>
      </c>
      <c r="C1117" s="17" t="s">
        <v>22</v>
      </c>
      <c r="D1117" s="12">
        <v>43291</v>
      </c>
      <c r="E1117" s="12">
        <v>43322</v>
      </c>
      <c r="F1117" s="13">
        <v>110000</v>
      </c>
      <c r="G1117" s="12">
        <v>43282</v>
      </c>
      <c r="H1117" s="12">
        <v>43465</v>
      </c>
      <c r="I1117" s="17">
        <f t="shared" si="168"/>
        <v>6</v>
      </c>
      <c r="J1117" s="13">
        <f t="shared" si="169"/>
        <v>18333.333333333332</v>
      </c>
      <c r="K1117"/>
      <c r="L1117" t="b">
        <f t="shared" si="170"/>
        <v>0</v>
      </c>
      <c r="M1117" t="b">
        <f t="shared" si="171"/>
        <v>1</v>
      </c>
      <c r="N1117" t="b">
        <f t="shared" si="172"/>
        <v>1</v>
      </c>
      <c r="O1117" t="b">
        <f t="shared" si="173"/>
        <v>1</v>
      </c>
      <c r="P1117" t="b">
        <f t="shared" si="174"/>
        <v>1</v>
      </c>
      <c r="Q1117" s="21">
        <f t="shared" si="175"/>
        <v>1</v>
      </c>
    </row>
    <row r="1118" spans="1:17" ht="15.75" hidden="1" x14ac:dyDescent="0.25">
      <c r="A1118" s="17" t="s">
        <v>285</v>
      </c>
      <c r="B1118" s="17" t="s">
        <v>333</v>
      </c>
      <c r="C1118" s="17" t="s">
        <v>22</v>
      </c>
      <c r="D1118" s="12">
        <v>43382</v>
      </c>
      <c r="E1118" s="12">
        <v>43448</v>
      </c>
      <c r="F1118" s="13">
        <v>7000</v>
      </c>
      <c r="G1118" s="12">
        <v>43374</v>
      </c>
      <c r="H1118" s="12">
        <v>43404</v>
      </c>
      <c r="I1118" s="17">
        <f t="shared" si="168"/>
        <v>1</v>
      </c>
      <c r="J1118" s="13">
        <f t="shared" si="169"/>
        <v>7000</v>
      </c>
      <c r="K1118"/>
      <c r="L1118" t="b">
        <f t="shared" si="170"/>
        <v>0</v>
      </c>
      <c r="M1118" t="b">
        <f t="shared" si="171"/>
        <v>0</v>
      </c>
      <c r="N1118" t="b">
        <f t="shared" si="172"/>
        <v>1</v>
      </c>
      <c r="O1118" t="b">
        <f t="shared" si="173"/>
        <v>1</v>
      </c>
      <c r="P1118" t="b">
        <f t="shared" si="174"/>
        <v>1</v>
      </c>
      <c r="Q1118" s="21">
        <f t="shared" si="175"/>
        <v>-91</v>
      </c>
    </row>
    <row r="1119" spans="1:17" ht="15.75" x14ac:dyDescent="0.25">
      <c r="A1119" s="17" t="s">
        <v>285</v>
      </c>
      <c r="B1119" s="17" t="s">
        <v>333</v>
      </c>
      <c r="C1119" s="17" t="s">
        <v>22</v>
      </c>
      <c r="D1119" s="12">
        <v>43444</v>
      </c>
      <c r="E1119" s="12">
        <v>43476</v>
      </c>
      <c r="F1119" s="13">
        <v>225000</v>
      </c>
      <c r="G1119" s="12">
        <v>43466</v>
      </c>
      <c r="H1119" s="12">
        <v>43830</v>
      </c>
      <c r="I1119" s="17">
        <f t="shared" si="168"/>
        <v>12</v>
      </c>
      <c r="J1119" s="13">
        <f t="shared" si="169"/>
        <v>18750</v>
      </c>
      <c r="K1119"/>
      <c r="L1119" t="b">
        <f t="shared" si="170"/>
        <v>0</v>
      </c>
      <c r="M1119" t="b">
        <f t="shared" si="171"/>
        <v>1</v>
      </c>
      <c r="N1119" t="b">
        <f t="shared" si="172"/>
        <v>1</v>
      </c>
      <c r="O1119" t="b">
        <f t="shared" si="173"/>
        <v>1</v>
      </c>
      <c r="P1119" t="b">
        <f t="shared" si="174"/>
        <v>1</v>
      </c>
      <c r="Q1119" s="21">
        <f t="shared" si="175"/>
        <v>62</v>
      </c>
    </row>
    <row r="1120" spans="1:17" ht="15.75" x14ac:dyDescent="0.25">
      <c r="A1120" s="17" t="s">
        <v>285</v>
      </c>
      <c r="B1120" s="17" t="s">
        <v>333</v>
      </c>
      <c r="C1120" s="17" t="s">
        <v>22</v>
      </c>
      <c r="D1120" s="12">
        <v>43808</v>
      </c>
      <c r="E1120" s="12">
        <v>43847</v>
      </c>
      <c r="F1120" s="13">
        <v>225000</v>
      </c>
      <c r="G1120" s="12">
        <v>43831</v>
      </c>
      <c r="H1120" s="12">
        <v>44196</v>
      </c>
      <c r="I1120" s="17">
        <f t="shared" si="168"/>
        <v>12</v>
      </c>
      <c r="J1120" s="13">
        <f t="shared" si="169"/>
        <v>18750</v>
      </c>
      <c r="K1120"/>
      <c r="L1120" t="b">
        <f t="shared" si="170"/>
        <v>0</v>
      </c>
      <c r="M1120" t="b">
        <f t="shared" si="171"/>
        <v>1</v>
      </c>
      <c r="N1120" t="b">
        <f t="shared" si="172"/>
        <v>1</v>
      </c>
      <c r="O1120" t="b">
        <f t="shared" si="173"/>
        <v>1</v>
      </c>
      <c r="P1120" t="b">
        <f t="shared" si="174"/>
        <v>1</v>
      </c>
      <c r="Q1120" s="21">
        <f t="shared" si="175"/>
        <v>1</v>
      </c>
    </row>
    <row r="1121" spans="1:17" ht="15.75" x14ac:dyDescent="0.25">
      <c r="A1121" s="17" t="s">
        <v>285</v>
      </c>
      <c r="B1121" s="17" t="s">
        <v>333</v>
      </c>
      <c r="C1121" s="17" t="s">
        <v>22</v>
      </c>
      <c r="D1121" s="12">
        <v>44251</v>
      </c>
      <c r="E1121" s="12"/>
      <c r="F1121" s="13">
        <v>225000</v>
      </c>
      <c r="G1121" s="12">
        <v>44197</v>
      </c>
      <c r="H1121" s="12">
        <v>44561</v>
      </c>
      <c r="I1121" s="17">
        <f t="shared" si="168"/>
        <v>12</v>
      </c>
      <c r="J1121" s="13">
        <f t="shared" si="169"/>
        <v>18750</v>
      </c>
      <c r="K1121"/>
      <c r="L1121" t="b">
        <f t="shared" si="170"/>
        <v>0</v>
      </c>
      <c r="M1121" t="b">
        <f t="shared" si="171"/>
        <v>1</v>
      </c>
      <c r="N1121" t="b">
        <f t="shared" si="172"/>
        <v>1</v>
      </c>
      <c r="O1121" t="b">
        <f t="shared" si="173"/>
        <v>1</v>
      </c>
      <c r="P1121" t="b">
        <f t="shared" si="174"/>
        <v>1</v>
      </c>
      <c r="Q1121" s="21">
        <f t="shared" si="175"/>
        <v>1</v>
      </c>
    </row>
    <row r="1122" spans="1:17" ht="15.75" hidden="1" x14ac:dyDescent="0.25">
      <c r="A1122" s="17" t="s">
        <v>286</v>
      </c>
      <c r="B1122" s="17" t="s">
        <v>332</v>
      </c>
      <c r="C1122" s="17" t="s">
        <v>22</v>
      </c>
      <c r="D1122" s="12">
        <v>43383</v>
      </c>
      <c r="E1122" s="12">
        <v>43402</v>
      </c>
      <c r="F1122" s="13">
        <v>10000</v>
      </c>
      <c r="G1122" s="12">
        <v>43374</v>
      </c>
      <c r="H1122" s="12">
        <v>43465</v>
      </c>
      <c r="I1122" s="17">
        <f t="shared" si="168"/>
        <v>3</v>
      </c>
      <c r="J1122" s="13">
        <f t="shared" si="169"/>
        <v>3333.3333333333335</v>
      </c>
      <c r="K1122"/>
      <c r="L1122" t="b">
        <f t="shared" si="170"/>
        <v>0</v>
      </c>
      <c r="M1122" t="b">
        <f t="shared" si="171"/>
        <v>0</v>
      </c>
      <c r="N1122" t="b">
        <f t="shared" si="172"/>
        <v>0</v>
      </c>
      <c r="O1122" t="b">
        <f t="shared" si="173"/>
        <v>0</v>
      </c>
      <c r="P1122" t="b">
        <f t="shared" si="174"/>
        <v>0</v>
      </c>
      <c r="Q1122" s="21" t="str">
        <f t="shared" si="175"/>
        <v>N/a</v>
      </c>
    </row>
    <row r="1123" spans="1:17" ht="15.75" x14ac:dyDescent="0.25">
      <c r="A1123" s="17" t="s">
        <v>286</v>
      </c>
      <c r="B1123" s="17" t="s">
        <v>332</v>
      </c>
      <c r="C1123" s="17" t="s">
        <v>22</v>
      </c>
      <c r="D1123" s="12">
        <v>43468</v>
      </c>
      <c r="E1123" s="12">
        <v>43500</v>
      </c>
      <c r="F1123" s="13">
        <v>9000</v>
      </c>
      <c r="G1123" s="12">
        <v>43466</v>
      </c>
      <c r="H1123" s="12">
        <v>43555</v>
      </c>
      <c r="I1123" s="17">
        <f t="shared" si="168"/>
        <v>3</v>
      </c>
      <c r="J1123" s="13">
        <f t="shared" si="169"/>
        <v>3000</v>
      </c>
      <c r="K1123"/>
      <c r="L1123" t="b">
        <f t="shared" si="170"/>
        <v>0</v>
      </c>
      <c r="M1123" t="b">
        <f t="shared" si="171"/>
        <v>0</v>
      </c>
      <c r="N1123" t="b">
        <f t="shared" si="172"/>
        <v>1</v>
      </c>
      <c r="O1123" t="b">
        <f t="shared" si="173"/>
        <v>1</v>
      </c>
      <c r="P1123" t="b">
        <f t="shared" si="174"/>
        <v>1</v>
      </c>
      <c r="Q1123" s="21">
        <f t="shared" si="175"/>
        <v>1</v>
      </c>
    </row>
    <row r="1124" spans="1:17" ht="15.75" x14ac:dyDescent="0.25">
      <c r="A1124" s="17" t="s">
        <v>286</v>
      </c>
      <c r="B1124" s="17" t="s">
        <v>332</v>
      </c>
      <c r="C1124" s="17" t="s">
        <v>22</v>
      </c>
      <c r="D1124" s="12">
        <v>43556</v>
      </c>
      <c r="E1124" s="12">
        <v>43574</v>
      </c>
      <c r="F1124" s="13">
        <v>9000</v>
      </c>
      <c r="G1124" s="12">
        <v>43556</v>
      </c>
      <c r="H1124" s="12">
        <v>43646</v>
      </c>
      <c r="I1124" s="17">
        <f t="shared" si="168"/>
        <v>3</v>
      </c>
      <c r="J1124" s="13">
        <f t="shared" si="169"/>
        <v>3000</v>
      </c>
      <c r="K1124"/>
      <c r="L1124" t="b">
        <f t="shared" si="170"/>
        <v>0</v>
      </c>
      <c r="M1124" t="b">
        <f t="shared" si="171"/>
        <v>0</v>
      </c>
      <c r="N1124" t="b">
        <f t="shared" si="172"/>
        <v>1</v>
      </c>
      <c r="O1124" t="b">
        <f t="shared" si="173"/>
        <v>1</v>
      </c>
      <c r="P1124" t="b">
        <f t="shared" si="174"/>
        <v>1</v>
      </c>
      <c r="Q1124" s="21">
        <f t="shared" si="175"/>
        <v>1</v>
      </c>
    </row>
    <row r="1125" spans="1:17" ht="15.75" x14ac:dyDescent="0.25">
      <c r="A1125" s="17" t="s">
        <v>286</v>
      </c>
      <c r="B1125" s="17" t="s">
        <v>332</v>
      </c>
      <c r="C1125" s="17" t="s">
        <v>22</v>
      </c>
      <c r="D1125" s="12">
        <v>43647</v>
      </c>
      <c r="E1125" s="12">
        <v>43658</v>
      </c>
      <c r="F1125" s="13">
        <v>9000</v>
      </c>
      <c r="G1125" s="12">
        <v>43647</v>
      </c>
      <c r="H1125" s="12">
        <v>43738</v>
      </c>
      <c r="I1125" s="17">
        <f t="shared" si="168"/>
        <v>3</v>
      </c>
      <c r="J1125" s="13">
        <f t="shared" si="169"/>
        <v>3000</v>
      </c>
      <c r="K1125"/>
      <c r="L1125" t="b">
        <f t="shared" si="170"/>
        <v>0</v>
      </c>
      <c r="M1125" t="b">
        <f t="shared" si="171"/>
        <v>0</v>
      </c>
      <c r="N1125" t="b">
        <f t="shared" si="172"/>
        <v>1</v>
      </c>
      <c r="O1125" t="b">
        <f t="shared" si="173"/>
        <v>1</v>
      </c>
      <c r="P1125" t="b">
        <f t="shared" si="174"/>
        <v>1</v>
      </c>
      <c r="Q1125" s="21">
        <f t="shared" si="175"/>
        <v>1</v>
      </c>
    </row>
    <row r="1126" spans="1:17" ht="15.75" x14ac:dyDescent="0.25">
      <c r="A1126" s="17" t="s">
        <v>286</v>
      </c>
      <c r="B1126" s="17" t="s">
        <v>332</v>
      </c>
      <c r="C1126" s="17" t="s">
        <v>22</v>
      </c>
      <c r="D1126" s="12">
        <v>43739</v>
      </c>
      <c r="E1126" s="12">
        <v>43749</v>
      </c>
      <c r="F1126" s="13">
        <v>9000</v>
      </c>
      <c r="G1126" s="12">
        <v>43739</v>
      </c>
      <c r="H1126" s="12">
        <v>43830</v>
      </c>
      <c r="I1126" s="17">
        <f t="shared" si="168"/>
        <v>3</v>
      </c>
      <c r="J1126" s="13">
        <f t="shared" si="169"/>
        <v>3000</v>
      </c>
      <c r="K1126"/>
      <c r="L1126" t="b">
        <f t="shared" si="170"/>
        <v>0</v>
      </c>
      <c r="M1126" t="b">
        <f t="shared" si="171"/>
        <v>0</v>
      </c>
      <c r="N1126" t="b">
        <f t="shared" si="172"/>
        <v>1</v>
      </c>
      <c r="O1126" t="b">
        <f t="shared" si="173"/>
        <v>1</v>
      </c>
      <c r="P1126" t="b">
        <f t="shared" si="174"/>
        <v>1</v>
      </c>
      <c r="Q1126" s="21">
        <f t="shared" si="175"/>
        <v>1</v>
      </c>
    </row>
    <row r="1127" spans="1:17" ht="15.75" x14ac:dyDescent="0.25">
      <c r="A1127" s="17" t="s">
        <v>286</v>
      </c>
      <c r="B1127" s="17" t="s">
        <v>332</v>
      </c>
      <c r="C1127" s="17" t="s">
        <v>22</v>
      </c>
      <c r="D1127" s="12">
        <v>43922</v>
      </c>
      <c r="E1127" s="12">
        <v>43952</v>
      </c>
      <c r="F1127" s="13">
        <v>6062.5</v>
      </c>
      <c r="G1127" s="12">
        <v>43831</v>
      </c>
      <c r="H1127" s="12">
        <v>44286</v>
      </c>
      <c r="I1127" s="17">
        <f t="shared" si="168"/>
        <v>15</v>
      </c>
      <c r="J1127" s="13">
        <f t="shared" si="169"/>
        <v>404.16666666666669</v>
      </c>
      <c r="K1127"/>
      <c r="L1127" t="b">
        <f t="shared" si="170"/>
        <v>0</v>
      </c>
      <c r="M1127" t="b">
        <f t="shared" si="171"/>
        <v>0</v>
      </c>
      <c r="N1127" t="b">
        <f t="shared" si="172"/>
        <v>1</v>
      </c>
      <c r="O1127" t="b">
        <f t="shared" si="173"/>
        <v>1</v>
      </c>
      <c r="P1127" t="b">
        <f t="shared" si="174"/>
        <v>1</v>
      </c>
      <c r="Q1127" s="21">
        <f t="shared" si="175"/>
        <v>1</v>
      </c>
    </row>
    <row r="1128" spans="1:17" ht="15.75" hidden="1" x14ac:dyDescent="0.25">
      <c r="A1128" s="17" t="s">
        <v>287</v>
      </c>
      <c r="B1128" s="17" t="s">
        <v>335</v>
      </c>
      <c r="C1128" s="17" t="s">
        <v>22</v>
      </c>
      <c r="D1128" s="12">
        <v>42487</v>
      </c>
      <c r="E1128" s="12">
        <v>42735</v>
      </c>
      <c r="F1128" s="13">
        <v>25875</v>
      </c>
      <c r="G1128" s="12">
        <v>42461</v>
      </c>
      <c r="H1128" s="12">
        <v>42825</v>
      </c>
      <c r="I1128" s="17">
        <f t="shared" si="168"/>
        <v>12</v>
      </c>
      <c r="J1128" s="13">
        <f t="shared" si="169"/>
        <v>2156.25</v>
      </c>
      <c r="K1128"/>
      <c r="L1128" t="b">
        <f t="shared" si="170"/>
        <v>0</v>
      </c>
      <c r="M1128" t="b">
        <f t="shared" si="171"/>
        <v>0</v>
      </c>
      <c r="N1128" t="b">
        <f t="shared" si="172"/>
        <v>0</v>
      </c>
      <c r="O1128" t="b">
        <f t="shared" si="173"/>
        <v>0</v>
      </c>
      <c r="P1128" t="b">
        <f t="shared" si="174"/>
        <v>0</v>
      </c>
      <c r="Q1128" s="21" t="str">
        <f t="shared" si="175"/>
        <v>N/a</v>
      </c>
    </row>
    <row r="1129" spans="1:17" ht="15.75" hidden="1" x14ac:dyDescent="0.25">
      <c r="A1129" s="17" t="s">
        <v>287</v>
      </c>
      <c r="B1129" s="17" t="s">
        <v>335</v>
      </c>
      <c r="C1129" s="17" t="s">
        <v>22</v>
      </c>
      <c r="D1129" s="12">
        <v>42840</v>
      </c>
      <c r="E1129" s="12">
        <v>43100</v>
      </c>
      <c r="F1129" s="13">
        <v>31050</v>
      </c>
      <c r="G1129" s="12">
        <v>42826</v>
      </c>
      <c r="H1129" s="12">
        <v>43190</v>
      </c>
      <c r="I1129" s="17">
        <f t="shared" si="168"/>
        <v>12</v>
      </c>
      <c r="J1129" s="13">
        <f t="shared" si="169"/>
        <v>2587.5</v>
      </c>
      <c r="K1129"/>
      <c r="L1129" t="b">
        <f t="shared" si="170"/>
        <v>0</v>
      </c>
      <c r="M1129" t="b">
        <f t="shared" si="171"/>
        <v>0</v>
      </c>
      <c r="N1129" t="b">
        <f t="shared" si="172"/>
        <v>1</v>
      </c>
      <c r="O1129" t="b">
        <f t="shared" si="173"/>
        <v>1</v>
      </c>
      <c r="P1129" t="b">
        <f t="shared" si="174"/>
        <v>1</v>
      </c>
      <c r="Q1129" s="21">
        <f t="shared" si="175"/>
        <v>1</v>
      </c>
    </row>
    <row r="1130" spans="1:17" ht="15.75" hidden="1" x14ac:dyDescent="0.25">
      <c r="A1130" s="17" t="s">
        <v>287</v>
      </c>
      <c r="B1130" s="17" t="s">
        <v>335</v>
      </c>
      <c r="C1130" s="17" t="s">
        <v>22</v>
      </c>
      <c r="D1130" s="12">
        <v>42856</v>
      </c>
      <c r="E1130" s="12">
        <v>43100</v>
      </c>
      <c r="F1130" s="13">
        <v>16050</v>
      </c>
      <c r="G1130" s="12">
        <v>42856</v>
      </c>
      <c r="H1130" s="12">
        <v>43039</v>
      </c>
      <c r="I1130" s="17">
        <f t="shared" si="168"/>
        <v>6</v>
      </c>
      <c r="J1130" s="13">
        <f t="shared" si="169"/>
        <v>2675</v>
      </c>
      <c r="K1130"/>
      <c r="L1130" t="b">
        <f t="shared" si="170"/>
        <v>0</v>
      </c>
      <c r="M1130" t="b">
        <f t="shared" si="171"/>
        <v>0</v>
      </c>
      <c r="N1130" t="b">
        <f t="shared" si="172"/>
        <v>1</v>
      </c>
      <c r="O1130" t="b">
        <f t="shared" si="173"/>
        <v>1</v>
      </c>
      <c r="P1130" t="b">
        <f t="shared" si="174"/>
        <v>1</v>
      </c>
      <c r="Q1130" s="21">
        <f t="shared" si="175"/>
        <v>-334</v>
      </c>
    </row>
    <row r="1131" spans="1:17" ht="15.75" x14ac:dyDescent="0.25">
      <c r="A1131" s="17" t="s">
        <v>287</v>
      </c>
      <c r="B1131" s="17" t="s">
        <v>335</v>
      </c>
      <c r="C1131" s="17" t="s">
        <v>22</v>
      </c>
      <c r="D1131" s="12">
        <v>43190</v>
      </c>
      <c r="E1131" s="12">
        <v>43326</v>
      </c>
      <c r="F1131" s="13">
        <v>31050</v>
      </c>
      <c r="G1131" s="12">
        <v>43191</v>
      </c>
      <c r="H1131" s="12">
        <v>43555</v>
      </c>
      <c r="I1131" s="17">
        <f t="shared" si="168"/>
        <v>12</v>
      </c>
      <c r="J1131" s="13">
        <f t="shared" si="169"/>
        <v>2587.5</v>
      </c>
      <c r="K1131"/>
      <c r="L1131" t="b">
        <f t="shared" si="170"/>
        <v>0</v>
      </c>
      <c r="M1131" t="b">
        <f t="shared" si="171"/>
        <v>0</v>
      </c>
      <c r="N1131" t="b">
        <f t="shared" si="172"/>
        <v>1</v>
      </c>
      <c r="O1131" t="b">
        <f t="shared" si="173"/>
        <v>1</v>
      </c>
      <c r="P1131" t="b">
        <f t="shared" si="174"/>
        <v>1</v>
      </c>
      <c r="Q1131" s="21">
        <f t="shared" si="175"/>
        <v>152</v>
      </c>
    </row>
    <row r="1132" spans="1:17" ht="15.75" hidden="1" x14ac:dyDescent="0.25">
      <c r="A1132" s="17" t="s">
        <v>288</v>
      </c>
      <c r="B1132" s="17" t="s">
        <v>334</v>
      </c>
      <c r="C1132" s="17" t="s">
        <v>22</v>
      </c>
      <c r="D1132" s="12">
        <v>42767</v>
      </c>
      <c r="E1132" s="12">
        <v>43100</v>
      </c>
      <c r="F1132" s="13">
        <v>12000</v>
      </c>
      <c r="G1132" s="12">
        <v>42736</v>
      </c>
      <c r="H1132" s="12">
        <v>42825</v>
      </c>
      <c r="I1132" s="17">
        <f t="shared" si="168"/>
        <v>3</v>
      </c>
      <c r="J1132" s="13">
        <f t="shared" si="169"/>
        <v>4000</v>
      </c>
      <c r="K1132"/>
      <c r="L1132" t="b">
        <f t="shared" si="170"/>
        <v>0</v>
      </c>
      <c r="M1132" t="b">
        <f t="shared" si="171"/>
        <v>0</v>
      </c>
      <c r="N1132" t="b">
        <f t="shared" si="172"/>
        <v>0</v>
      </c>
      <c r="O1132" t="b">
        <f t="shared" si="173"/>
        <v>0</v>
      </c>
      <c r="P1132" t="b">
        <f t="shared" si="174"/>
        <v>0</v>
      </c>
      <c r="Q1132" s="21" t="str">
        <f t="shared" si="175"/>
        <v>N/a</v>
      </c>
    </row>
    <row r="1133" spans="1:17" ht="15.75" hidden="1" x14ac:dyDescent="0.25">
      <c r="A1133" s="17" t="s">
        <v>288</v>
      </c>
      <c r="B1133" s="17" t="s">
        <v>334</v>
      </c>
      <c r="C1133" s="17" t="s">
        <v>22</v>
      </c>
      <c r="D1133" s="12">
        <v>42856</v>
      </c>
      <c r="E1133" s="12">
        <v>43100</v>
      </c>
      <c r="F1133" s="13">
        <v>12000</v>
      </c>
      <c r="G1133" s="12">
        <v>42826</v>
      </c>
      <c r="H1133" s="12">
        <v>42916</v>
      </c>
      <c r="I1133" s="17">
        <f t="shared" si="168"/>
        <v>3</v>
      </c>
      <c r="J1133" s="13">
        <f t="shared" si="169"/>
        <v>4000</v>
      </c>
      <c r="K1133"/>
      <c r="L1133" t="b">
        <f t="shared" si="170"/>
        <v>0</v>
      </c>
      <c r="M1133" t="b">
        <f t="shared" si="171"/>
        <v>0</v>
      </c>
      <c r="N1133" t="b">
        <f t="shared" si="172"/>
        <v>1</v>
      </c>
      <c r="O1133" t="b">
        <f t="shared" si="173"/>
        <v>1</v>
      </c>
      <c r="P1133" t="b">
        <f t="shared" si="174"/>
        <v>1</v>
      </c>
      <c r="Q1133" s="21">
        <f t="shared" si="175"/>
        <v>1</v>
      </c>
    </row>
    <row r="1134" spans="1:17" ht="15.75" hidden="1" x14ac:dyDescent="0.25">
      <c r="A1134" s="17" t="s">
        <v>288</v>
      </c>
      <c r="B1134" s="17" t="s">
        <v>334</v>
      </c>
      <c r="C1134" s="17" t="s">
        <v>22</v>
      </c>
      <c r="D1134" s="12">
        <v>42948</v>
      </c>
      <c r="E1134" s="12">
        <v>43100</v>
      </c>
      <c r="F1134" s="13">
        <v>12000</v>
      </c>
      <c r="G1134" s="12">
        <v>42917</v>
      </c>
      <c r="H1134" s="12">
        <v>43008</v>
      </c>
      <c r="I1134" s="17">
        <f t="shared" si="168"/>
        <v>3</v>
      </c>
      <c r="J1134" s="13">
        <f t="shared" si="169"/>
        <v>4000</v>
      </c>
      <c r="K1134"/>
      <c r="L1134" t="b">
        <f t="shared" si="170"/>
        <v>0</v>
      </c>
      <c r="M1134" t="b">
        <f t="shared" si="171"/>
        <v>0</v>
      </c>
      <c r="N1134" t="b">
        <f t="shared" si="172"/>
        <v>1</v>
      </c>
      <c r="O1134" t="b">
        <f t="shared" si="173"/>
        <v>1</v>
      </c>
      <c r="P1134" t="b">
        <f t="shared" si="174"/>
        <v>1</v>
      </c>
      <c r="Q1134" s="21">
        <f t="shared" si="175"/>
        <v>1</v>
      </c>
    </row>
    <row r="1135" spans="1:17" ht="15.75" hidden="1" x14ac:dyDescent="0.25">
      <c r="A1135" s="17" t="s">
        <v>288</v>
      </c>
      <c r="B1135" s="17" t="s">
        <v>334</v>
      </c>
      <c r="C1135" s="17" t="s">
        <v>22</v>
      </c>
      <c r="D1135" s="12">
        <v>43040</v>
      </c>
      <c r="E1135" s="12">
        <v>43465</v>
      </c>
      <c r="F1135" s="13">
        <v>12000</v>
      </c>
      <c r="G1135" s="12">
        <v>43009</v>
      </c>
      <c r="H1135" s="12">
        <v>43100</v>
      </c>
      <c r="I1135" s="17">
        <f t="shared" si="168"/>
        <v>3</v>
      </c>
      <c r="J1135" s="13">
        <f t="shared" si="169"/>
        <v>4000</v>
      </c>
      <c r="K1135"/>
      <c r="L1135" t="b">
        <f t="shared" si="170"/>
        <v>0</v>
      </c>
      <c r="M1135" t="b">
        <f t="shared" si="171"/>
        <v>0</v>
      </c>
      <c r="N1135" t="b">
        <f t="shared" si="172"/>
        <v>1</v>
      </c>
      <c r="O1135" t="b">
        <f t="shared" si="173"/>
        <v>1</v>
      </c>
      <c r="P1135" t="b">
        <f t="shared" si="174"/>
        <v>1</v>
      </c>
      <c r="Q1135" s="21">
        <f t="shared" si="175"/>
        <v>1</v>
      </c>
    </row>
    <row r="1136" spans="1:17" ht="15.75" hidden="1" x14ac:dyDescent="0.25">
      <c r="A1136" s="17" t="s">
        <v>288</v>
      </c>
      <c r="B1136" s="17" t="s">
        <v>334</v>
      </c>
      <c r="C1136" s="17" t="s">
        <v>22</v>
      </c>
      <c r="D1136" s="12">
        <v>43123</v>
      </c>
      <c r="E1136" s="12">
        <v>43250</v>
      </c>
      <c r="F1136" s="13">
        <v>12000</v>
      </c>
      <c r="G1136" s="12">
        <v>43101</v>
      </c>
      <c r="H1136" s="12">
        <v>43190</v>
      </c>
      <c r="I1136" s="17">
        <f t="shared" si="168"/>
        <v>3</v>
      </c>
      <c r="J1136" s="13">
        <f t="shared" si="169"/>
        <v>4000</v>
      </c>
      <c r="K1136"/>
      <c r="L1136" t="b">
        <f t="shared" si="170"/>
        <v>0</v>
      </c>
      <c r="M1136" t="b">
        <f t="shared" si="171"/>
        <v>0</v>
      </c>
      <c r="N1136" t="b">
        <f t="shared" si="172"/>
        <v>1</v>
      </c>
      <c r="O1136" t="b">
        <f t="shared" si="173"/>
        <v>1</v>
      </c>
      <c r="P1136" t="b">
        <f t="shared" si="174"/>
        <v>1</v>
      </c>
      <c r="Q1136" s="21">
        <f t="shared" si="175"/>
        <v>1</v>
      </c>
    </row>
    <row r="1137" spans="1:17" ht="15.75" hidden="1" x14ac:dyDescent="0.25">
      <c r="A1137" s="17" t="s">
        <v>288</v>
      </c>
      <c r="B1137" s="17" t="s">
        <v>334</v>
      </c>
      <c r="C1137" s="17" t="s">
        <v>22</v>
      </c>
      <c r="D1137" s="12">
        <v>43191</v>
      </c>
      <c r="E1137" s="12">
        <v>43251</v>
      </c>
      <c r="F1137" s="13">
        <v>12000</v>
      </c>
      <c r="G1137" s="12">
        <v>43191</v>
      </c>
      <c r="H1137" s="12">
        <v>43281</v>
      </c>
      <c r="I1137" s="17">
        <f t="shared" si="168"/>
        <v>3</v>
      </c>
      <c r="J1137" s="13">
        <f t="shared" si="169"/>
        <v>4000</v>
      </c>
      <c r="K1137"/>
      <c r="L1137" t="b">
        <f t="shared" si="170"/>
        <v>0</v>
      </c>
      <c r="M1137" t="b">
        <f t="shared" si="171"/>
        <v>0</v>
      </c>
      <c r="N1137" t="b">
        <f t="shared" si="172"/>
        <v>1</v>
      </c>
      <c r="O1137" t="b">
        <f t="shared" si="173"/>
        <v>1</v>
      </c>
      <c r="P1137" t="b">
        <f t="shared" si="174"/>
        <v>1</v>
      </c>
      <c r="Q1137" s="21">
        <f t="shared" si="175"/>
        <v>1</v>
      </c>
    </row>
    <row r="1138" spans="1:17" ht="15.75" hidden="1" x14ac:dyDescent="0.25">
      <c r="A1138" s="17" t="s">
        <v>288</v>
      </c>
      <c r="B1138" s="17" t="s">
        <v>334</v>
      </c>
      <c r="C1138" s="17" t="s">
        <v>22</v>
      </c>
      <c r="D1138" s="12">
        <v>43282</v>
      </c>
      <c r="E1138" s="12">
        <v>43390</v>
      </c>
      <c r="F1138" s="13">
        <v>12000</v>
      </c>
      <c r="G1138" s="12">
        <v>43282</v>
      </c>
      <c r="H1138" s="12">
        <v>43373</v>
      </c>
      <c r="I1138" s="17">
        <f t="shared" si="168"/>
        <v>3</v>
      </c>
      <c r="J1138" s="13">
        <f t="shared" si="169"/>
        <v>4000</v>
      </c>
      <c r="K1138"/>
      <c r="L1138" t="b">
        <f t="shared" si="170"/>
        <v>0</v>
      </c>
      <c r="M1138" t="b">
        <f t="shared" si="171"/>
        <v>0</v>
      </c>
      <c r="N1138" t="b">
        <f t="shared" si="172"/>
        <v>1</v>
      </c>
      <c r="O1138" t="b">
        <f t="shared" si="173"/>
        <v>1</v>
      </c>
      <c r="P1138" t="b">
        <f t="shared" si="174"/>
        <v>1</v>
      </c>
      <c r="Q1138" s="21">
        <f t="shared" si="175"/>
        <v>1</v>
      </c>
    </row>
    <row r="1139" spans="1:17" ht="15.75" hidden="1" x14ac:dyDescent="0.25">
      <c r="A1139" s="17" t="s">
        <v>288</v>
      </c>
      <c r="B1139" s="17" t="s">
        <v>334</v>
      </c>
      <c r="C1139" s="17" t="s">
        <v>22</v>
      </c>
      <c r="D1139" s="12">
        <v>43374</v>
      </c>
      <c r="E1139" s="12">
        <v>43452</v>
      </c>
      <c r="F1139" s="13">
        <v>12000</v>
      </c>
      <c r="G1139" s="12">
        <v>43374</v>
      </c>
      <c r="H1139" s="12">
        <v>43465</v>
      </c>
      <c r="I1139" s="17">
        <f t="shared" si="168"/>
        <v>3</v>
      </c>
      <c r="J1139" s="13">
        <f t="shared" si="169"/>
        <v>4000</v>
      </c>
      <c r="K1139"/>
      <c r="L1139" t="b">
        <f t="shared" si="170"/>
        <v>0</v>
      </c>
      <c r="M1139" t="b">
        <f t="shared" si="171"/>
        <v>0</v>
      </c>
      <c r="N1139" t="b">
        <f t="shared" si="172"/>
        <v>1</v>
      </c>
      <c r="O1139" t="b">
        <f t="shared" si="173"/>
        <v>1</v>
      </c>
      <c r="P1139" t="b">
        <f t="shared" si="174"/>
        <v>1</v>
      </c>
      <c r="Q1139" s="21">
        <f t="shared" si="175"/>
        <v>1</v>
      </c>
    </row>
    <row r="1140" spans="1:17" ht="15.75" x14ac:dyDescent="0.25">
      <c r="A1140" s="48" t="s">
        <v>288</v>
      </c>
      <c r="B1140" s="48" t="s">
        <v>334</v>
      </c>
      <c r="C1140" s="17" t="s">
        <v>22</v>
      </c>
      <c r="D1140" s="12">
        <v>43455</v>
      </c>
      <c r="E1140" s="12">
        <v>43521</v>
      </c>
      <c r="F1140" s="13">
        <v>48000</v>
      </c>
      <c r="G1140" s="12">
        <v>43466</v>
      </c>
      <c r="H1140" s="12">
        <v>43830</v>
      </c>
      <c r="I1140" s="17">
        <f t="shared" ref="I1140:I1202" si="176">IF((YEAR(H1140)-YEAR(G1140))=1, ((MONTH(H1140)-MONTH(G1140))+1)+12, (IF((YEAR(H1140)-YEAR(G1140))=2, ((MONTH(H1140)-MONTH(G1140))+1)+24, (IF((YEAR(H1140)-YEAR(G1140))=3, ((MONTH(H1140)-MONTH(G1140))+1)+36, (MONTH(H1140)-MONTH(G1140))+1)))))</f>
        <v>12</v>
      </c>
      <c r="J1140" s="13">
        <f t="shared" si="169"/>
        <v>4000</v>
      </c>
      <c r="K1140"/>
      <c r="L1140" t="b">
        <f t="shared" si="170"/>
        <v>0</v>
      </c>
      <c r="M1140" t="b">
        <f t="shared" si="171"/>
        <v>1</v>
      </c>
      <c r="N1140" t="b">
        <f t="shared" si="172"/>
        <v>1</v>
      </c>
      <c r="O1140" t="b">
        <f t="shared" si="173"/>
        <v>1</v>
      </c>
      <c r="P1140" t="b">
        <f t="shared" si="174"/>
        <v>1</v>
      </c>
      <c r="Q1140" s="21">
        <f t="shared" si="175"/>
        <v>1</v>
      </c>
    </row>
    <row r="1141" spans="1:17" ht="15.75" x14ac:dyDescent="0.25">
      <c r="A1141" s="48" t="s">
        <v>288</v>
      </c>
      <c r="B1141" s="48" t="s">
        <v>334</v>
      </c>
      <c r="C1141" s="17" t="s">
        <v>22</v>
      </c>
      <c r="D1141" s="12">
        <v>43901</v>
      </c>
      <c r="E1141" s="12">
        <v>43963</v>
      </c>
      <c r="F1141" s="13">
        <v>15000</v>
      </c>
      <c r="G1141" s="12">
        <v>43831</v>
      </c>
      <c r="H1141" s="12">
        <v>43982</v>
      </c>
      <c r="I1141" s="17">
        <f t="shared" si="176"/>
        <v>5</v>
      </c>
      <c r="J1141" s="13">
        <f t="shared" si="169"/>
        <v>3000</v>
      </c>
      <c r="K1141"/>
      <c r="L1141" t="b">
        <f t="shared" si="170"/>
        <v>0</v>
      </c>
      <c r="M1141" t="b">
        <f t="shared" si="171"/>
        <v>0</v>
      </c>
      <c r="N1141" t="b">
        <f t="shared" si="172"/>
        <v>1</v>
      </c>
      <c r="O1141" t="b">
        <f t="shared" si="173"/>
        <v>1</v>
      </c>
      <c r="P1141" t="b">
        <f t="shared" si="174"/>
        <v>1</v>
      </c>
      <c r="Q1141" s="21">
        <f t="shared" si="175"/>
        <v>1</v>
      </c>
    </row>
    <row r="1142" spans="1:17" ht="15.75" x14ac:dyDescent="0.25">
      <c r="A1142" s="48" t="s">
        <v>288</v>
      </c>
      <c r="B1142" s="48" t="s">
        <v>334</v>
      </c>
      <c r="C1142" s="17" t="s">
        <v>22</v>
      </c>
      <c r="D1142" s="12">
        <v>44013</v>
      </c>
      <c r="E1142" s="12">
        <v>44075</v>
      </c>
      <c r="F1142" s="13">
        <v>3750</v>
      </c>
      <c r="G1142" s="12">
        <v>43983</v>
      </c>
      <c r="H1142" s="12">
        <v>44104</v>
      </c>
      <c r="I1142" s="17">
        <f t="shared" si="176"/>
        <v>4</v>
      </c>
      <c r="J1142" s="13">
        <f t="shared" si="169"/>
        <v>937.5</v>
      </c>
      <c r="K1142"/>
      <c r="L1142" t="b">
        <f t="shared" ref="L1142" si="177">AND(F1142=F1141,G1142=G1141,E1142=E1141,D1142=D1141)</f>
        <v>0</v>
      </c>
      <c r="M1142" t="b">
        <f t="shared" ref="M1142" si="178">IF(F1142&gt;G1142,TRUE, FALSE)</f>
        <v>0</v>
      </c>
      <c r="N1142" t="b">
        <f t="shared" ref="N1142" si="179">EXACT(A1142,A1141)</f>
        <v>1</v>
      </c>
      <c r="O1142" t="b">
        <f t="shared" ref="O1142" si="180">EXACT(B1142,B1141)</f>
        <v>1</v>
      </c>
      <c r="P1142" t="b">
        <f t="shared" ref="P1142" si="181">AND(N1142,O1142)</f>
        <v>1</v>
      </c>
      <c r="Q1142" s="21">
        <f t="shared" ref="Q1142" si="182">IF(AND(NOT(L1142),P1142), G1142-H1141,"N/a")</f>
        <v>1</v>
      </c>
    </row>
    <row r="1143" spans="1:17" ht="15.75" x14ac:dyDescent="0.25">
      <c r="A1143" s="48" t="s">
        <v>288</v>
      </c>
      <c r="B1143" s="48" t="s">
        <v>334</v>
      </c>
      <c r="C1143" s="17" t="s">
        <v>22</v>
      </c>
      <c r="D1143" s="12">
        <v>44105</v>
      </c>
      <c r="E1143" s="12">
        <v>44166</v>
      </c>
      <c r="F1143" s="13">
        <v>3750</v>
      </c>
      <c r="G1143" s="12">
        <v>44105</v>
      </c>
      <c r="H1143" s="12">
        <v>44196</v>
      </c>
      <c r="I1143" s="17">
        <f t="shared" si="176"/>
        <v>3</v>
      </c>
      <c r="J1143" s="13">
        <f t="shared" si="169"/>
        <v>1250</v>
      </c>
      <c r="K1143"/>
      <c r="L1143" t="b">
        <f t="shared" si="170"/>
        <v>0</v>
      </c>
      <c r="M1143" t="b">
        <f t="shared" si="171"/>
        <v>0</v>
      </c>
      <c r="N1143" t="b">
        <f t="shared" si="172"/>
        <v>1</v>
      </c>
      <c r="O1143" t="b">
        <f t="shared" si="173"/>
        <v>1</v>
      </c>
      <c r="P1143" t="b">
        <f t="shared" si="174"/>
        <v>1</v>
      </c>
      <c r="Q1143" s="21">
        <f t="shared" si="175"/>
        <v>1</v>
      </c>
    </row>
    <row r="1144" spans="1:17" ht="15.75" x14ac:dyDescent="0.25">
      <c r="A1144" s="48" t="s">
        <v>288</v>
      </c>
      <c r="B1144" s="48" t="s">
        <v>334</v>
      </c>
      <c r="C1144" s="17" t="s">
        <v>22</v>
      </c>
      <c r="D1144" s="12">
        <v>44197</v>
      </c>
      <c r="E1144" s="12"/>
      <c r="F1144" s="13">
        <v>3750</v>
      </c>
      <c r="G1144" s="12">
        <v>44197</v>
      </c>
      <c r="H1144" s="12">
        <v>44286</v>
      </c>
      <c r="I1144" s="17">
        <f t="shared" si="176"/>
        <v>3</v>
      </c>
      <c r="J1144" s="13">
        <f t="shared" si="169"/>
        <v>1250</v>
      </c>
      <c r="K1144"/>
      <c r="L1144" t="b">
        <f t="shared" si="170"/>
        <v>0</v>
      </c>
      <c r="M1144" t="b">
        <f t="shared" si="171"/>
        <v>0</v>
      </c>
      <c r="N1144" t="b">
        <f t="shared" si="172"/>
        <v>1</v>
      </c>
      <c r="O1144" t="b">
        <f t="shared" si="173"/>
        <v>1</v>
      </c>
      <c r="P1144" t="b">
        <f t="shared" si="174"/>
        <v>1</v>
      </c>
      <c r="Q1144" s="21">
        <f t="shared" si="175"/>
        <v>1</v>
      </c>
    </row>
    <row r="1145" spans="1:17" ht="15.75" x14ac:dyDescent="0.25">
      <c r="A1145" s="48" t="s">
        <v>288</v>
      </c>
      <c r="B1145" s="48" t="s">
        <v>334</v>
      </c>
      <c r="C1145" s="17" t="s">
        <v>22</v>
      </c>
      <c r="D1145" s="12">
        <v>44287</v>
      </c>
      <c r="E1145" s="12"/>
      <c r="F1145" s="13">
        <v>3750</v>
      </c>
      <c r="G1145" s="12">
        <v>44287</v>
      </c>
      <c r="H1145" s="12">
        <v>44377</v>
      </c>
      <c r="I1145" s="17">
        <f t="shared" si="176"/>
        <v>3</v>
      </c>
      <c r="J1145" s="13">
        <f t="shared" si="169"/>
        <v>1250</v>
      </c>
      <c r="K1145"/>
      <c r="L1145" t="b">
        <f t="shared" si="170"/>
        <v>0</v>
      </c>
      <c r="M1145" t="b">
        <f t="shared" si="171"/>
        <v>0</v>
      </c>
      <c r="N1145" t="b">
        <f t="shared" si="172"/>
        <v>1</v>
      </c>
      <c r="O1145" t="b">
        <f t="shared" si="173"/>
        <v>1</v>
      </c>
      <c r="P1145" t="b">
        <f t="shared" si="174"/>
        <v>1</v>
      </c>
      <c r="Q1145" s="21">
        <f t="shared" si="175"/>
        <v>1</v>
      </c>
    </row>
    <row r="1146" spans="1:17" ht="15.75" x14ac:dyDescent="0.25">
      <c r="A1146" s="48" t="s">
        <v>288</v>
      </c>
      <c r="B1146" s="48" t="s">
        <v>334</v>
      </c>
      <c r="C1146" s="17" t="s">
        <v>22</v>
      </c>
      <c r="D1146" s="12">
        <v>44378</v>
      </c>
      <c r="E1146" s="12"/>
      <c r="F1146" s="13">
        <v>3750</v>
      </c>
      <c r="G1146" s="12">
        <v>44378</v>
      </c>
      <c r="H1146" s="12">
        <v>44469</v>
      </c>
      <c r="I1146" s="17">
        <f t="shared" si="176"/>
        <v>3</v>
      </c>
      <c r="J1146" s="13">
        <f t="shared" si="169"/>
        <v>1250</v>
      </c>
      <c r="K1146"/>
      <c r="L1146" t="b">
        <f t="shared" si="170"/>
        <v>0</v>
      </c>
      <c r="M1146" t="b">
        <f t="shared" si="171"/>
        <v>0</v>
      </c>
      <c r="N1146" t="b">
        <f t="shared" si="172"/>
        <v>1</v>
      </c>
      <c r="O1146" t="b">
        <f t="shared" si="173"/>
        <v>1</v>
      </c>
      <c r="P1146" t="b">
        <f t="shared" si="174"/>
        <v>1</v>
      </c>
      <c r="Q1146" s="21">
        <f t="shared" si="175"/>
        <v>1</v>
      </c>
    </row>
    <row r="1147" spans="1:17" ht="15.75" x14ac:dyDescent="0.25">
      <c r="A1147" s="48" t="s">
        <v>288</v>
      </c>
      <c r="B1147" s="48" t="s">
        <v>334</v>
      </c>
      <c r="C1147" s="17" t="s">
        <v>22</v>
      </c>
      <c r="D1147" s="12">
        <v>44470</v>
      </c>
      <c r="E1147" s="12"/>
      <c r="F1147" s="13">
        <v>3750</v>
      </c>
      <c r="G1147" s="12">
        <v>44470</v>
      </c>
      <c r="H1147" s="12">
        <v>44561</v>
      </c>
      <c r="I1147" s="17">
        <f t="shared" si="176"/>
        <v>3</v>
      </c>
      <c r="J1147" s="13">
        <f t="shared" si="169"/>
        <v>1250</v>
      </c>
      <c r="K1147"/>
      <c r="L1147" t="b">
        <f t="shared" si="170"/>
        <v>0</v>
      </c>
      <c r="M1147" t="b">
        <f t="shared" si="171"/>
        <v>0</v>
      </c>
      <c r="N1147" t="b">
        <f t="shared" si="172"/>
        <v>1</v>
      </c>
      <c r="O1147" t="b">
        <f t="shared" si="173"/>
        <v>1</v>
      </c>
      <c r="P1147" t="b">
        <f t="shared" si="174"/>
        <v>1</v>
      </c>
      <c r="Q1147" s="21">
        <f t="shared" si="175"/>
        <v>1</v>
      </c>
    </row>
    <row r="1148" spans="1:17" ht="15.75" hidden="1" x14ac:dyDescent="0.25">
      <c r="A1148" s="17" t="s">
        <v>289</v>
      </c>
      <c r="B1148" s="17" t="s">
        <v>332</v>
      </c>
      <c r="C1148" s="17" t="s">
        <v>22</v>
      </c>
      <c r="D1148" s="12">
        <v>43046</v>
      </c>
      <c r="E1148" s="12">
        <v>43100</v>
      </c>
      <c r="F1148" s="13">
        <v>14400</v>
      </c>
      <c r="G1148" s="12">
        <v>43101</v>
      </c>
      <c r="H1148" s="12">
        <v>43465</v>
      </c>
      <c r="I1148" s="17">
        <f t="shared" si="176"/>
        <v>12</v>
      </c>
      <c r="J1148" s="13">
        <f t="shared" ref="J1148:J1211" si="183">F1148/I1148</f>
        <v>1200</v>
      </c>
      <c r="K1148"/>
      <c r="L1148" t="b">
        <f t="shared" si="170"/>
        <v>0</v>
      </c>
      <c r="M1148" t="b">
        <f t="shared" si="171"/>
        <v>0</v>
      </c>
      <c r="N1148" t="b">
        <f t="shared" si="172"/>
        <v>0</v>
      </c>
      <c r="O1148" t="b">
        <f t="shared" si="173"/>
        <v>0</v>
      </c>
      <c r="P1148" t="b">
        <f t="shared" si="174"/>
        <v>0</v>
      </c>
      <c r="Q1148" s="21" t="str">
        <f t="shared" si="175"/>
        <v>N/a</v>
      </c>
    </row>
    <row r="1149" spans="1:17" ht="15.75" x14ac:dyDescent="0.25">
      <c r="A1149" s="48" t="s">
        <v>289</v>
      </c>
      <c r="B1149" s="48" t="s">
        <v>332</v>
      </c>
      <c r="C1149" s="17" t="s">
        <v>22</v>
      </c>
      <c r="D1149" s="12">
        <v>43398</v>
      </c>
      <c r="E1149" s="12">
        <v>43437</v>
      </c>
      <c r="F1149" s="13">
        <v>21000</v>
      </c>
      <c r="G1149" s="12">
        <v>43374</v>
      </c>
      <c r="H1149" s="12">
        <v>43738</v>
      </c>
      <c r="I1149" s="17">
        <f t="shared" si="176"/>
        <v>12</v>
      </c>
      <c r="J1149" s="13">
        <f t="shared" si="183"/>
        <v>1750</v>
      </c>
      <c r="K1149"/>
      <c r="L1149" t="b">
        <f t="shared" si="170"/>
        <v>0</v>
      </c>
      <c r="M1149" t="b">
        <f t="shared" si="171"/>
        <v>0</v>
      </c>
      <c r="N1149" t="b">
        <f t="shared" si="172"/>
        <v>1</v>
      </c>
      <c r="O1149" t="b">
        <f t="shared" si="173"/>
        <v>1</v>
      </c>
      <c r="P1149" t="b">
        <f t="shared" si="174"/>
        <v>1</v>
      </c>
      <c r="Q1149" s="21">
        <f t="shared" si="175"/>
        <v>-91</v>
      </c>
    </row>
    <row r="1150" spans="1:17" ht="15.75" x14ac:dyDescent="0.25">
      <c r="A1150" s="48" t="s">
        <v>289</v>
      </c>
      <c r="B1150" s="48" t="s">
        <v>335</v>
      </c>
      <c r="C1150" s="17" t="s">
        <v>22</v>
      </c>
      <c r="D1150" s="12">
        <v>43439</v>
      </c>
      <c r="E1150" s="12">
        <v>43454</v>
      </c>
      <c r="F1150" s="13">
        <v>14400</v>
      </c>
      <c r="G1150" s="12">
        <v>43466</v>
      </c>
      <c r="H1150" s="12">
        <v>43830</v>
      </c>
      <c r="I1150" s="17">
        <f t="shared" si="176"/>
        <v>12</v>
      </c>
      <c r="J1150" s="13">
        <f t="shared" si="183"/>
        <v>1200</v>
      </c>
      <c r="K1150"/>
      <c r="L1150" t="b">
        <f t="shared" ref="L1150:L1213" si="184">AND(F1150=F1149,G1150=G1149,E1150=E1149,D1150=D1149)</f>
        <v>0</v>
      </c>
      <c r="M1150" t="b">
        <f t="shared" ref="M1150:M1213" si="185">IF(F1150&gt;G1150,TRUE, FALSE)</f>
        <v>0</v>
      </c>
      <c r="N1150" t="b">
        <f t="shared" ref="N1150:N1213" si="186">EXACT(A1150,A1149)</f>
        <v>1</v>
      </c>
      <c r="O1150" t="b">
        <f t="shared" ref="O1150:O1213" si="187">EXACT(B1150,B1149)</f>
        <v>0</v>
      </c>
      <c r="P1150" t="b">
        <f t="shared" ref="P1150:P1213" si="188">AND(N1150,O1150)</f>
        <v>0</v>
      </c>
      <c r="Q1150" s="21" t="str">
        <f t="shared" ref="Q1150:Q1213" si="189">IF(AND(NOT(L1150),P1150), G1150-H1149,"N/a")</f>
        <v>N/a</v>
      </c>
    </row>
    <row r="1151" spans="1:17" ht="15.75" x14ac:dyDescent="0.25">
      <c r="A1151" s="48" t="s">
        <v>289</v>
      </c>
      <c r="B1151" s="48" t="s">
        <v>332</v>
      </c>
      <c r="C1151" s="17" t="s">
        <v>22</v>
      </c>
      <c r="D1151" s="12">
        <v>43763</v>
      </c>
      <c r="E1151" s="12">
        <v>43775</v>
      </c>
      <c r="F1151" s="13">
        <v>21000</v>
      </c>
      <c r="G1151" s="12">
        <v>43739</v>
      </c>
      <c r="H1151" s="12">
        <v>44104</v>
      </c>
      <c r="I1151" s="17">
        <f t="shared" si="176"/>
        <v>12</v>
      </c>
      <c r="J1151" s="13">
        <f t="shared" si="183"/>
        <v>1750</v>
      </c>
      <c r="K1151"/>
      <c r="L1151" t="b">
        <f t="shared" si="184"/>
        <v>0</v>
      </c>
      <c r="M1151" t="b">
        <f t="shared" si="185"/>
        <v>0</v>
      </c>
      <c r="N1151" t="b">
        <f t="shared" si="186"/>
        <v>1</v>
      </c>
      <c r="O1151" t="b">
        <f t="shared" si="187"/>
        <v>0</v>
      </c>
      <c r="P1151" t="b">
        <f t="shared" si="188"/>
        <v>0</v>
      </c>
      <c r="Q1151" s="21" t="str">
        <f t="shared" si="189"/>
        <v>N/a</v>
      </c>
    </row>
    <row r="1152" spans="1:17" ht="15.75" x14ac:dyDescent="0.25">
      <c r="A1152" s="48" t="s">
        <v>289</v>
      </c>
      <c r="B1152" s="48" t="s">
        <v>335</v>
      </c>
      <c r="C1152" s="17" t="s">
        <v>22</v>
      </c>
      <c r="D1152" s="12">
        <v>43775</v>
      </c>
      <c r="E1152" s="12">
        <v>43812</v>
      </c>
      <c r="F1152" s="13">
        <v>14400</v>
      </c>
      <c r="G1152" s="12">
        <v>43831</v>
      </c>
      <c r="H1152" s="12">
        <v>44196</v>
      </c>
      <c r="I1152" s="17">
        <f t="shared" si="176"/>
        <v>12</v>
      </c>
      <c r="J1152" s="13">
        <f t="shared" si="183"/>
        <v>1200</v>
      </c>
      <c r="K1152"/>
      <c r="L1152" t="b">
        <f t="shared" si="184"/>
        <v>0</v>
      </c>
      <c r="M1152" t="b">
        <f t="shared" si="185"/>
        <v>0</v>
      </c>
      <c r="N1152" t="b">
        <f t="shared" si="186"/>
        <v>1</v>
      </c>
      <c r="O1152" t="b">
        <f t="shared" si="187"/>
        <v>0</v>
      </c>
      <c r="P1152" t="b">
        <f t="shared" si="188"/>
        <v>0</v>
      </c>
      <c r="Q1152" s="21" t="str">
        <f t="shared" si="189"/>
        <v>N/a</v>
      </c>
    </row>
    <row r="1153" spans="1:17" ht="15.75" x14ac:dyDescent="0.25">
      <c r="A1153" s="48" t="s">
        <v>289</v>
      </c>
      <c r="B1153" s="48" t="s">
        <v>332</v>
      </c>
      <c r="C1153" s="17" t="s">
        <v>22</v>
      </c>
      <c r="D1153" s="12">
        <v>44105</v>
      </c>
      <c r="E1153" s="12">
        <v>44153</v>
      </c>
      <c r="F1153" s="13">
        <v>21000</v>
      </c>
      <c r="G1153" s="12">
        <v>44105</v>
      </c>
      <c r="H1153" s="12">
        <v>44469</v>
      </c>
      <c r="I1153" s="17">
        <f t="shared" si="176"/>
        <v>12</v>
      </c>
      <c r="J1153" s="13">
        <f t="shared" si="183"/>
        <v>1750</v>
      </c>
      <c r="K1153"/>
      <c r="L1153" t="b">
        <f t="shared" si="184"/>
        <v>0</v>
      </c>
      <c r="M1153" t="b">
        <f t="shared" si="185"/>
        <v>0</v>
      </c>
      <c r="N1153" t="b">
        <f t="shared" si="186"/>
        <v>1</v>
      </c>
      <c r="O1153" t="b">
        <f t="shared" si="187"/>
        <v>0</v>
      </c>
      <c r="P1153" t="b">
        <f t="shared" si="188"/>
        <v>0</v>
      </c>
      <c r="Q1153" s="21" t="str">
        <f t="shared" si="189"/>
        <v>N/a</v>
      </c>
    </row>
    <row r="1154" spans="1:17" ht="15.75" x14ac:dyDescent="0.25">
      <c r="A1154" s="48" t="s">
        <v>289</v>
      </c>
      <c r="B1154" s="48" t="s">
        <v>335</v>
      </c>
      <c r="C1154" s="17" t="s">
        <v>22</v>
      </c>
      <c r="D1154" s="12">
        <v>44227</v>
      </c>
      <c r="E1154" s="12"/>
      <c r="F1154" s="13">
        <v>6000</v>
      </c>
      <c r="G1154" s="12">
        <v>44197</v>
      </c>
      <c r="H1154" s="12">
        <v>44561</v>
      </c>
      <c r="I1154" s="17">
        <f t="shared" si="176"/>
        <v>12</v>
      </c>
      <c r="J1154" s="13">
        <f t="shared" si="183"/>
        <v>500</v>
      </c>
      <c r="K1154"/>
      <c r="L1154" t="b">
        <f t="shared" si="184"/>
        <v>0</v>
      </c>
      <c r="M1154" t="b">
        <f t="shared" si="185"/>
        <v>0</v>
      </c>
      <c r="N1154" t="b">
        <f t="shared" si="186"/>
        <v>1</v>
      </c>
      <c r="O1154" t="b">
        <f t="shared" si="187"/>
        <v>0</v>
      </c>
      <c r="P1154" t="b">
        <f t="shared" si="188"/>
        <v>0</v>
      </c>
      <c r="Q1154" s="21" t="str">
        <f t="shared" si="189"/>
        <v>N/a</v>
      </c>
    </row>
    <row r="1155" spans="1:17" ht="15.75" x14ac:dyDescent="0.25">
      <c r="A1155" s="48" t="s">
        <v>289</v>
      </c>
      <c r="B1155" s="48" t="s">
        <v>332</v>
      </c>
      <c r="C1155" s="17" t="s">
        <v>22</v>
      </c>
      <c r="D1155" s="12">
        <v>44470</v>
      </c>
      <c r="E1155" s="12"/>
      <c r="F1155" s="13">
        <v>21000</v>
      </c>
      <c r="G1155" s="12">
        <v>44470</v>
      </c>
      <c r="H1155" s="12">
        <v>44834</v>
      </c>
      <c r="I1155" s="17">
        <f t="shared" si="176"/>
        <v>12</v>
      </c>
      <c r="J1155" s="13">
        <f t="shared" si="183"/>
        <v>1750</v>
      </c>
      <c r="K1155"/>
      <c r="L1155" t="b">
        <f t="shared" si="184"/>
        <v>0</v>
      </c>
      <c r="M1155" t="b">
        <f t="shared" si="185"/>
        <v>0</v>
      </c>
      <c r="N1155" t="b">
        <f t="shared" si="186"/>
        <v>1</v>
      </c>
      <c r="O1155" t="b">
        <f t="shared" si="187"/>
        <v>0</v>
      </c>
      <c r="P1155" t="b">
        <f t="shared" si="188"/>
        <v>0</v>
      </c>
      <c r="Q1155" s="21" t="str">
        <f t="shared" si="189"/>
        <v>N/a</v>
      </c>
    </row>
    <row r="1156" spans="1:17" ht="15.75" hidden="1" x14ac:dyDescent="0.25">
      <c r="A1156" s="17" t="s">
        <v>290</v>
      </c>
      <c r="B1156" s="17" t="s">
        <v>333</v>
      </c>
      <c r="C1156" s="17" t="s">
        <v>22</v>
      </c>
      <c r="D1156" s="12">
        <v>43007</v>
      </c>
      <c r="E1156" s="12">
        <v>43100</v>
      </c>
      <c r="F1156" s="13">
        <v>3000</v>
      </c>
      <c r="G1156" s="12">
        <v>42979</v>
      </c>
      <c r="H1156" s="12">
        <v>43069</v>
      </c>
      <c r="I1156" s="17">
        <f t="shared" si="176"/>
        <v>3</v>
      </c>
      <c r="J1156" s="13">
        <f t="shared" si="183"/>
        <v>1000</v>
      </c>
      <c r="K1156"/>
      <c r="L1156" t="b">
        <f t="shared" si="184"/>
        <v>0</v>
      </c>
      <c r="M1156" t="b">
        <f t="shared" si="185"/>
        <v>0</v>
      </c>
      <c r="N1156" t="b">
        <f t="shared" si="186"/>
        <v>0</v>
      </c>
      <c r="O1156" t="b">
        <f t="shared" si="187"/>
        <v>0</v>
      </c>
      <c r="P1156" t="b">
        <f t="shared" si="188"/>
        <v>0</v>
      </c>
      <c r="Q1156" s="21" t="str">
        <f t="shared" si="189"/>
        <v>N/a</v>
      </c>
    </row>
    <row r="1157" spans="1:17" ht="15.75" hidden="1" x14ac:dyDescent="0.25">
      <c r="A1157" s="17" t="s">
        <v>290</v>
      </c>
      <c r="B1157" s="17" t="s">
        <v>333</v>
      </c>
      <c r="C1157" s="17" t="s">
        <v>22</v>
      </c>
      <c r="D1157" s="12">
        <v>43090</v>
      </c>
      <c r="E1157" s="12">
        <v>43465</v>
      </c>
      <c r="F1157" s="13">
        <v>3000</v>
      </c>
      <c r="G1157" s="12">
        <v>43070</v>
      </c>
      <c r="H1157" s="12">
        <v>43159</v>
      </c>
      <c r="I1157" s="17">
        <f t="shared" si="176"/>
        <v>3</v>
      </c>
      <c r="J1157" s="13">
        <f t="shared" si="183"/>
        <v>1000</v>
      </c>
      <c r="K1157"/>
      <c r="L1157" t="b">
        <f t="shared" si="184"/>
        <v>0</v>
      </c>
      <c r="M1157" t="b">
        <f t="shared" si="185"/>
        <v>0</v>
      </c>
      <c r="N1157" t="b">
        <f t="shared" si="186"/>
        <v>1</v>
      </c>
      <c r="O1157" t="b">
        <f t="shared" si="187"/>
        <v>1</v>
      </c>
      <c r="P1157" t="b">
        <f t="shared" si="188"/>
        <v>1</v>
      </c>
      <c r="Q1157" s="21">
        <f t="shared" si="189"/>
        <v>1</v>
      </c>
    </row>
    <row r="1158" spans="1:17" ht="15.75" hidden="1" x14ac:dyDescent="0.25">
      <c r="A1158" s="17" t="s">
        <v>290</v>
      </c>
      <c r="B1158" s="17" t="s">
        <v>333</v>
      </c>
      <c r="C1158" s="17" t="s">
        <v>22</v>
      </c>
      <c r="D1158" s="12">
        <v>43258</v>
      </c>
      <c r="E1158" s="12">
        <v>43265</v>
      </c>
      <c r="F1158" s="13">
        <v>3000</v>
      </c>
      <c r="G1158" s="12">
        <v>43221</v>
      </c>
      <c r="H1158" s="12">
        <v>43312</v>
      </c>
      <c r="I1158" s="17">
        <f t="shared" si="176"/>
        <v>3</v>
      </c>
      <c r="J1158" s="13">
        <f t="shared" si="183"/>
        <v>1000</v>
      </c>
      <c r="K1158"/>
      <c r="L1158" t="b">
        <f t="shared" si="184"/>
        <v>0</v>
      </c>
      <c r="M1158" t="b">
        <f t="shared" si="185"/>
        <v>0</v>
      </c>
      <c r="N1158" t="b">
        <f t="shared" si="186"/>
        <v>1</v>
      </c>
      <c r="O1158" t="b">
        <f t="shared" si="187"/>
        <v>1</v>
      </c>
      <c r="P1158" t="b">
        <f t="shared" si="188"/>
        <v>1</v>
      </c>
      <c r="Q1158" s="21">
        <f t="shared" si="189"/>
        <v>62</v>
      </c>
    </row>
    <row r="1159" spans="1:17" ht="15.75" x14ac:dyDescent="0.25">
      <c r="A1159" s="17" t="s">
        <v>290</v>
      </c>
      <c r="B1159" s="17" t="s">
        <v>333</v>
      </c>
      <c r="C1159" s="17" t="s">
        <v>22</v>
      </c>
      <c r="D1159" s="12">
        <v>43354</v>
      </c>
      <c r="E1159" s="12">
        <v>43375</v>
      </c>
      <c r="F1159" s="13">
        <v>25000</v>
      </c>
      <c r="G1159" s="12">
        <v>43344</v>
      </c>
      <c r="H1159" s="12">
        <v>43708</v>
      </c>
      <c r="I1159" s="17">
        <f t="shared" si="176"/>
        <v>12</v>
      </c>
      <c r="J1159" s="13">
        <f t="shared" si="183"/>
        <v>2083.3333333333335</v>
      </c>
      <c r="K1159"/>
      <c r="L1159" t="b">
        <f t="shared" si="184"/>
        <v>0</v>
      </c>
      <c r="M1159" t="b">
        <f t="shared" si="185"/>
        <v>0</v>
      </c>
      <c r="N1159" t="b">
        <f t="shared" si="186"/>
        <v>1</v>
      </c>
      <c r="O1159" t="b">
        <f t="shared" si="187"/>
        <v>1</v>
      </c>
      <c r="P1159" t="b">
        <f t="shared" si="188"/>
        <v>1</v>
      </c>
      <c r="Q1159" s="21">
        <f t="shared" si="189"/>
        <v>32</v>
      </c>
    </row>
    <row r="1160" spans="1:17" ht="15.75" x14ac:dyDescent="0.25">
      <c r="A1160" s="17" t="s">
        <v>290</v>
      </c>
      <c r="B1160" s="17" t="s">
        <v>333</v>
      </c>
      <c r="C1160" s="17" t="s">
        <v>22</v>
      </c>
      <c r="D1160" s="12">
        <v>43712</v>
      </c>
      <c r="E1160" s="12">
        <v>43726</v>
      </c>
      <c r="F1160" s="13">
        <v>10000</v>
      </c>
      <c r="G1160" s="12">
        <v>43709</v>
      </c>
      <c r="H1160" s="12">
        <v>44074</v>
      </c>
      <c r="I1160" s="17">
        <f t="shared" si="176"/>
        <v>12</v>
      </c>
      <c r="J1160" s="13">
        <f t="shared" si="183"/>
        <v>833.33333333333337</v>
      </c>
      <c r="K1160"/>
      <c r="L1160" t="b">
        <f t="shared" si="184"/>
        <v>0</v>
      </c>
      <c r="M1160" t="b">
        <f t="shared" si="185"/>
        <v>0</v>
      </c>
      <c r="N1160" t="b">
        <f t="shared" si="186"/>
        <v>1</v>
      </c>
      <c r="O1160" t="b">
        <f t="shared" si="187"/>
        <v>1</v>
      </c>
      <c r="P1160" t="b">
        <f t="shared" si="188"/>
        <v>1</v>
      </c>
      <c r="Q1160" s="21">
        <f t="shared" si="189"/>
        <v>1</v>
      </c>
    </row>
    <row r="1161" spans="1:17" ht="15.75" x14ac:dyDescent="0.25">
      <c r="A1161" s="17" t="s">
        <v>290</v>
      </c>
      <c r="B1161" s="17" t="s">
        <v>333</v>
      </c>
      <c r="C1161" s="17" t="s">
        <v>22</v>
      </c>
      <c r="D1161" s="12">
        <v>44077</v>
      </c>
      <c r="E1161" s="12">
        <v>44104</v>
      </c>
      <c r="F1161" s="13">
        <v>10000</v>
      </c>
      <c r="G1161" s="12">
        <v>44075</v>
      </c>
      <c r="H1161" s="12">
        <v>44439</v>
      </c>
      <c r="I1161" s="17">
        <f t="shared" si="176"/>
        <v>12</v>
      </c>
      <c r="J1161" s="13">
        <f t="shared" si="183"/>
        <v>833.33333333333337</v>
      </c>
      <c r="K1161"/>
      <c r="L1161" t="b">
        <f t="shared" si="184"/>
        <v>0</v>
      </c>
      <c r="M1161" t="b">
        <f t="shared" si="185"/>
        <v>0</v>
      </c>
      <c r="N1161" t="b">
        <f t="shared" si="186"/>
        <v>1</v>
      </c>
      <c r="O1161" t="b">
        <f t="shared" si="187"/>
        <v>1</v>
      </c>
      <c r="P1161" t="b">
        <f t="shared" si="188"/>
        <v>1</v>
      </c>
      <c r="Q1161" s="21">
        <f t="shared" si="189"/>
        <v>1</v>
      </c>
    </row>
    <row r="1162" spans="1:17" ht="15.75" x14ac:dyDescent="0.25">
      <c r="A1162" s="17" t="s">
        <v>291</v>
      </c>
      <c r="B1162" s="17" t="s">
        <v>335</v>
      </c>
      <c r="C1162" s="17" t="s">
        <v>22</v>
      </c>
      <c r="D1162" s="12">
        <v>43812</v>
      </c>
      <c r="E1162" s="12">
        <v>43838</v>
      </c>
      <c r="F1162" s="13">
        <v>8332.17</v>
      </c>
      <c r="G1162" s="12">
        <v>43678</v>
      </c>
      <c r="H1162" s="12">
        <v>43830</v>
      </c>
      <c r="I1162" s="17">
        <f t="shared" si="176"/>
        <v>5</v>
      </c>
      <c r="J1162" s="13">
        <f t="shared" si="183"/>
        <v>1666.434</v>
      </c>
      <c r="K1162"/>
      <c r="L1162" t="b">
        <f t="shared" si="184"/>
        <v>0</v>
      </c>
      <c r="M1162" t="b">
        <f t="shared" si="185"/>
        <v>0</v>
      </c>
      <c r="N1162" t="b">
        <f t="shared" si="186"/>
        <v>0</v>
      </c>
      <c r="O1162" t="b">
        <f t="shared" si="187"/>
        <v>0</v>
      </c>
      <c r="P1162" t="b">
        <f t="shared" si="188"/>
        <v>0</v>
      </c>
      <c r="Q1162" s="21" t="str">
        <f t="shared" si="189"/>
        <v>N/a</v>
      </c>
    </row>
    <row r="1163" spans="1:17" ht="15.75" x14ac:dyDescent="0.25">
      <c r="A1163" s="17" t="s">
        <v>52</v>
      </c>
      <c r="B1163" s="17" t="s">
        <v>332</v>
      </c>
      <c r="C1163" s="17" t="s">
        <v>22</v>
      </c>
      <c r="D1163" s="12">
        <v>43215</v>
      </c>
      <c r="E1163" s="12">
        <v>43238</v>
      </c>
      <c r="F1163" s="13">
        <v>76680.73</v>
      </c>
      <c r="G1163" s="12">
        <v>43191</v>
      </c>
      <c r="H1163" s="12">
        <v>43555</v>
      </c>
      <c r="I1163" s="17">
        <f t="shared" si="176"/>
        <v>12</v>
      </c>
      <c r="J1163" s="13">
        <f t="shared" si="183"/>
        <v>6390.060833333333</v>
      </c>
      <c r="K1163"/>
      <c r="L1163" t="b">
        <f t="shared" si="184"/>
        <v>0</v>
      </c>
      <c r="M1163" t="b">
        <f t="shared" si="185"/>
        <v>1</v>
      </c>
      <c r="N1163" t="b">
        <f t="shared" si="186"/>
        <v>0</v>
      </c>
      <c r="O1163" t="b">
        <f t="shared" si="187"/>
        <v>0</v>
      </c>
      <c r="P1163" t="b">
        <f t="shared" si="188"/>
        <v>0</v>
      </c>
      <c r="Q1163" s="21" t="str">
        <f t="shared" si="189"/>
        <v>N/a</v>
      </c>
    </row>
    <row r="1164" spans="1:17" ht="15.75" x14ac:dyDescent="0.25">
      <c r="A1164" s="17" t="s">
        <v>52</v>
      </c>
      <c r="B1164" s="17" t="s">
        <v>332</v>
      </c>
      <c r="C1164" s="17" t="s">
        <v>22</v>
      </c>
      <c r="D1164" s="12">
        <v>44012</v>
      </c>
      <c r="E1164" s="12">
        <v>44035</v>
      </c>
      <c r="F1164" s="13">
        <v>49642.559999999998</v>
      </c>
      <c r="G1164" s="12">
        <v>43556</v>
      </c>
      <c r="H1164" s="12">
        <v>44165</v>
      </c>
      <c r="I1164" s="17">
        <f t="shared" si="176"/>
        <v>20</v>
      </c>
      <c r="J1164" s="13">
        <f t="shared" si="183"/>
        <v>2482.1279999999997</v>
      </c>
      <c r="K1164"/>
      <c r="L1164" t="b">
        <f t="shared" si="184"/>
        <v>0</v>
      </c>
      <c r="M1164" t="b">
        <f t="shared" si="185"/>
        <v>1</v>
      </c>
      <c r="N1164" t="b">
        <f t="shared" si="186"/>
        <v>1</v>
      </c>
      <c r="O1164" t="b">
        <f t="shared" si="187"/>
        <v>1</v>
      </c>
      <c r="P1164" t="b">
        <f t="shared" si="188"/>
        <v>1</v>
      </c>
      <c r="Q1164" s="21">
        <f t="shared" si="189"/>
        <v>1</v>
      </c>
    </row>
    <row r="1165" spans="1:17" ht="15.75" x14ac:dyDescent="0.25">
      <c r="A1165" s="17" t="s">
        <v>52</v>
      </c>
      <c r="B1165" s="17" t="s">
        <v>332</v>
      </c>
      <c r="C1165" s="17" t="s">
        <v>22</v>
      </c>
      <c r="D1165" s="12">
        <v>44165</v>
      </c>
      <c r="E1165" s="12">
        <v>44256</v>
      </c>
      <c r="F1165" s="13">
        <v>53429.16</v>
      </c>
      <c r="G1165" s="12">
        <v>44166</v>
      </c>
      <c r="H1165" s="12">
        <v>44530</v>
      </c>
      <c r="I1165" s="17">
        <f t="shared" si="176"/>
        <v>12</v>
      </c>
      <c r="J1165" s="13">
        <f t="shared" si="183"/>
        <v>4452.43</v>
      </c>
      <c r="K1165"/>
      <c r="L1165" t="b">
        <f t="shared" si="184"/>
        <v>0</v>
      </c>
      <c r="M1165" t="b">
        <f t="shared" si="185"/>
        <v>1</v>
      </c>
      <c r="N1165" t="b">
        <f t="shared" si="186"/>
        <v>1</v>
      </c>
      <c r="O1165" t="b">
        <f t="shared" si="187"/>
        <v>1</v>
      </c>
      <c r="P1165" t="b">
        <f t="shared" si="188"/>
        <v>1</v>
      </c>
      <c r="Q1165" s="21">
        <f t="shared" si="189"/>
        <v>1</v>
      </c>
    </row>
    <row r="1166" spans="1:17" ht="15.75" hidden="1" x14ac:dyDescent="0.25">
      <c r="A1166" s="17" t="s">
        <v>292</v>
      </c>
      <c r="B1166" s="17" t="s">
        <v>332</v>
      </c>
      <c r="C1166" s="17" t="s">
        <v>22</v>
      </c>
      <c r="D1166" s="12">
        <v>42849</v>
      </c>
      <c r="E1166" s="12">
        <v>43100</v>
      </c>
      <c r="F1166" s="13">
        <v>142000</v>
      </c>
      <c r="G1166" s="12">
        <v>42736</v>
      </c>
      <c r="H1166" s="12">
        <v>43100</v>
      </c>
      <c r="I1166" s="17">
        <f t="shared" si="176"/>
        <v>12</v>
      </c>
      <c r="J1166" s="13">
        <f t="shared" si="183"/>
        <v>11833.333333333334</v>
      </c>
      <c r="K1166"/>
      <c r="L1166" t="b">
        <f t="shared" si="184"/>
        <v>0</v>
      </c>
      <c r="M1166" t="b">
        <f t="shared" si="185"/>
        <v>1</v>
      </c>
      <c r="N1166" t="b">
        <f t="shared" si="186"/>
        <v>0</v>
      </c>
      <c r="O1166" t="b">
        <f t="shared" si="187"/>
        <v>1</v>
      </c>
      <c r="P1166" t="b">
        <f t="shared" si="188"/>
        <v>0</v>
      </c>
      <c r="Q1166" s="21" t="str">
        <f t="shared" si="189"/>
        <v>N/a</v>
      </c>
    </row>
    <row r="1167" spans="1:17" ht="15.75" hidden="1" x14ac:dyDescent="0.25">
      <c r="A1167" s="17" t="s">
        <v>292</v>
      </c>
      <c r="B1167" s="17" t="s">
        <v>332</v>
      </c>
      <c r="C1167" s="17" t="s">
        <v>22</v>
      </c>
      <c r="D1167" s="12">
        <v>42862</v>
      </c>
      <c r="E1167" s="12">
        <v>43100</v>
      </c>
      <c r="F1167" s="13">
        <v>10000</v>
      </c>
      <c r="G1167" s="12">
        <v>42826</v>
      </c>
      <c r="H1167" s="12">
        <v>42916</v>
      </c>
      <c r="I1167" s="17">
        <f t="shared" si="176"/>
        <v>3</v>
      </c>
      <c r="J1167" s="13">
        <f t="shared" si="183"/>
        <v>3333.3333333333335</v>
      </c>
      <c r="K1167"/>
      <c r="L1167" t="b">
        <f t="shared" si="184"/>
        <v>0</v>
      </c>
      <c r="M1167" t="b">
        <f t="shared" si="185"/>
        <v>0</v>
      </c>
      <c r="N1167" t="b">
        <f t="shared" si="186"/>
        <v>1</v>
      </c>
      <c r="O1167" t="b">
        <f t="shared" si="187"/>
        <v>1</v>
      </c>
      <c r="P1167" t="b">
        <f t="shared" si="188"/>
        <v>1</v>
      </c>
      <c r="Q1167" s="21">
        <f t="shared" si="189"/>
        <v>-274</v>
      </c>
    </row>
    <row r="1168" spans="1:17" ht="15.75" hidden="1" x14ac:dyDescent="0.25">
      <c r="A1168" s="17" t="s">
        <v>292</v>
      </c>
      <c r="B1168" s="17" t="s">
        <v>332</v>
      </c>
      <c r="C1168" s="17" t="s">
        <v>22</v>
      </c>
      <c r="D1168" s="12">
        <v>43102</v>
      </c>
      <c r="E1168" s="12">
        <v>43164</v>
      </c>
      <c r="F1168" s="13">
        <v>141990</v>
      </c>
      <c r="G1168" s="12">
        <v>43101</v>
      </c>
      <c r="H1168" s="12">
        <v>43465</v>
      </c>
      <c r="I1168" s="17">
        <f t="shared" si="176"/>
        <v>12</v>
      </c>
      <c r="J1168" s="13">
        <f t="shared" si="183"/>
        <v>11832.5</v>
      </c>
      <c r="K1168"/>
      <c r="L1168" t="b">
        <f t="shared" si="184"/>
        <v>0</v>
      </c>
      <c r="M1168" t="b">
        <f t="shared" si="185"/>
        <v>1</v>
      </c>
      <c r="N1168" t="b">
        <f t="shared" si="186"/>
        <v>1</v>
      </c>
      <c r="O1168" t="b">
        <f t="shared" si="187"/>
        <v>1</v>
      </c>
      <c r="P1168" t="b">
        <f t="shared" si="188"/>
        <v>1</v>
      </c>
      <c r="Q1168" s="21">
        <f t="shared" si="189"/>
        <v>185</v>
      </c>
    </row>
    <row r="1169" spans="1:17" ht="15.75" hidden="1" x14ac:dyDescent="0.25">
      <c r="A1169" s="17" t="s">
        <v>292</v>
      </c>
      <c r="B1169" s="17" t="s">
        <v>332</v>
      </c>
      <c r="C1169" s="17" t="s">
        <v>22</v>
      </c>
      <c r="D1169" s="12">
        <v>43320</v>
      </c>
      <c r="E1169" s="12">
        <v>43395</v>
      </c>
      <c r="F1169" s="13">
        <v>5000</v>
      </c>
      <c r="G1169" s="12">
        <v>43313</v>
      </c>
      <c r="H1169" s="12">
        <v>43343</v>
      </c>
      <c r="I1169" s="17">
        <f t="shared" si="176"/>
        <v>1</v>
      </c>
      <c r="J1169" s="13">
        <f t="shared" si="183"/>
        <v>5000</v>
      </c>
      <c r="K1169"/>
      <c r="L1169" t="b">
        <f t="shared" si="184"/>
        <v>0</v>
      </c>
      <c r="M1169" t="b">
        <f t="shared" si="185"/>
        <v>0</v>
      </c>
      <c r="N1169" t="b">
        <f t="shared" si="186"/>
        <v>1</v>
      </c>
      <c r="O1169" t="b">
        <f t="shared" si="187"/>
        <v>1</v>
      </c>
      <c r="P1169" t="b">
        <f t="shared" si="188"/>
        <v>1</v>
      </c>
      <c r="Q1169" s="21">
        <f t="shared" si="189"/>
        <v>-152</v>
      </c>
    </row>
    <row r="1170" spans="1:17" ht="15.75" x14ac:dyDescent="0.25">
      <c r="A1170" s="17" t="s">
        <v>292</v>
      </c>
      <c r="B1170" s="17" t="s">
        <v>332</v>
      </c>
      <c r="C1170" s="17" t="s">
        <v>22</v>
      </c>
      <c r="D1170" s="12">
        <v>43455</v>
      </c>
      <c r="E1170" s="12">
        <v>43508</v>
      </c>
      <c r="F1170" s="13">
        <v>87115</v>
      </c>
      <c r="G1170" s="12">
        <v>43466</v>
      </c>
      <c r="H1170" s="12">
        <v>43830</v>
      </c>
      <c r="I1170" s="17">
        <f t="shared" si="176"/>
        <v>12</v>
      </c>
      <c r="J1170" s="13">
        <f t="shared" si="183"/>
        <v>7259.583333333333</v>
      </c>
      <c r="K1170"/>
      <c r="L1170" t="b">
        <f t="shared" si="184"/>
        <v>0</v>
      </c>
      <c r="M1170" t="b">
        <f t="shared" si="185"/>
        <v>1</v>
      </c>
      <c r="N1170" t="b">
        <f t="shared" si="186"/>
        <v>1</v>
      </c>
      <c r="O1170" t="b">
        <f t="shared" si="187"/>
        <v>1</v>
      </c>
      <c r="P1170" t="b">
        <f t="shared" si="188"/>
        <v>1</v>
      </c>
      <c r="Q1170" s="21">
        <f t="shared" si="189"/>
        <v>123</v>
      </c>
    </row>
    <row r="1171" spans="1:17" ht="15.75" x14ac:dyDescent="0.25">
      <c r="A1171" s="17" t="s">
        <v>292</v>
      </c>
      <c r="B1171" s="17" t="s">
        <v>332</v>
      </c>
      <c r="C1171" s="17" t="s">
        <v>22</v>
      </c>
      <c r="D1171" s="12">
        <v>43913</v>
      </c>
      <c r="E1171" s="12">
        <v>44021</v>
      </c>
      <c r="F1171" s="13">
        <v>87115</v>
      </c>
      <c r="G1171" s="12">
        <v>43831</v>
      </c>
      <c r="H1171" s="12">
        <v>44196</v>
      </c>
      <c r="I1171" s="17">
        <f t="shared" si="176"/>
        <v>12</v>
      </c>
      <c r="J1171" s="13">
        <f t="shared" si="183"/>
        <v>7259.583333333333</v>
      </c>
      <c r="K1171"/>
      <c r="L1171" t="b">
        <f t="shared" si="184"/>
        <v>0</v>
      </c>
      <c r="M1171" t="b">
        <f t="shared" si="185"/>
        <v>1</v>
      </c>
      <c r="N1171" t="b">
        <f t="shared" si="186"/>
        <v>1</v>
      </c>
      <c r="O1171" t="b">
        <f t="shared" si="187"/>
        <v>1</v>
      </c>
      <c r="P1171" t="b">
        <f t="shared" si="188"/>
        <v>1</v>
      </c>
      <c r="Q1171" s="21">
        <f t="shared" si="189"/>
        <v>1</v>
      </c>
    </row>
    <row r="1172" spans="1:17" ht="15.75" hidden="1" x14ac:dyDescent="0.25">
      <c r="A1172" s="17" t="s">
        <v>293</v>
      </c>
      <c r="B1172" s="17" t="s">
        <v>332</v>
      </c>
      <c r="C1172" s="17" t="s">
        <v>22</v>
      </c>
      <c r="D1172" s="12">
        <v>42815</v>
      </c>
      <c r="E1172" s="12">
        <v>43100</v>
      </c>
      <c r="F1172" s="13">
        <v>1250</v>
      </c>
      <c r="G1172" s="12">
        <v>42795</v>
      </c>
      <c r="H1172" s="12">
        <v>42855</v>
      </c>
      <c r="I1172" s="17">
        <f t="shared" si="176"/>
        <v>2</v>
      </c>
      <c r="J1172" s="13">
        <f t="shared" si="183"/>
        <v>625</v>
      </c>
      <c r="K1172"/>
      <c r="L1172" t="b">
        <f t="shared" si="184"/>
        <v>0</v>
      </c>
      <c r="M1172" t="b">
        <f t="shared" si="185"/>
        <v>0</v>
      </c>
      <c r="N1172" t="b">
        <f t="shared" si="186"/>
        <v>0</v>
      </c>
      <c r="O1172" t="b">
        <f t="shared" si="187"/>
        <v>1</v>
      </c>
      <c r="P1172" t="b">
        <f t="shared" si="188"/>
        <v>0</v>
      </c>
      <c r="Q1172" s="21" t="str">
        <f t="shared" si="189"/>
        <v>N/a</v>
      </c>
    </row>
    <row r="1173" spans="1:17" ht="15.75" hidden="1" x14ac:dyDescent="0.25">
      <c r="A1173" s="17" t="s">
        <v>293</v>
      </c>
      <c r="B1173" s="17" t="s">
        <v>332</v>
      </c>
      <c r="C1173" s="17" t="s">
        <v>22</v>
      </c>
      <c r="D1173" s="12">
        <v>42856</v>
      </c>
      <c r="E1173" s="12">
        <v>43100</v>
      </c>
      <c r="F1173" s="13">
        <v>1250</v>
      </c>
      <c r="G1173" s="12">
        <v>42856</v>
      </c>
      <c r="H1173" s="12">
        <v>42916</v>
      </c>
      <c r="I1173" s="17">
        <f t="shared" si="176"/>
        <v>2</v>
      </c>
      <c r="J1173" s="13">
        <f t="shared" si="183"/>
        <v>625</v>
      </c>
      <c r="K1173"/>
      <c r="L1173" t="b">
        <f t="shared" si="184"/>
        <v>0</v>
      </c>
      <c r="M1173" t="b">
        <f t="shared" si="185"/>
        <v>0</v>
      </c>
      <c r="N1173" t="b">
        <f t="shared" si="186"/>
        <v>1</v>
      </c>
      <c r="O1173" t="b">
        <f t="shared" si="187"/>
        <v>1</v>
      </c>
      <c r="P1173" t="b">
        <f t="shared" si="188"/>
        <v>1</v>
      </c>
      <c r="Q1173" s="21">
        <f t="shared" si="189"/>
        <v>1</v>
      </c>
    </row>
    <row r="1174" spans="1:17" ht="15.75" hidden="1" x14ac:dyDescent="0.25">
      <c r="A1174" s="17" t="s">
        <v>293</v>
      </c>
      <c r="B1174" s="17" t="s">
        <v>332</v>
      </c>
      <c r="C1174" s="17" t="s">
        <v>22</v>
      </c>
      <c r="D1174" s="12">
        <v>42887</v>
      </c>
      <c r="E1174" s="12">
        <v>43100</v>
      </c>
      <c r="F1174" s="13">
        <v>1250</v>
      </c>
      <c r="G1174" s="12">
        <v>42917</v>
      </c>
      <c r="H1174" s="12">
        <v>42978</v>
      </c>
      <c r="I1174" s="17">
        <f t="shared" si="176"/>
        <v>2</v>
      </c>
      <c r="J1174" s="13">
        <f t="shared" si="183"/>
        <v>625</v>
      </c>
      <c r="K1174"/>
      <c r="L1174" t="b">
        <f t="shared" si="184"/>
        <v>0</v>
      </c>
      <c r="M1174" t="b">
        <f t="shared" si="185"/>
        <v>0</v>
      </c>
      <c r="N1174" t="b">
        <f t="shared" si="186"/>
        <v>1</v>
      </c>
      <c r="O1174" t="b">
        <f t="shared" si="187"/>
        <v>1</v>
      </c>
      <c r="P1174" t="b">
        <f t="shared" si="188"/>
        <v>1</v>
      </c>
      <c r="Q1174" s="21">
        <f t="shared" si="189"/>
        <v>1</v>
      </c>
    </row>
    <row r="1175" spans="1:17" ht="15.75" hidden="1" x14ac:dyDescent="0.25">
      <c r="A1175" s="17" t="s">
        <v>293</v>
      </c>
      <c r="B1175" s="17" t="s">
        <v>332</v>
      </c>
      <c r="C1175" s="17" t="s">
        <v>22</v>
      </c>
      <c r="D1175" s="12">
        <v>42917</v>
      </c>
      <c r="E1175" s="12">
        <v>43100</v>
      </c>
      <c r="F1175" s="13">
        <v>1250</v>
      </c>
      <c r="G1175" s="12">
        <v>42979</v>
      </c>
      <c r="H1175" s="12">
        <v>43039</v>
      </c>
      <c r="I1175" s="17">
        <f t="shared" si="176"/>
        <v>2</v>
      </c>
      <c r="J1175" s="13">
        <f t="shared" si="183"/>
        <v>625</v>
      </c>
      <c r="K1175"/>
      <c r="L1175" t="b">
        <f t="shared" si="184"/>
        <v>0</v>
      </c>
      <c r="M1175" t="b">
        <f t="shared" si="185"/>
        <v>0</v>
      </c>
      <c r="N1175" t="b">
        <f t="shared" si="186"/>
        <v>1</v>
      </c>
      <c r="O1175" t="b">
        <f t="shared" si="187"/>
        <v>1</v>
      </c>
      <c r="P1175" t="b">
        <f t="shared" si="188"/>
        <v>1</v>
      </c>
      <c r="Q1175" s="21">
        <f t="shared" si="189"/>
        <v>1</v>
      </c>
    </row>
    <row r="1176" spans="1:17" ht="15.75" hidden="1" x14ac:dyDescent="0.25">
      <c r="A1176" s="17" t="s">
        <v>293</v>
      </c>
      <c r="B1176" s="17" t="s">
        <v>332</v>
      </c>
      <c r="C1176" s="17" t="s">
        <v>22</v>
      </c>
      <c r="D1176" s="12">
        <v>42948</v>
      </c>
      <c r="E1176" s="12">
        <v>43100</v>
      </c>
      <c r="F1176" s="13">
        <v>1250</v>
      </c>
      <c r="G1176" s="12">
        <v>43040</v>
      </c>
      <c r="H1176" s="19">
        <v>43100</v>
      </c>
      <c r="I1176" s="17">
        <f t="shared" si="176"/>
        <v>2</v>
      </c>
      <c r="J1176" s="13">
        <f t="shared" si="183"/>
        <v>625</v>
      </c>
      <c r="K1176"/>
      <c r="L1176" t="b">
        <f t="shared" si="184"/>
        <v>0</v>
      </c>
      <c r="M1176" t="b">
        <f t="shared" si="185"/>
        <v>0</v>
      </c>
      <c r="N1176" t="b">
        <f t="shared" si="186"/>
        <v>1</v>
      </c>
      <c r="O1176" t="b">
        <f t="shared" si="187"/>
        <v>1</v>
      </c>
      <c r="P1176" t="b">
        <f t="shared" si="188"/>
        <v>1</v>
      </c>
      <c r="Q1176" s="21">
        <f t="shared" si="189"/>
        <v>1</v>
      </c>
    </row>
    <row r="1177" spans="1:17" ht="15.75" hidden="1" x14ac:dyDescent="0.25">
      <c r="A1177" s="17" t="s">
        <v>293</v>
      </c>
      <c r="B1177" s="17" t="s">
        <v>332</v>
      </c>
      <c r="C1177" s="17" t="s">
        <v>22</v>
      </c>
      <c r="D1177" s="12">
        <v>42979</v>
      </c>
      <c r="E1177" s="12">
        <v>43100</v>
      </c>
      <c r="F1177" s="13">
        <v>1250</v>
      </c>
      <c r="G1177" s="12">
        <v>43101</v>
      </c>
      <c r="H1177" s="12">
        <v>43159</v>
      </c>
      <c r="I1177" s="17">
        <f t="shared" si="176"/>
        <v>2</v>
      </c>
      <c r="J1177" s="13">
        <f t="shared" si="183"/>
        <v>625</v>
      </c>
      <c r="K1177"/>
      <c r="L1177" t="b">
        <f t="shared" si="184"/>
        <v>0</v>
      </c>
      <c r="M1177" t="b">
        <f t="shared" si="185"/>
        <v>0</v>
      </c>
      <c r="N1177" t="b">
        <f t="shared" si="186"/>
        <v>1</v>
      </c>
      <c r="O1177" t="b">
        <f t="shared" si="187"/>
        <v>1</v>
      </c>
      <c r="P1177" t="b">
        <f t="shared" si="188"/>
        <v>1</v>
      </c>
      <c r="Q1177" s="21">
        <f t="shared" si="189"/>
        <v>1</v>
      </c>
    </row>
    <row r="1178" spans="1:17" ht="15.75" x14ac:dyDescent="0.25">
      <c r="A1178" s="17" t="s">
        <v>293</v>
      </c>
      <c r="B1178" s="17" t="s">
        <v>332</v>
      </c>
      <c r="C1178" s="17" t="s">
        <v>22</v>
      </c>
      <c r="D1178" s="12">
        <v>43185</v>
      </c>
      <c r="E1178" s="12">
        <v>43830</v>
      </c>
      <c r="F1178" s="13">
        <v>7500</v>
      </c>
      <c r="G1178" s="12">
        <v>43160</v>
      </c>
      <c r="H1178" s="12">
        <v>43524</v>
      </c>
      <c r="I1178" s="17">
        <f t="shared" si="176"/>
        <v>12</v>
      </c>
      <c r="J1178" s="13">
        <f t="shared" si="183"/>
        <v>625</v>
      </c>
      <c r="K1178"/>
      <c r="L1178" t="b">
        <f t="shared" si="184"/>
        <v>0</v>
      </c>
      <c r="M1178" t="b">
        <f t="shared" si="185"/>
        <v>0</v>
      </c>
      <c r="N1178" t="b">
        <f t="shared" si="186"/>
        <v>1</v>
      </c>
      <c r="O1178" t="b">
        <f t="shared" si="187"/>
        <v>1</v>
      </c>
      <c r="P1178" t="b">
        <f t="shared" si="188"/>
        <v>1</v>
      </c>
      <c r="Q1178" s="21">
        <f t="shared" si="189"/>
        <v>1</v>
      </c>
    </row>
    <row r="1179" spans="1:17" ht="15.75" x14ac:dyDescent="0.25">
      <c r="A1179" s="17" t="s">
        <v>294</v>
      </c>
      <c r="B1179" s="17" t="s">
        <v>332</v>
      </c>
      <c r="C1179" s="17" t="s">
        <v>22</v>
      </c>
      <c r="D1179" s="12">
        <v>43606</v>
      </c>
      <c r="E1179" s="12">
        <v>43641</v>
      </c>
      <c r="F1179" s="13">
        <v>45000</v>
      </c>
      <c r="G1179" s="12">
        <v>43556</v>
      </c>
      <c r="H1179" s="12">
        <v>43951</v>
      </c>
      <c r="I1179" s="17">
        <f t="shared" si="176"/>
        <v>13</v>
      </c>
      <c r="J1179" s="13">
        <f t="shared" si="183"/>
        <v>3461.5384615384614</v>
      </c>
      <c r="K1179"/>
      <c r="L1179" t="b">
        <f t="shared" si="184"/>
        <v>0</v>
      </c>
      <c r="M1179" t="b">
        <f t="shared" si="185"/>
        <v>1</v>
      </c>
      <c r="N1179" t="b">
        <f t="shared" si="186"/>
        <v>0</v>
      </c>
      <c r="O1179" t="b">
        <f t="shared" si="187"/>
        <v>1</v>
      </c>
      <c r="P1179" t="b">
        <f t="shared" si="188"/>
        <v>0</v>
      </c>
      <c r="Q1179" s="21" t="str">
        <f t="shared" si="189"/>
        <v>N/a</v>
      </c>
    </row>
    <row r="1180" spans="1:17" ht="15.75" x14ac:dyDescent="0.25">
      <c r="A1180" s="17" t="s">
        <v>295</v>
      </c>
      <c r="B1180" s="17" t="s">
        <v>334</v>
      </c>
      <c r="C1180" s="17" t="s">
        <v>22</v>
      </c>
      <c r="D1180" s="12">
        <v>43266</v>
      </c>
      <c r="E1180" s="12">
        <v>43326</v>
      </c>
      <c r="F1180" s="13">
        <v>23934.26</v>
      </c>
      <c r="G1180" s="12">
        <v>43252</v>
      </c>
      <c r="H1180" s="12">
        <v>43616</v>
      </c>
      <c r="I1180" s="17">
        <f t="shared" si="176"/>
        <v>12</v>
      </c>
      <c r="J1180" s="13">
        <f t="shared" si="183"/>
        <v>1994.5216666666665</v>
      </c>
      <c r="K1180"/>
      <c r="L1180" t="b">
        <f t="shared" si="184"/>
        <v>0</v>
      </c>
      <c r="M1180" t="b">
        <f t="shared" si="185"/>
        <v>0</v>
      </c>
      <c r="N1180" t="b">
        <f t="shared" si="186"/>
        <v>0</v>
      </c>
      <c r="O1180" t="b">
        <f t="shared" si="187"/>
        <v>0</v>
      </c>
      <c r="P1180" t="b">
        <f t="shared" si="188"/>
        <v>0</v>
      </c>
      <c r="Q1180" s="21" t="str">
        <f t="shared" si="189"/>
        <v>N/a</v>
      </c>
    </row>
    <row r="1181" spans="1:17" ht="15.75" x14ac:dyDescent="0.25">
      <c r="A1181" s="17" t="s">
        <v>295</v>
      </c>
      <c r="B1181" s="17" t="s">
        <v>334</v>
      </c>
      <c r="C1181" s="17" t="s">
        <v>22</v>
      </c>
      <c r="D1181" s="12">
        <v>43642</v>
      </c>
      <c r="E1181" s="12">
        <v>43675</v>
      </c>
      <c r="F1181" s="13">
        <v>22825.55</v>
      </c>
      <c r="G1181" s="12">
        <v>43617</v>
      </c>
      <c r="H1181" s="12">
        <v>43982</v>
      </c>
      <c r="I1181" s="17">
        <f t="shared" si="176"/>
        <v>12</v>
      </c>
      <c r="J1181" s="13">
        <f t="shared" si="183"/>
        <v>1902.1291666666666</v>
      </c>
      <c r="K1181"/>
      <c r="L1181" t="b">
        <f t="shared" si="184"/>
        <v>0</v>
      </c>
      <c r="M1181" t="b">
        <f t="shared" si="185"/>
        <v>0</v>
      </c>
      <c r="N1181" t="b">
        <f t="shared" si="186"/>
        <v>1</v>
      </c>
      <c r="O1181" t="b">
        <f t="shared" si="187"/>
        <v>1</v>
      </c>
      <c r="P1181" t="b">
        <f t="shared" si="188"/>
        <v>1</v>
      </c>
      <c r="Q1181" s="21">
        <f t="shared" si="189"/>
        <v>1</v>
      </c>
    </row>
    <row r="1182" spans="1:17" ht="15.75" x14ac:dyDescent="0.25">
      <c r="A1182" s="17" t="s">
        <v>296</v>
      </c>
      <c r="B1182" s="17" t="s">
        <v>335</v>
      </c>
      <c r="C1182" s="17" t="s">
        <v>22</v>
      </c>
      <c r="D1182" s="12">
        <v>43539</v>
      </c>
      <c r="E1182" s="12">
        <v>43564</v>
      </c>
      <c r="F1182" s="13">
        <v>8400</v>
      </c>
      <c r="G1182" s="12">
        <v>43556</v>
      </c>
      <c r="H1182" s="12">
        <v>43921</v>
      </c>
      <c r="I1182" s="17">
        <f t="shared" si="176"/>
        <v>12</v>
      </c>
      <c r="J1182" s="13">
        <f t="shared" si="183"/>
        <v>700</v>
      </c>
      <c r="K1182"/>
      <c r="L1182" t="b">
        <f t="shared" si="184"/>
        <v>0</v>
      </c>
      <c r="M1182" t="b">
        <f t="shared" si="185"/>
        <v>0</v>
      </c>
      <c r="N1182" t="b">
        <f t="shared" si="186"/>
        <v>0</v>
      </c>
      <c r="O1182" t="b">
        <f t="shared" si="187"/>
        <v>0</v>
      </c>
      <c r="P1182" t="b">
        <f t="shared" si="188"/>
        <v>0</v>
      </c>
      <c r="Q1182" s="21" t="str">
        <f t="shared" si="189"/>
        <v>N/a</v>
      </c>
    </row>
    <row r="1183" spans="1:17" ht="15.75" x14ac:dyDescent="0.25">
      <c r="A1183" s="17" t="s">
        <v>296</v>
      </c>
      <c r="B1183" s="17" t="s">
        <v>335</v>
      </c>
      <c r="C1183" s="17" t="s">
        <v>22</v>
      </c>
      <c r="D1183" s="12">
        <v>43922</v>
      </c>
      <c r="E1183" s="12">
        <v>43971</v>
      </c>
      <c r="F1183" s="13">
        <v>8400</v>
      </c>
      <c r="G1183" s="12">
        <v>43922</v>
      </c>
      <c r="H1183" s="12">
        <v>44286</v>
      </c>
      <c r="I1183" s="17">
        <f t="shared" si="176"/>
        <v>12</v>
      </c>
      <c r="J1183" s="13">
        <f t="shared" si="183"/>
        <v>700</v>
      </c>
      <c r="K1183"/>
      <c r="L1183" t="b">
        <f t="shared" si="184"/>
        <v>0</v>
      </c>
      <c r="M1183" t="b">
        <f t="shared" si="185"/>
        <v>0</v>
      </c>
      <c r="N1183" t="b">
        <f t="shared" si="186"/>
        <v>1</v>
      </c>
      <c r="O1183" t="b">
        <f t="shared" si="187"/>
        <v>1</v>
      </c>
      <c r="P1183" t="b">
        <f t="shared" si="188"/>
        <v>1</v>
      </c>
      <c r="Q1183" s="21">
        <f t="shared" si="189"/>
        <v>1</v>
      </c>
    </row>
    <row r="1184" spans="1:17" ht="15.75" hidden="1" x14ac:dyDescent="0.25">
      <c r="A1184" s="17" t="s">
        <v>297</v>
      </c>
      <c r="B1184" s="17" t="s">
        <v>332</v>
      </c>
      <c r="C1184" s="17" t="s">
        <v>22</v>
      </c>
      <c r="D1184" s="12">
        <v>42750</v>
      </c>
      <c r="E1184" s="12">
        <v>43100</v>
      </c>
      <c r="F1184" s="13">
        <v>1500</v>
      </c>
      <c r="G1184" s="12">
        <v>42736</v>
      </c>
      <c r="H1184" s="12">
        <v>42766</v>
      </c>
      <c r="I1184" s="17">
        <f t="shared" si="176"/>
        <v>1</v>
      </c>
      <c r="J1184" s="13">
        <f t="shared" si="183"/>
        <v>1500</v>
      </c>
      <c r="K1184"/>
      <c r="L1184" t="b">
        <f t="shared" si="184"/>
        <v>0</v>
      </c>
      <c r="M1184" t="b">
        <f t="shared" si="185"/>
        <v>0</v>
      </c>
      <c r="N1184" t="b">
        <f t="shared" si="186"/>
        <v>0</v>
      </c>
      <c r="O1184" t="b">
        <f t="shared" si="187"/>
        <v>0</v>
      </c>
      <c r="P1184" t="b">
        <f t="shared" si="188"/>
        <v>0</v>
      </c>
      <c r="Q1184" s="21" t="str">
        <f t="shared" si="189"/>
        <v>N/a</v>
      </c>
    </row>
    <row r="1185" spans="1:17" ht="15.75" hidden="1" x14ac:dyDescent="0.25">
      <c r="A1185" s="17" t="s">
        <v>297</v>
      </c>
      <c r="B1185" s="17" t="s">
        <v>332</v>
      </c>
      <c r="C1185" s="17" t="s">
        <v>22</v>
      </c>
      <c r="D1185" s="12">
        <v>42781</v>
      </c>
      <c r="E1185" s="12">
        <v>43100</v>
      </c>
      <c r="F1185" s="13">
        <v>1500</v>
      </c>
      <c r="G1185" s="12">
        <v>42767</v>
      </c>
      <c r="H1185" s="12">
        <v>42794</v>
      </c>
      <c r="I1185" s="17">
        <f t="shared" si="176"/>
        <v>1</v>
      </c>
      <c r="J1185" s="13">
        <f t="shared" si="183"/>
        <v>1500</v>
      </c>
      <c r="K1185"/>
      <c r="L1185" t="b">
        <f t="shared" si="184"/>
        <v>0</v>
      </c>
      <c r="M1185" t="b">
        <f t="shared" si="185"/>
        <v>0</v>
      </c>
      <c r="N1185" t="b">
        <f t="shared" si="186"/>
        <v>1</v>
      </c>
      <c r="O1185" t="b">
        <f t="shared" si="187"/>
        <v>1</v>
      </c>
      <c r="P1185" t="b">
        <f t="shared" si="188"/>
        <v>1</v>
      </c>
      <c r="Q1185" s="21">
        <f t="shared" si="189"/>
        <v>1</v>
      </c>
    </row>
    <row r="1186" spans="1:17" ht="15.75" hidden="1" x14ac:dyDescent="0.25">
      <c r="A1186" s="17" t="s">
        <v>297</v>
      </c>
      <c r="B1186" s="17" t="s">
        <v>332</v>
      </c>
      <c r="C1186" s="17" t="s">
        <v>22</v>
      </c>
      <c r="D1186" s="12">
        <v>42809</v>
      </c>
      <c r="E1186" s="12">
        <v>43100</v>
      </c>
      <c r="F1186" s="13">
        <v>1500</v>
      </c>
      <c r="G1186" s="12">
        <v>42795</v>
      </c>
      <c r="H1186" s="12">
        <v>42825</v>
      </c>
      <c r="I1186" s="17">
        <f t="shared" si="176"/>
        <v>1</v>
      </c>
      <c r="J1186" s="13">
        <f t="shared" si="183"/>
        <v>1500</v>
      </c>
      <c r="K1186"/>
      <c r="L1186" t="b">
        <f t="shared" si="184"/>
        <v>0</v>
      </c>
      <c r="M1186" t="b">
        <f t="shared" si="185"/>
        <v>0</v>
      </c>
      <c r="N1186" t="b">
        <f t="shared" si="186"/>
        <v>1</v>
      </c>
      <c r="O1186" t="b">
        <f t="shared" si="187"/>
        <v>1</v>
      </c>
      <c r="P1186" t="b">
        <f t="shared" si="188"/>
        <v>1</v>
      </c>
      <c r="Q1186" s="21">
        <f t="shared" si="189"/>
        <v>1</v>
      </c>
    </row>
    <row r="1187" spans="1:17" ht="15.75" hidden="1" x14ac:dyDescent="0.25">
      <c r="A1187" s="17" t="s">
        <v>297</v>
      </c>
      <c r="B1187" s="17" t="s">
        <v>332</v>
      </c>
      <c r="C1187" s="17" t="s">
        <v>22</v>
      </c>
      <c r="D1187" s="12">
        <v>42840</v>
      </c>
      <c r="E1187" s="12">
        <v>43100</v>
      </c>
      <c r="F1187" s="13">
        <v>1500</v>
      </c>
      <c r="G1187" s="12">
        <v>42826</v>
      </c>
      <c r="H1187" s="12">
        <v>42855</v>
      </c>
      <c r="I1187" s="17">
        <f t="shared" si="176"/>
        <v>1</v>
      </c>
      <c r="J1187" s="13">
        <f t="shared" si="183"/>
        <v>1500</v>
      </c>
      <c r="K1187"/>
      <c r="L1187" t="b">
        <f t="shared" si="184"/>
        <v>0</v>
      </c>
      <c r="M1187" t="b">
        <f t="shared" si="185"/>
        <v>0</v>
      </c>
      <c r="N1187" t="b">
        <f t="shared" si="186"/>
        <v>1</v>
      </c>
      <c r="O1187" t="b">
        <f t="shared" si="187"/>
        <v>1</v>
      </c>
      <c r="P1187" t="b">
        <f t="shared" si="188"/>
        <v>1</v>
      </c>
      <c r="Q1187" s="21">
        <f t="shared" si="189"/>
        <v>1</v>
      </c>
    </row>
    <row r="1188" spans="1:17" ht="15.75" hidden="1" x14ac:dyDescent="0.25">
      <c r="A1188" s="17" t="s">
        <v>297</v>
      </c>
      <c r="B1188" s="17" t="s">
        <v>332</v>
      </c>
      <c r="C1188" s="17" t="s">
        <v>22</v>
      </c>
      <c r="D1188" s="12">
        <v>42870</v>
      </c>
      <c r="E1188" s="12">
        <v>43100</v>
      </c>
      <c r="F1188" s="13">
        <v>1500</v>
      </c>
      <c r="G1188" s="12">
        <v>42856</v>
      </c>
      <c r="H1188" s="12">
        <v>42886</v>
      </c>
      <c r="I1188" s="17">
        <f t="shared" si="176"/>
        <v>1</v>
      </c>
      <c r="J1188" s="13">
        <f t="shared" si="183"/>
        <v>1500</v>
      </c>
      <c r="K1188"/>
      <c r="L1188" t="b">
        <f t="shared" si="184"/>
        <v>0</v>
      </c>
      <c r="M1188" t="b">
        <f t="shared" si="185"/>
        <v>0</v>
      </c>
      <c r="N1188" t="b">
        <f t="shared" si="186"/>
        <v>1</v>
      </c>
      <c r="O1188" t="b">
        <f t="shared" si="187"/>
        <v>1</v>
      </c>
      <c r="P1188" t="b">
        <f t="shared" si="188"/>
        <v>1</v>
      </c>
      <c r="Q1188" s="21">
        <f t="shared" si="189"/>
        <v>1</v>
      </c>
    </row>
    <row r="1189" spans="1:17" ht="15.75" hidden="1" x14ac:dyDescent="0.25">
      <c r="A1189" s="17" t="s">
        <v>297</v>
      </c>
      <c r="B1189" s="17" t="s">
        <v>332</v>
      </c>
      <c r="C1189" s="17" t="s">
        <v>22</v>
      </c>
      <c r="D1189" s="12">
        <v>42901</v>
      </c>
      <c r="E1189" s="12">
        <v>43100</v>
      </c>
      <c r="F1189" s="13">
        <v>1500</v>
      </c>
      <c r="G1189" s="12">
        <v>42887</v>
      </c>
      <c r="H1189" s="12">
        <v>42916</v>
      </c>
      <c r="I1189" s="17">
        <f t="shared" si="176"/>
        <v>1</v>
      </c>
      <c r="J1189" s="13">
        <f t="shared" si="183"/>
        <v>1500</v>
      </c>
      <c r="K1189"/>
      <c r="L1189" t="b">
        <f t="shared" si="184"/>
        <v>0</v>
      </c>
      <c r="M1189" t="b">
        <f t="shared" si="185"/>
        <v>0</v>
      </c>
      <c r="N1189" t="b">
        <f t="shared" si="186"/>
        <v>1</v>
      </c>
      <c r="O1189" t="b">
        <f t="shared" si="187"/>
        <v>1</v>
      </c>
      <c r="P1189" t="b">
        <f t="shared" si="188"/>
        <v>1</v>
      </c>
      <c r="Q1189" s="21">
        <f t="shared" si="189"/>
        <v>1</v>
      </c>
    </row>
    <row r="1190" spans="1:17" ht="15.75" hidden="1" x14ac:dyDescent="0.25">
      <c r="A1190" s="17" t="s">
        <v>297</v>
      </c>
      <c r="B1190" s="17" t="s">
        <v>332</v>
      </c>
      <c r="C1190" s="17" t="s">
        <v>22</v>
      </c>
      <c r="D1190" s="12">
        <v>42931</v>
      </c>
      <c r="E1190" s="12">
        <v>43100</v>
      </c>
      <c r="F1190" s="13">
        <v>1500</v>
      </c>
      <c r="G1190" s="12">
        <v>42917</v>
      </c>
      <c r="H1190" s="12">
        <v>42947</v>
      </c>
      <c r="I1190" s="17">
        <f t="shared" si="176"/>
        <v>1</v>
      </c>
      <c r="J1190" s="13">
        <f t="shared" si="183"/>
        <v>1500</v>
      </c>
      <c r="K1190"/>
      <c r="L1190" t="b">
        <f t="shared" si="184"/>
        <v>0</v>
      </c>
      <c r="M1190" t="b">
        <f t="shared" si="185"/>
        <v>0</v>
      </c>
      <c r="N1190" t="b">
        <f t="shared" si="186"/>
        <v>1</v>
      </c>
      <c r="O1190" t="b">
        <f t="shared" si="187"/>
        <v>1</v>
      </c>
      <c r="P1190" t="b">
        <f t="shared" si="188"/>
        <v>1</v>
      </c>
      <c r="Q1190" s="21">
        <f t="shared" si="189"/>
        <v>1</v>
      </c>
    </row>
    <row r="1191" spans="1:17" ht="15.75" hidden="1" x14ac:dyDescent="0.25">
      <c r="A1191" s="17" t="s">
        <v>297</v>
      </c>
      <c r="B1191" s="17" t="s">
        <v>332</v>
      </c>
      <c r="C1191" s="17" t="s">
        <v>22</v>
      </c>
      <c r="D1191" s="12">
        <v>42962</v>
      </c>
      <c r="E1191" s="12">
        <v>43100</v>
      </c>
      <c r="F1191" s="13">
        <v>1500</v>
      </c>
      <c r="G1191" s="12">
        <v>42948</v>
      </c>
      <c r="H1191" s="12">
        <v>42978</v>
      </c>
      <c r="I1191" s="17">
        <f t="shared" si="176"/>
        <v>1</v>
      </c>
      <c r="J1191" s="13">
        <f t="shared" si="183"/>
        <v>1500</v>
      </c>
      <c r="K1191"/>
      <c r="L1191" t="b">
        <f t="shared" si="184"/>
        <v>0</v>
      </c>
      <c r="M1191" t="b">
        <f t="shared" si="185"/>
        <v>0</v>
      </c>
      <c r="N1191" t="b">
        <f t="shared" si="186"/>
        <v>1</v>
      </c>
      <c r="O1191" t="b">
        <f t="shared" si="187"/>
        <v>1</v>
      </c>
      <c r="P1191" t="b">
        <f t="shared" si="188"/>
        <v>1</v>
      </c>
      <c r="Q1191" s="21">
        <f t="shared" si="189"/>
        <v>1</v>
      </c>
    </row>
    <row r="1192" spans="1:17" ht="15.75" hidden="1" x14ac:dyDescent="0.25">
      <c r="A1192" s="17" t="s">
        <v>297</v>
      </c>
      <c r="B1192" s="17" t="s">
        <v>332</v>
      </c>
      <c r="C1192" s="17" t="s">
        <v>22</v>
      </c>
      <c r="D1192" s="12">
        <v>42993</v>
      </c>
      <c r="E1192" s="12">
        <v>43100</v>
      </c>
      <c r="F1192" s="13">
        <v>1500</v>
      </c>
      <c r="G1192" s="12">
        <v>42979</v>
      </c>
      <c r="H1192" s="12">
        <v>43008</v>
      </c>
      <c r="I1192" s="17">
        <f t="shared" si="176"/>
        <v>1</v>
      </c>
      <c r="J1192" s="13">
        <f t="shared" si="183"/>
        <v>1500</v>
      </c>
      <c r="K1192"/>
      <c r="L1192" t="b">
        <f t="shared" si="184"/>
        <v>0</v>
      </c>
      <c r="M1192" t="b">
        <f t="shared" si="185"/>
        <v>0</v>
      </c>
      <c r="N1192" t="b">
        <f t="shared" si="186"/>
        <v>1</v>
      </c>
      <c r="O1192" t="b">
        <f t="shared" si="187"/>
        <v>1</v>
      </c>
      <c r="P1192" t="b">
        <f t="shared" si="188"/>
        <v>1</v>
      </c>
      <c r="Q1192" s="21">
        <f t="shared" si="189"/>
        <v>1</v>
      </c>
    </row>
    <row r="1193" spans="1:17" ht="15.75" hidden="1" x14ac:dyDescent="0.25">
      <c r="A1193" s="17" t="s">
        <v>297</v>
      </c>
      <c r="B1193" s="17" t="s">
        <v>332</v>
      </c>
      <c r="C1193" s="17" t="s">
        <v>22</v>
      </c>
      <c r="D1193" s="12">
        <v>43023</v>
      </c>
      <c r="E1193" s="12">
        <v>43100</v>
      </c>
      <c r="F1193" s="13">
        <v>1500</v>
      </c>
      <c r="G1193" s="12">
        <v>43009</v>
      </c>
      <c r="H1193" s="12">
        <v>43039</v>
      </c>
      <c r="I1193" s="17">
        <f t="shared" si="176"/>
        <v>1</v>
      </c>
      <c r="J1193" s="13">
        <f t="shared" si="183"/>
        <v>1500</v>
      </c>
      <c r="K1193"/>
      <c r="L1193" t="b">
        <f t="shared" si="184"/>
        <v>0</v>
      </c>
      <c r="M1193" t="b">
        <f t="shared" si="185"/>
        <v>0</v>
      </c>
      <c r="N1193" t="b">
        <f t="shared" si="186"/>
        <v>1</v>
      </c>
      <c r="O1193" t="b">
        <f t="shared" si="187"/>
        <v>1</v>
      </c>
      <c r="P1193" t="b">
        <f t="shared" si="188"/>
        <v>1</v>
      </c>
      <c r="Q1193" s="21">
        <f t="shared" si="189"/>
        <v>1</v>
      </c>
    </row>
    <row r="1194" spans="1:17" ht="15.75" hidden="1" x14ac:dyDescent="0.25">
      <c r="A1194" s="17" t="s">
        <v>297</v>
      </c>
      <c r="B1194" s="17" t="s">
        <v>332</v>
      </c>
      <c r="C1194" s="17" t="s">
        <v>22</v>
      </c>
      <c r="D1194" s="12">
        <v>43054</v>
      </c>
      <c r="E1194" s="12">
        <v>43100</v>
      </c>
      <c r="F1194" s="13">
        <v>1500</v>
      </c>
      <c r="G1194" s="12">
        <v>43040</v>
      </c>
      <c r="H1194" s="12">
        <v>43069</v>
      </c>
      <c r="I1194" s="17">
        <f t="shared" si="176"/>
        <v>1</v>
      </c>
      <c r="J1194" s="13">
        <f t="shared" si="183"/>
        <v>1500</v>
      </c>
      <c r="K1194"/>
      <c r="L1194" t="b">
        <f t="shared" si="184"/>
        <v>0</v>
      </c>
      <c r="M1194" t="b">
        <f t="shared" si="185"/>
        <v>0</v>
      </c>
      <c r="N1194" t="b">
        <f t="shared" si="186"/>
        <v>1</v>
      </c>
      <c r="O1194" t="b">
        <f t="shared" si="187"/>
        <v>1</v>
      </c>
      <c r="P1194" t="b">
        <f t="shared" si="188"/>
        <v>1</v>
      </c>
      <c r="Q1194" s="21">
        <f t="shared" si="189"/>
        <v>1</v>
      </c>
    </row>
    <row r="1195" spans="1:17" ht="15.75" hidden="1" x14ac:dyDescent="0.25">
      <c r="A1195" s="17" t="s">
        <v>297</v>
      </c>
      <c r="B1195" s="17" t="s">
        <v>332</v>
      </c>
      <c r="C1195" s="17" t="s">
        <v>22</v>
      </c>
      <c r="D1195" s="12">
        <v>43084</v>
      </c>
      <c r="E1195" s="12">
        <v>43100</v>
      </c>
      <c r="F1195" s="13">
        <v>1500</v>
      </c>
      <c r="G1195" s="12">
        <v>43070</v>
      </c>
      <c r="H1195" s="12">
        <v>43100</v>
      </c>
      <c r="I1195" s="17">
        <f t="shared" si="176"/>
        <v>1</v>
      </c>
      <c r="J1195" s="13">
        <f t="shared" si="183"/>
        <v>1500</v>
      </c>
      <c r="K1195"/>
      <c r="L1195" t="b">
        <f t="shared" si="184"/>
        <v>0</v>
      </c>
      <c r="M1195" t="b">
        <f t="shared" si="185"/>
        <v>0</v>
      </c>
      <c r="N1195" t="b">
        <f t="shared" si="186"/>
        <v>1</v>
      </c>
      <c r="O1195" t="b">
        <f t="shared" si="187"/>
        <v>1</v>
      </c>
      <c r="P1195" t="b">
        <f t="shared" si="188"/>
        <v>1</v>
      </c>
      <c r="Q1195" s="21">
        <f t="shared" si="189"/>
        <v>1</v>
      </c>
    </row>
    <row r="1196" spans="1:17" ht="15.75" hidden="1" x14ac:dyDescent="0.25">
      <c r="A1196" s="17" t="s">
        <v>297</v>
      </c>
      <c r="B1196" s="17" t="s">
        <v>332</v>
      </c>
      <c r="C1196" s="17" t="s">
        <v>22</v>
      </c>
      <c r="D1196" s="12">
        <v>43115</v>
      </c>
      <c r="E1196" s="12">
        <v>43130</v>
      </c>
      <c r="F1196" s="13">
        <v>1500</v>
      </c>
      <c r="G1196" s="12">
        <v>43101</v>
      </c>
      <c r="H1196" s="12">
        <v>43131</v>
      </c>
      <c r="I1196" s="17">
        <f t="shared" si="176"/>
        <v>1</v>
      </c>
      <c r="J1196" s="13">
        <f t="shared" si="183"/>
        <v>1500</v>
      </c>
      <c r="K1196"/>
      <c r="L1196" t="b">
        <f t="shared" si="184"/>
        <v>0</v>
      </c>
      <c r="M1196" t="b">
        <f t="shared" si="185"/>
        <v>0</v>
      </c>
      <c r="N1196" t="b">
        <f t="shared" si="186"/>
        <v>1</v>
      </c>
      <c r="O1196" t="b">
        <f t="shared" si="187"/>
        <v>1</v>
      </c>
      <c r="P1196" t="b">
        <f t="shared" si="188"/>
        <v>1</v>
      </c>
      <c r="Q1196" s="21">
        <f t="shared" si="189"/>
        <v>1</v>
      </c>
    </row>
    <row r="1197" spans="1:17" ht="15.75" hidden="1" x14ac:dyDescent="0.25">
      <c r="A1197" s="17" t="s">
        <v>297</v>
      </c>
      <c r="B1197" s="17" t="s">
        <v>332</v>
      </c>
      <c r="C1197" s="17" t="s">
        <v>22</v>
      </c>
      <c r="D1197" s="12">
        <v>43146</v>
      </c>
      <c r="E1197" s="12">
        <v>43157</v>
      </c>
      <c r="F1197" s="13">
        <v>1500</v>
      </c>
      <c r="G1197" s="12">
        <v>43132</v>
      </c>
      <c r="H1197" s="12">
        <v>43159</v>
      </c>
      <c r="I1197" s="17">
        <f t="shared" si="176"/>
        <v>1</v>
      </c>
      <c r="J1197" s="13">
        <f t="shared" si="183"/>
        <v>1500</v>
      </c>
      <c r="K1197"/>
      <c r="L1197" t="b">
        <f t="shared" si="184"/>
        <v>0</v>
      </c>
      <c r="M1197" t="b">
        <f t="shared" si="185"/>
        <v>0</v>
      </c>
      <c r="N1197" t="b">
        <f t="shared" si="186"/>
        <v>1</v>
      </c>
      <c r="O1197" t="b">
        <f t="shared" si="187"/>
        <v>1</v>
      </c>
      <c r="P1197" t="b">
        <f t="shared" si="188"/>
        <v>1</v>
      </c>
      <c r="Q1197" s="21">
        <f t="shared" si="189"/>
        <v>1</v>
      </c>
    </row>
    <row r="1198" spans="1:17" ht="15.75" hidden="1" x14ac:dyDescent="0.25">
      <c r="A1198" s="17" t="s">
        <v>297</v>
      </c>
      <c r="B1198" s="17" t="s">
        <v>332</v>
      </c>
      <c r="C1198" s="17" t="s">
        <v>22</v>
      </c>
      <c r="D1198" s="12">
        <v>43174</v>
      </c>
      <c r="E1198" s="12">
        <v>43185</v>
      </c>
      <c r="F1198" s="13">
        <v>1500</v>
      </c>
      <c r="G1198" s="12">
        <v>43160</v>
      </c>
      <c r="H1198" s="12">
        <v>43190</v>
      </c>
      <c r="I1198" s="17">
        <f t="shared" si="176"/>
        <v>1</v>
      </c>
      <c r="J1198" s="13">
        <f t="shared" si="183"/>
        <v>1500</v>
      </c>
      <c r="K1198"/>
      <c r="L1198" t="b">
        <f t="shared" si="184"/>
        <v>0</v>
      </c>
      <c r="M1198" t="b">
        <f t="shared" si="185"/>
        <v>0</v>
      </c>
      <c r="N1198" t="b">
        <f t="shared" si="186"/>
        <v>1</v>
      </c>
      <c r="O1198" t="b">
        <f t="shared" si="187"/>
        <v>1</v>
      </c>
      <c r="P1198" t="b">
        <f t="shared" si="188"/>
        <v>1</v>
      </c>
      <c r="Q1198" s="21">
        <f t="shared" si="189"/>
        <v>1</v>
      </c>
    </row>
    <row r="1199" spans="1:17" ht="15.75" hidden="1" x14ac:dyDescent="0.25">
      <c r="A1199" s="17" t="s">
        <v>297</v>
      </c>
      <c r="B1199" s="17" t="s">
        <v>332</v>
      </c>
      <c r="C1199" s="17" t="s">
        <v>22</v>
      </c>
      <c r="D1199" s="12">
        <v>43191</v>
      </c>
      <c r="E1199" s="12">
        <v>43206</v>
      </c>
      <c r="F1199" s="13">
        <v>1500</v>
      </c>
      <c r="G1199" s="12">
        <v>43191</v>
      </c>
      <c r="H1199" s="12">
        <v>43220</v>
      </c>
      <c r="I1199" s="17">
        <f t="shared" si="176"/>
        <v>1</v>
      </c>
      <c r="J1199" s="13">
        <f t="shared" si="183"/>
        <v>1500</v>
      </c>
      <c r="K1199"/>
      <c r="L1199" t="b">
        <f t="shared" si="184"/>
        <v>0</v>
      </c>
      <c r="M1199" t="b">
        <f t="shared" si="185"/>
        <v>0</v>
      </c>
      <c r="N1199" t="b">
        <f t="shared" si="186"/>
        <v>1</v>
      </c>
      <c r="O1199" t="b">
        <f t="shared" si="187"/>
        <v>1</v>
      </c>
      <c r="P1199" t="b">
        <f t="shared" si="188"/>
        <v>1</v>
      </c>
      <c r="Q1199" s="21">
        <f t="shared" si="189"/>
        <v>1</v>
      </c>
    </row>
    <row r="1200" spans="1:17" ht="15.75" hidden="1" x14ac:dyDescent="0.25">
      <c r="A1200" s="17" t="s">
        <v>297</v>
      </c>
      <c r="B1200" s="17" t="s">
        <v>332</v>
      </c>
      <c r="C1200" s="17" t="s">
        <v>22</v>
      </c>
      <c r="D1200" s="12">
        <v>43221</v>
      </c>
      <c r="E1200" s="12">
        <v>43234</v>
      </c>
      <c r="F1200" s="13">
        <v>1500</v>
      </c>
      <c r="G1200" s="12">
        <v>43221</v>
      </c>
      <c r="H1200" s="12">
        <v>43251</v>
      </c>
      <c r="I1200" s="17">
        <f t="shared" si="176"/>
        <v>1</v>
      </c>
      <c r="J1200" s="13">
        <f t="shared" si="183"/>
        <v>1500</v>
      </c>
      <c r="K1200"/>
      <c r="L1200" t="b">
        <f t="shared" si="184"/>
        <v>0</v>
      </c>
      <c r="M1200" t="b">
        <f t="shared" si="185"/>
        <v>0</v>
      </c>
      <c r="N1200" t="b">
        <f t="shared" si="186"/>
        <v>1</v>
      </c>
      <c r="O1200" t="b">
        <f t="shared" si="187"/>
        <v>1</v>
      </c>
      <c r="P1200" t="b">
        <f t="shared" si="188"/>
        <v>1</v>
      </c>
      <c r="Q1200" s="21">
        <f t="shared" si="189"/>
        <v>1</v>
      </c>
    </row>
    <row r="1201" spans="1:17" ht="15.75" hidden="1" x14ac:dyDescent="0.25">
      <c r="A1201" s="17" t="s">
        <v>297</v>
      </c>
      <c r="B1201" s="17" t="s">
        <v>332</v>
      </c>
      <c r="C1201" s="17" t="s">
        <v>22</v>
      </c>
      <c r="D1201" s="12">
        <v>43252</v>
      </c>
      <c r="E1201" s="12">
        <v>43264</v>
      </c>
      <c r="F1201" s="13">
        <v>1500</v>
      </c>
      <c r="G1201" s="12">
        <v>43252</v>
      </c>
      <c r="H1201" s="12">
        <v>43281</v>
      </c>
      <c r="I1201" s="17">
        <f t="shared" si="176"/>
        <v>1</v>
      </c>
      <c r="J1201" s="13">
        <f t="shared" si="183"/>
        <v>1500</v>
      </c>
      <c r="K1201"/>
      <c r="L1201" t="b">
        <f t="shared" si="184"/>
        <v>0</v>
      </c>
      <c r="M1201" t="b">
        <f t="shared" si="185"/>
        <v>0</v>
      </c>
      <c r="N1201" t="b">
        <f t="shared" si="186"/>
        <v>1</v>
      </c>
      <c r="O1201" t="b">
        <f t="shared" si="187"/>
        <v>1</v>
      </c>
      <c r="P1201" t="b">
        <f t="shared" si="188"/>
        <v>1</v>
      </c>
      <c r="Q1201" s="21">
        <f t="shared" si="189"/>
        <v>1</v>
      </c>
    </row>
    <row r="1202" spans="1:17" ht="15.75" hidden="1" x14ac:dyDescent="0.25">
      <c r="A1202" s="17" t="s">
        <v>297</v>
      </c>
      <c r="B1202" s="17" t="s">
        <v>332</v>
      </c>
      <c r="C1202" s="17" t="s">
        <v>22</v>
      </c>
      <c r="D1202" s="12">
        <v>43282</v>
      </c>
      <c r="E1202" s="12">
        <v>43322</v>
      </c>
      <c r="F1202" s="13">
        <v>1500</v>
      </c>
      <c r="G1202" s="12">
        <v>43282</v>
      </c>
      <c r="H1202" s="12">
        <v>43312</v>
      </c>
      <c r="I1202" s="17">
        <f t="shared" si="176"/>
        <v>1</v>
      </c>
      <c r="J1202" s="13">
        <f t="shared" si="183"/>
        <v>1500</v>
      </c>
      <c r="K1202"/>
      <c r="L1202" t="b">
        <f t="shared" si="184"/>
        <v>0</v>
      </c>
      <c r="M1202" t="b">
        <f t="shared" si="185"/>
        <v>0</v>
      </c>
      <c r="N1202" t="b">
        <f t="shared" si="186"/>
        <v>1</v>
      </c>
      <c r="O1202" t="b">
        <f t="shared" si="187"/>
        <v>1</v>
      </c>
      <c r="P1202" t="b">
        <f t="shared" si="188"/>
        <v>1</v>
      </c>
      <c r="Q1202" s="21">
        <f t="shared" si="189"/>
        <v>1</v>
      </c>
    </row>
    <row r="1203" spans="1:17" ht="15.75" hidden="1" x14ac:dyDescent="0.25">
      <c r="A1203" s="17" t="s">
        <v>297</v>
      </c>
      <c r="B1203" s="17" t="s">
        <v>332</v>
      </c>
      <c r="C1203" s="17" t="s">
        <v>22</v>
      </c>
      <c r="D1203" s="12">
        <v>43313</v>
      </c>
      <c r="E1203" s="12">
        <v>43326</v>
      </c>
      <c r="F1203" s="13">
        <v>1500</v>
      </c>
      <c r="G1203" s="12">
        <v>43313</v>
      </c>
      <c r="H1203" s="12">
        <v>43343</v>
      </c>
      <c r="I1203" s="17">
        <f t="shared" ref="I1203:I1266" si="190">IF((YEAR(H1203)-YEAR(G1203))=1, ((MONTH(H1203)-MONTH(G1203))+1)+12, (IF((YEAR(H1203)-YEAR(G1203))=2, ((MONTH(H1203)-MONTH(G1203))+1)+24, (IF((YEAR(H1203)-YEAR(G1203))=3, ((MONTH(H1203)-MONTH(G1203))+1)+36, (MONTH(H1203)-MONTH(G1203))+1)))))</f>
        <v>1</v>
      </c>
      <c r="J1203" s="13">
        <f t="shared" si="183"/>
        <v>1500</v>
      </c>
      <c r="K1203"/>
      <c r="L1203" t="b">
        <f t="shared" si="184"/>
        <v>0</v>
      </c>
      <c r="M1203" t="b">
        <f t="shared" si="185"/>
        <v>0</v>
      </c>
      <c r="N1203" t="b">
        <f t="shared" si="186"/>
        <v>1</v>
      </c>
      <c r="O1203" t="b">
        <f t="shared" si="187"/>
        <v>1</v>
      </c>
      <c r="P1203" t="b">
        <f t="shared" si="188"/>
        <v>1</v>
      </c>
      <c r="Q1203" s="21">
        <f t="shared" si="189"/>
        <v>1</v>
      </c>
    </row>
    <row r="1204" spans="1:17" ht="15.75" hidden="1" x14ac:dyDescent="0.25">
      <c r="A1204" s="17" t="s">
        <v>297</v>
      </c>
      <c r="B1204" s="17" t="s">
        <v>332</v>
      </c>
      <c r="C1204" s="17" t="s">
        <v>22</v>
      </c>
      <c r="D1204" s="12">
        <v>43344</v>
      </c>
      <c r="E1204" s="12">
        <v>43353</v>
      </c>
      <c r="F1204" s="13">
        <v>1500</v>
      </c>
      <c r="G1204" s="12">
        <v>43344</v>
      </c>
      <c r="H1204" s="12">
        <v>43373</v>
      </c>
      <c r="I1204" s="17">
        <f t="shared" si="190"/>
        <v>1</v>
      </c>
      <c r="J1204" s="13">
        <f t="shared" si="183"/>
        <v>1500</v>
      </c>
      <c r="K1204"/>
      <c r="L1204" t="b">
        <f t="shared" si="184"/>
        <v>0</v>
      </c>
      <c r="M1204" t="b">
        <f t="shared" si="185"/>
        <v>0</v>
      </c>
      <c r="N1204" t="b">
        <f t="shared" si="186"/>
        <v>1</v>
      </c>
      <c r="O1204" t="b">
        <f t="shared" si="187"/>
        <v>1</v>
      </c>
      <c r="P1204" t="b">
        <f t="shared" si="188"/>
        <v>1</v>
      </c>
      <c r="Q1204" s="21">
        <f t="shared" si="189"/>
        <v>1</v>
      </c>
    </row>
    <row r="1205" spans="1:17" ht="15.75" hidden="1" x14ac:dyDescent="0.25">
      <c r="A1205" s="17" t="s">
        <v>297</v>
      </c>
      <c r="B1205" s="17" t="s">
        <v>332</v>
      </c>
      <c r="C1205" s="17" t="s">
        <v>22</v>
      </c>
      <c r="D1205" s="12">
        <v>43374</v>
      </c>
      <c r="E1205" s="12">
        <v>43382</v>
      </c>
      <c r="F1205" s="13">
        <v>1500</v>
      </c>
      <c r="G1205" s="12">
        <v>43374</v>
      </c>
      <c r="H1205" s="12">
        <v>43404</v>
      </c>
      <c r="I1205" s="17">
        <f t="shared" si="190"/>
        <v>1</v>
      </c>
      <c r="J1205" s="13">
        <f t="shared" si="183"/>
        <v>1500</v>
      </c>
      <c r="K1205"/>
      <c r="L1205" t="b">
        <f t="shared" si="184"/>
        <v>0</v>
      </c>
      <c r="M1205" t="b">
        <f t="shared" si="185"/>
        <v>0</v>
      </c>
      <c r="N1205" t="b">
        <f t="shared" si="186"/>
        <v>1</v>
      </c>
      <c r="O1205" t="b">
        <f t="shared" si="187"/>
        <v>1</v>
      </c>
      <c r="P1205" t="b">
        <f t="shared" si="188"/>
        <v>1</v>
      </c>
      <c r="Q1205" s="21">
        <f t="shared" si="189"/>
        <v>1</v>
      </c>
    </row>
    <row r="1206" spans="1:17" ht="15.75" hidden="1" x14ac:dyDescent="0.25">
      <c r="A1206" s="17" t="s">
        <v>297</v>
      </c>
      <c r="B1206" s="17" t="s">
        <v>332</v>
      </c>
      <c r="C1206" s="17" t="s">
        <v>22</v>
      </c>
      <c r="D1206" s="12">
        <v>43405</v>
      </c>
      <c r="E1206" s="12">
        <v>43417</v>
      </c>
      <c r="F1206" s="13">
        <v>1500</v>
      </c>
      <c r="G1206" s="12">
        <v>43405</v>
      </c>
      <c r="H1206" s="12">
        <v>43434</v>
      </c>
      <c r="I1206" s="17">
        <f t="shared" si="190"/>
        <v>1</v>
      </c>
      <c r="J1206" s="13">
        <f t="shared" si="183"/>
        <v>1500</v>
      </c>
      <c r="K1206"/>
      <c r="L1206" t="b">
        <f t="shared" si="184"/>
        <v>0</v>
      </c>
      <c r="M1206" t="b">
        <f t="shared" si="185"/>
        <v>0</v>
      </c>
      <c r="N1206" t="b">
        <f t="shared" si="186"/>
        <v>1</v>
      </c>
      <c r="O1206" t="b">
        <f t="shared" si="187"/>
        <v>1</v>
      </c>
      <c r="P1206" t="b">
        <f t="shared" si="188"/>
        <v>1</v>
      </c>
      <c r="Q1206" s="21">
        <f t="shared" si="189"/>
        <v>1</v>
      </c>
    </row>
    <row r="1207" spans="1:17" ht="15.75" hidden="1" x14ac:dyDescent="0.25">
      <c r="A1207" s="17" t="s">
        <v>297</v>
      </c>
      <c r="B1207" s="17" t="s">
        <v>332</v>
      </c>
      <c r="C1207" s="17" t="s">
        <v>22</v>
      </c>
      <c r="D1207" s="12">
        <v>43435</v>
      </c>
      <c r="E1207" s="12">
        <v>43452</v>
      </c>
      <c r="F1207" s="13">
        <v>1500</v>
      </c>
      <c r="G1207" s="12">
        <v>43435</v>
      </c>
      <c r="H1207" s="12">
        <v>43465</v>
      </c>
      <c r="I1207" s="17">
        <f t="shared" si="190"/>
        <v>1</v>
      </c>
      <c r="J1207" s="13">
        <f t="shared" si="183"/>
        <v>1500</v>
      </c>
      <c r="K1207"/>
      <c r="L1207" t="b">
        <f t="shared" si="184"/>
        <v>0</v>
      </c>
      <c r="M1207" t="b">
        <f t="shared" si="185"/>
        <v>0</v>
      </c>
      <c r="N1207" t="b">
        <f t="shared" si="186"/>
        <v>1</v>
      </c>
      <c r="O1207" t="b">
        <f t="shared" si="187"/>
        <v>1</v>
      </c>
      <c r="P1207" t="b">
        <f t="shared" si="188"/>
        <v>1</v>
      </c>
      <c r="Q1207" s="21">
        <f t="shared" si="189"/>
        <v>1</v>
      </c>
    </row>
    <row r="1208" spans="1:17" ht="15.75" x14ac:dyDescent="0.25">
      <c r="A1208" s="17" t="s">
        <v>297</v>
      </c>
      <c r="B1208" s="17" t="s">
        <v>332</v>
      </c>
      <c r="C1208" s="17" t="s">
        <v>22</v>
      </c>
      <c r="D1208" s="12">
        <v>43466</v>
      </c>
      <c r="E1208" s="12">
        <v>43487</v>
      </c>
      <c r="F1208" s="13">
        <v>1500</v>
      </c>
      <c r="G1208" s="12">
        <v>43466</v>
      </c>
      <c r="H1208" s="12">
        <v>43496</v>
      </c>
      <c r="I1208" s="17">
        <f t="shared" si="190"/>
        <v>1</v>
      </c>
      <c r="J1208" s="13">
        <f t="shared" si="183"/>
        <v>1500</v>
      </c>
      <c r="K1208"/>
      <c r="L1208" t="b">
        <f t="shared" si="184"/>
        <v>0</v>
      </c>
      <c r="M1208" t="b">
        <f t="shared" si="185"/>
        <v>0</v>
      </c>
      <c r="N1208" t="b">
        <f t="shared" si="186"/>
        <v>1</v>
      </c>
      <c r="O1208" t="b">
        <f t="shared" si="187"/>
        <v>1</v>
      </c>
      <c r="P1208" t="b">
        <f t="shared" si="188"/>
        <v>1</v>
      </c>
      <c r="Q1208" s="21">
        <f t="shared" si="189"/>
        <v>1</v>
      </c>
    </row>
    <row r="1209" spans="1:17" ht="15.75" x14ac:dyDescent="0.25">
      <c r="A1209" s="17" t="s">
        <v>297</v>
      </c>
      <c r="B1209" s="17" t="s">
        <v>332</v>
      </c>
      <c r="C1209" s="17" t="s">
        <v>22</v>
      </c>
      <c r="D1209" s="12">
        <v>43497</v>
      </c>
      <c r="E1209" s="12">
        <v>43509</v>
      </c>
      <c r="F1209" s="13">
        <v>1500</v>
      </c>
      <c r="G1209" s="12">
        <v>43497</v>
      </c>
      <c r="H1209" s="12">
        <v>43524</v>
      </c>
      <c r="I1209" s="17">
        <f t="shared" si="190"/>
        <v>1</v>
      </c>
      <c r="J1209" s="13">
        <f t="shared" si="183"/>
        <v>1500</v>
      </c>
      <c r="K1209"/>
      <c r="L1209" t="b">
        <f t="shared" si="184"/>
        <v>0</v>
      </c>
      <c r="M1209" t="b">
        <f t="shared" si="185"/>
        <v>0</v>
      </c>
      <c r="N1209" t="b">
        <f t="shared" si="186"/>
        <v>1</v>
      </c>
      <c r="O1209" t="b">
        <f t="shared" si="187"/>
        <v>1</v>
      </c>
      <c r="P1209" t="b">
        <f t="shared" si="188"/>
        <v>1</v>
      </c>
      <c r="Q1209" s="21">
        <f t="shared" si="189"/>
        <v>1</v>
      </c>
    </row>
    <row r="1210" spans="1:17" ht="15.75" x14ac:dyDescent="0.25">
      <c r="A1210" s="17" t="s">
        <v>297</v>
      </c>
      <c r="B1210" s="17" t="s">
        <v>332</v>
      </c>
      <c r="C1210" s="17" t="s">
        <v>22</v>
      </c>
      <c r="D1210" s="12">
        <v>43525</v>
      </c>
      <c r="E1210" s="12">
        <v>43536</v>
      </c>
      <c r="F1210" s="13">
        <v>1500</v>
      </c>
      <c r="G1210" s="12">
        <v>43525</v>
      </c>
      <c r="H1210" s="12">
        <v>43555</v>
      </c>
      <c r="I1210" s="17">
        <f t="shared" si="190"/>
        <v>1</v>
      </c>
      <c r="J1210" s="13">
        <f t="shared" si="183"/>
        <v>1500</v>
      </c>
      <c r="K1210"/>
      <c r="L1210" t="b">
        <f t="shared" si="184"/>
        <v>0</v>
      </c>
      <c r="M1210" t="b">
        <f t="shared" si="185"/>
        <v>0</v>
      </c>
      <c r="N1210" t="b">
        <f t="shared" si="186"/>
        <v>1</v>
      </c>
      <c r="O1210" t="b">
        <f t="shared" si="187"/>
        <v>1</v>
      </c>
      <c r="P1210" t="b">
        <f t="shared" si="188"/>
        <v>1</v>
      </c>
      <c r="Q1210" s="21">
        <f t="shared" si="189"/>
        <v>1</v>
      </c>
    </row>
    <row r="1211" spans="1:17" ht="15.75" x14ac:dyDescent="0.25">
      <c r="A1211" s="17" t="s">
        <v>297</v>
      </c>
      <c r="B1211" s="17" t="s">
        <v>332</v>
      </c>
      <c r="C1211" s="17" t="s">
        <v>22</v>
      </c>
      <c r="D1211" s="12">
        <v>43556</v>
      </c>
      <c r="E1211" s="12">
        <v>43598</v>
      </c>
      <c r="F1211" s="13">
        <v>2700</v>
      </c>
      <c r="G1211" s="12">
        <v>43556</v>
      </c>
      <c r="H1211" s="12">
        <v>43646</v>
      </c>
      <c r="I1211" s="17">
        <f t="shared" si="190"/>
        <v>3</v>
      </c>
      <c r="J1211" s="13">
        <f t="shared" si="183"/>
        <v>900</v>
      </c>
      <c r="K1211"/>
      <c r="L1211" t="b">
        <f t="shared" si="184"/>
        <v>0</v>
      </c>
      <c r="M1211" t="b">
        <f t="shared" si="185"/>
        <v>0</v>
      </c>
      <c r="N1211" t="b">
        <f t="shared" si="186"/>
        <v>1</v>
      </c>
      <c r="O1211" t="b">
        <f t="shared" si="187"/>
        <v>1</v>
      </c>
      <c r="P1211" t="b">
        <f t="shared" si="188"/>
        <v>1</v>
      </c>
      <c r="Q1211" s="21">
        <f t="shared" si="189"/>
        <v>1</v>
      </c>
    </row>
    <row r="1212" spans="1:17" ht="15.75" x14ac:dyDescent="0.25">
      <c r="A1212" s="17" t="s">
        <v>297</v>
      </c>
      <c r="B1212" s="17" t="s">
        <v>332</v>
      </c>
      <c r="C1212" s="17" t="s">
        <v>22</v>
      </c>
      <c r="D1212" s="12">
        <v>43647</v>
      </c>
      <c r="E1212" s="12">
        <v>43655</v>
      </c>
      <c r="F1212" s="13">
        <v>2700</v>
      </c>
      <c r="G1212" s="12">
        <v>43647</v>
      </c>
      <c r="H1212" s="12">
        <v>43738</v>
      </c>
      <c r="I1212" s="17">
        <f t="shared" si="190"/>
        <v>3</v>
      </c>
      <c r="J1212" s="13">
        <f t="shared" ref="J1212:J1275" si="191">F1212/I1212</f>
        <v>900</v>
      </c>
      <c r="K1212"/>
      <c r="L1212" t="b">
        <f t="shared" si="184"/>
        <v>0</v>
      </c>
      <c r="M1212" t="b">
        <f t="shared" si="185"/>
        <v>0</v>
      </c>
      <c r="N1212" t="b">
        <f t="shared" si="186"/>
        <v>1</v>
      </c>
      <c r="O1212" t="b">
        <f t="shared" si="187"/>
        <v>1</v>
      </c>
      <c r="P1212" t="b">
        <f t="shared" si="188"/>
        <v>1</v>
      </c>
      <c r="Q1212" s="21">
        <f t="shared" si="189"/>
        <v>1</v>
      </c>
    </row>
    <row r="1213" spans="1:17" ht="15.75" x14ac:dyDescent="0.25">
      <c r="A1213" s="17" t="s">
        <v>297</v>
      </c>
      <c r="B1213" s="17" t="s">
        <v>332</v>
      </c>
      <c r="C1213" s="17" t="s">
        <v>22</v>
      </c>
      <c r="D1213" s="12">
        <v>43739</v>
      </c>
      <c r="E1213" s="12">
        <v>43766</v>
      </c>
      <c r="F1213" s="13">
        <v>2700</v>
      </c>
      <c r="G1213" s="12">
        <v>43739</v>
      </c>
      <c r="H1213" s="12">
        <v>43830</v>
      </c>
      <c r="I1213" s="17">
        <f t="shared" si="190"/>
        <v>3</v>
      </c>
      <c r="J1213" s="13">
        <f t="shared" si="191"/>
        <v>900</v>
      </c>
      <c r="K1213"/>
      <c r="L1213" t="b">
        <f t="shared" si="184"/>
        <v>0</v>
      </c>
      <c r="M1213" t="b">
        <f t="shared" si="185"/>
        <v>0</v>
      </c>
      <c r="N1213" t="b">
        <f t="shared" si="186"/>
        <v>1</v>
      </c>
      <c r="O1213" t="b">
        <f t="shared" si="187"/>
        <v>1</v>
      </c>
      <c r="P1213" t="b">
        <f t="shared" si="188"/>
        <v>1</v>
      </c>
      <c r="Q1213" s="21">
        <f t="shared" si="189"/>
        <v>1</v>
      </c>
    </row>
    <row r="1214" spans="1:17" ht="15.75" x14ac:dyDescent="0.25">
      <c r="A1214" s="17" t="s">
        <v>297</v>
      </c>
      <c r="B1214" s="17" t="s">
        <v>332</v>
      </c>
      <c r="C1214" s="17" t="s">
        <v>22</v>
      </c>
      <c r="D1214" s="12">
        <v>43831</v>
      </c>
      <c r="E1214" s="12">
        <v>43844</v>
      </c>
      <c r="F1214" s="13">
        <v>2700</v>
      </c>
      <c r="G1214" s="12">
        <v>43831</v>
      </c>
      <c r="H1214" s="12">
        <v>43921</v>
      </c>
      <c r="I1214" s="17">
        <f t="shared" si="190"/>
        <v>3</v>
      </c>
      <c r="J1214" s="13">
        <f t="shared" si="191"/>
        <v>900</v>
      </c>
      <c r="K1214"/>
      <c r="L1214" t="b">
        <f t="shared" ref="L1214:L1277" si="192">AND(F1214=F1213,G1214=G1213,E1214=E1213,D1214=D1213)</f>
        <v>0</v>
      </c>
      <c r="M1214" t="b">
        <f t="shared" ref="M1214:M1277" si="193">IF(F1214&gt;G1214,TRUE, FALSE)</f>
        <v>0</v>
      </c>
      <c r="N1214" t="b">
        <f t="shared" ref="N1214:N1277" si="194">EXACT(A1214,A1213)</f>
        <v>1</v>
      </c>
      <c r="O1214" t="b">
        <f t="shared" ref="O1214:O1277" si="195">EXACT(B1214,B1213)</f>
        <v>1</v>
      </c>
      <c r="P1214" t="b">
        <f t="shared" ref="P1214:P1277" si="196">AND(N1214,O1214)</f>
        <v>1</v>
      </c>
      <c r="Q1214" s="21">
        <f t="shared" ref="Q1214:Q1277" si="197">IF(AND(NOT(L1214),P1214), G1214-H1213,"N/a")</f>
        <v>1</v>
      </c>
    </row>
    <row r="1215" spans="1:17" ht="15.75" x14ac:dyDescent="0.25">
      <c r="A1215" s="17" t="s">
        <v>297</v>
      </c>
      <c r="B1215" s="17" t="s">
        <v>332</v>
      </c>
      <c r="C1215" s="17" t="s">
        <v>22</v>
      </c>
      <c r="D1215" s="12">
        <v>43922</v>
      </c>
      <c r="E1215" s="12">
        <v>43950</v>
      </c>
      <c r="F1215" s="13">
        <v>2700</v>
      </c>
      <c r="G1215" s="12">
        <v>43922</v>
      </c>
      <c r="H1215" s="12">
        <v>44012</v>
      </c>
      <c r="I1215" s="17">
        <f t="shared" si="190"/>
        <v>3</v>
      </c>
      <c r="J1215" s="13">
        <f t="shared" si="191"/>
        <v>900</v>
      </c>
      <c r="K1215"/>
      <c r="L1215" t="b">
        <f t="shared" si="192"/>
        <v>0</v>
      </c>
      <c r="M1215" t="b">
        <f t="shared" si="193"/>
        <v>0</v>
      </c>
      <c r="N1215" t="b">
        <f t="shared" si="194"/>
        <v>1</v>
      </c>
      <c r="O1215" t="b">
        <f t="shared" si="195"/>
        <v>1</v>
      </c>
      <c r="P1215" t="b">
        <f t="shared" si="196"/>
        <v>1</v>
      </c>
      <c r="Q1215" s="21">
        <f t="shared" si="197"/>
        <v>1</v>
      </c>
    </row>
    <row r="1216" spans="1:17" ht="15.75" x14ac:dyDescent="0.25">
      <c r="A1216" s="17" t="s">
        <v>297</v>
      </c>
      <c r="B1216" s="17" t="s">
        <v>332</v>
      </c>
      <c r="C1216" s="17" t="s">
        <v>22</v>
      </c>
      <c r="D1216" s="12">
        <v>44013</v>
      </c>
      <c r="E1216" s="12">
        <v>44029</v>
      </c>
      <c r="F1216" s="13">
        <v>2700</v>
      </c>
      <c r="G1216" s="12">
        <v>44013</v>
      </c>
      <c r="H1216" s="12">
        <v>44104</v>
      </c>
      <c r="I1216" s="17">
        <f t="shared" si="190"/>
        <v>3</v>
      </c>
      <c r="J1216" s="13">
        <f t="shared" si="191"/>
        <v>900</v>
      </c>
      <c r="K1216"/>
      <c r="L1216" t="b">
        <f t="shared" si="192"/>
        <v>0</v>
      </c>
      <c r="M1216" t="b">
        <f t="shared" si="193"/>
        <v>0</v>
      </c>
      <c r="N1216" t="b">
        <f t="shared" si="194"/>
        <v>1</v>
      </c>
      <c r="O1216" t="b">
        <f t="shared" si="195"/>
        <v>1</v>
      </c>
      <c r="P1216" t="b">
        <f t="shared" si="196"/>
        <v>1</v>
      </c>
      <c r="Q1216" s="21">
        <f t="shared" si="197"/>
        <v>1</v>
      </c>
    </row>
    <row r="1217" spans="1:17" ht="15.75" x14ac:dyDescent="0.25">
      <c r="A1217" s="17" t="s">
        <v>297</v>
      </c>
      <c r="B1217" s="17" t="s">
        <v>332</v>
      </c>
      <c r="C1217" s="17" t="s">
        <v>22</v>
      </c>
      <c r="D1217" s="12">
        <v>44105</v>
      </c>
      <c r="E1217" s="12">
        <v>44186</v>
      </c>
      <c r="F1217" s="13">
        <v>2700</v>
      </c>
      <c r="G1217" s="12">
        <v>44105</v>
      </c>
      <c r="H1217" s="12">
        <v>44196</v>
      </c>
      <c r="I1217" s="17">
        <f t="shared" si="190"/>
        <v>3</v>
      </c>
      <c r="J1217" s="13">
        <f t="shared" si="191"/>
        <v>900</v>
      </c>
      <c r="K1217"/>
      <c r="L1217" t="b">
        <f t="shared" si="192"/>
        <v>0</v>
      </c>
      <c r="M1217" t="b">
        <f t="shared" si="193"/>
        <v>0</v>
      </c>
      <c r="N1217" t="b">
        <f t="shared" si="194"/>
        <v>1</v>
      </c>
      <c r="O1217" t="b">
        <f t="shared" si="195"/>
        <v>1</v>
      </c>
      <c r="P1217" t="b">
        <f t="shared" si="196"/>
        <v>1</v>
      </c>
      <c r="Q1217" s="21">
        <f t="shared" si="197"/>
        <v>1</v>
      </c>
    </row>
    <row r="1218" spans="1:17" ht="15.75" x14ac:dyDescent="0.25">
      <c r="A1218" s="17" t="s">
        <v>297</v>
      </c>
      <c r="B1218" s="17" t="s">
        <v>332</v>
      </c>
      <c r="C1218" s="17" t="s">
        <v>22</v>
      </c>
      <c r="D1218" s="12">
        <v>44197</v>
      </c>
      <c r="E1218" s="12">
        <v>44222</v>
      </c>
      <c r="F1218" s="13">
        <v>2700</v>
      </c>
      <c r="G1218" s="12">
        <v>44197</v>
      </c>
      <c r="H1218" s="12">
        <v>44286</v>
      </c>
      <c r="I1218" s="17">
        <f t="shared" si="190"/>
        <v>3</v>
      </c>
      <c r="J1218" s="13">
        <f t="shared" si="191"/>
        <v>900</v>
      </c>
      <c r="K1218"/>
      <c r="L1218" t="b">
        <f t="shared" si="192"/>
        <v>0</v>
      </c>
      <c r="M1218" t="b">
        <f t="shared" si="193"/>
        <v>0</v>
      </c>
      <c r="N1218" t="b">
        <f t="shared" si="194"/>
        <v>1</v>
      </c>
      <c r="O1218" t="b">
        <f t="shared" si="195"/>
        <v>1</v>
      </c>
      <c r="P1218" t="b">
        <f t="shared" si="196"/>
        <v>1</v>
      </c>
      <c r="Q1218" s="21">
        <f t="shared" si="197"/>
        <v>1</v>
      </c>
    </row>
    <row r="1219" spans="1:17" ht="15.75" hidden="1" x14ac:dyDescent="0.25">
      <c r="A1219" s="17" t="s">
        <v>298</v>
      </c>
      <c r="B1219" s="17" t="s">
        <v>333</v>
      </c>
      <c r="C1219" s="17" t="s">
        <v>22</v>
      </c>
      <c r="D1219" s="12">
        <v>42613</v>
      </c>
      <c r="E1219" s="12">
        <v>42735</v>
      </c>
      <c r="F1219" s="13">
        <v>9000</v>
      </c>
      <c r="G1219" s="12">
        <v>42614</v>
      </c>
      <c r="H1219" s="12">
        <v>42794</v>
      </c>
      <c r="I1219" s="17">
        <f t="shared" si="190"/>
        <v>6</v>
      </c>
      <c r="J1219" s="13">
        <f t="shared" si="191"/>
        <v>1500</v>
      </c>
      <c r="K1219"/>
      <c r="L1219" t="b">
        <f t="shared" si="192"/>
        <v>0</v>
      </c>
      <c r="M1219" t="b">
        <f t="shared" si="193"/>
        <v>0</v>
      </c>
      <c r="N1219" t="b">
        <f t="shared" si="194"/>
        <v>0</v>
      </c>
      <c r="O1219" t="b">
        <f t="shared" si="195"/>
        <v>0</v>
      </c>
      <c r="P1219" t="b">
        <f t="shared" si="196"/>
        <v>0</v>
      </c>
      <c r="Q1219" s="21" t="str">
        <f t="shared" si="197"/>
        <v>N/a</v>
      </c>
    </row>
    <row r="1220" spans="1:17" ht="15.75" hidden="1" x14ac:dyDescent="0.25">
      <c r="A1220" s="17" t="s">
        <v>298</v>
      </c>
      <c r="B1220" s="17" t="s">
        <v>333</v>
      </c>
      <c r="C1220" s="17" t="s">
        <v>22</v>
      </c>
      <c r="D1220" s="12">
        <v>42824</v>
      </c>
      <c r="E1220" s="12">
        <v>43100</v>
      </c>
      <c r="F1220" s="13">
        <v>9000</v>
      </c>
      <c r="G1220" s="12">
        <v>42795</v>
      </c>
      <c r="H1220" s="12">
        <v>42978</v>
      </c>
      <c r="I1220" s="17">
        <f t="shared" si="190"/>
        <v>6</v>
      </c>
      <c r="J1220" s="13">
        <f t="shared" si="191"/>
        <v>1500</v>
      </c>
      <c r="K1220"/>
      <c r="L1220" t="b">
        <f t="shared" si="192"/>
        <v>0</v>
      </c>
      <c r="M1220" t="b">
        <f t="shared" si="193"/>
        <v>0</v>
      </c>
      <c r="N1220" t="b">
        <f t="shared" si="194"/>
        <v>1</v>
      </c>
      <c r="O1220" t="b">
        <f t="shared" si="195"/>
        <v>1</v>
      </c>
      <c r="P1220" t="b">
        <f t="shared" si="196"/>
        <v>1</v>
      </c>
      <c r="Q1220" s="21">
        <f t="shared" si="197"/>
        <v>1</v>
      </c>
    </row>
    <row r="1221" spans="1:17" ht="15.75" hidden="1" x14ac:dyDescent="0.25">
      <c r="A1221" s="17" t="s">
        <v>298</v>
      </c>
      <c r="B1221" s="17" t="s">
        <v>333</v>
      </c>
      <c r="C1221" s="17" t="s">
        <v>22</v>
      </c>
      <c r="D1221" s="12">
        <v>42979</v>
      </c>
      <c r="E1221" s="12">
        <v>43100</v>
      </c>
      <c r="F1221" s="13">
        <v>1500</v>
      </c>
      <c r="G1221" s="12">
        <v>42979</v>
      </c>
      <c r="H1221" s="12">
        <v>43008</v>
      </c>
      <c r="I1221" s="17">
        <f t="shared" si="190"/>
        <v>1</v>
      </c>
      <c r="J1221" s="13">
        <f t="shared" si="191"/>
        <v>1500</v>
      </c>
      <c r="K1221"/>
      <c r="L1221" t="b">
        <f t="shared" si="192"/>
        <v>0</v>
      </c>
      <c r="M1221" t="b">
        <f t="shared" si="193"/>
        <v>0</v>
      </c>
      <c r="N1221" t="b">
        <f t="shared" si="194"/>
        <v>1</v>
      </c>
      <c r="O1221" t="b">
        <f t="shared" si="195"/>
        <v>1</v>
      </c>
      <c r="P1221" t="b">
        <f t="shared" si="196"/>
        <v>1</v>
      </c>
      <c r="Q1221" s="21">
        <f t="shared" si="197"/>
        <v>1</v>
      </c>
    </row>
    <row r="1222" spans="1:17" ht="15.75" hidden="1" x14ac:dyDescent="0.25">
      <c r="A1222" s="17" t="s">
        <v>298</v>
      </c>
      <c r="B1222" s="17" t="s">
        <v>333</v>
      </c>
      <c r="C1222" s="17" t="s">
        <v>22</v>
      </c>
      <c r="D1222" s="12">
        <v>43009</v>
      </c>
      <c r="E1222" s="12">
        <v>43100</v>
      </c>
      <c r="F1222" s="13">
        <v>1500</v>
      </c>
      <c r="G1222" s="12">
        <v>43009</v>
      </c>
      <c r="H1222" s="12">
        <v>43039</v>
      </c>
      <c r="I1222" s="17">
        <f t="shared" si="190"/>
        <v>1</v>
      </c>
      <c r="J1222" s="13">
        <f t="shared" si="191"/>
        <v>1500</v>
      </c>
      <c r="K1222"/>
      <c r="L1222" t="b">
        <f t="shared" si="192"/>
        <v>0</v>
      </c>
      <c r="M1222" t="b">
        <f t="shared" si="193"/>
        <v>0</v>
      </c>
      <c r="N1222" t="b">
        <f t="shared" si="194"/>
        <v>1</v>
      </c>
      <c r="O1222" t="b">
        <f t="shared" si="195"/>
        <v>1</v>
      </c>
      <c r="P1222" t="b">
        <f t="shared" si="196"/>
        <v>1</v>
      </c>
      <c r="Q1222" s="21">
        <f t="shared" si="197"/>
        <v>1</v>
      </c>
    </row>
    <row r="1223" spans="1:17" ht="15.75" hidden="1" x14ac:dyDescent="0.25">
      <c r="A1223" s="17" t="s">
        <v>298</v>
      </c>
      <c r="B1223" s="17" t="s">
        <v>333</v>
      </c>
      <c r="C1223" s="17" t="s">
        <v>22</v>
      </c>
      <c r="D1223" s="12">
        <v>43040</v>
      </c>
      <c r="E1223" s="12">
        <v>43100</v>
      </c>
      <c r="F1223" s="13">
        <v>1500</v>
      </c>
      <c r="G1223" s="12">
        <v>43040</v>
      </c>
      <c r="H1223" s="12">
        <v>43069</v>
      </c>
      <c r="I1223" s="17">
        <f t="shared" si="190"/>
        <v>1</v>
      </c>
      <c r="J1223" s="13">
        <f t="shared" si="191"/>
        <v>1500</v>
      </c>
      <c r="K1223"/>
      <c r="L1223" t="b">
        <f t="shared" si="192"/>
        <v>0</v>
      </c>
      <c r="M1223" t="b">
        <f t="shared" si="193"/>
        <v>0</v>
      </c>
      <c r="N1223" t="b">
        <f t="shared" si="194"/>
        <v>1</v>
      </c>
      <c r="O1223" t="b">
        <f t="shared" si="195"/>
        <v>1</v>
      </c>
      <c r="P1223" t="b">
        <f t="shared" si="196"/>
        <v>1</v>
      </c>
      <c r="Q1223" s="21">
        <f t="shared" si="197"/>
        <v>1</v>
      </c>
    </row>
    <row r="1224" spans="1:17" ht="15.75" hidden="1" x14ac:dyDescent="0.25">
      <c r="A1224" s="17" t="s">
        <v>298</v>
      </c>
      <c r="B1224" s="17" t="s">
        <v>333</v>
      </c>
      <c r="C1224" s="17" t="s">
        <v>22</v>
      </c>
      <c r="D1224" s="12">
        <v>43070</v>
      </c>
      <c r="E1224" s="12">
        <v>43100</v>
      </c>
      <c r="F1224" s="13">
        <v>1500</v>
      </c>
      <c r="G1224" s="12">
        <v>43070</v>
      </c>
      <c r="H1224" s="12">
        <v>43100</v>
      </c>
      <c r="I1224" s="17">
        <f t="shared" si="190"/>
        <v>1</v>
      </c>
      <c r="J1224" s="13">
        <f t="shared" si="191"/>
        <v>1500</v>
      </c>
      <c r="K1224"/>
      <c r="L1224" t="b">
        <f t="shared" si="192"/>
        <v>0</v>
      </c>
      <c r="M1224" t="b">
        <f t="shared" si="193"/>
        <v>0</v>
      </c>
      <c r="N1224" t="b">
        <f t="shared" si="194"/>
        <v>1</v>
      </c>
      <c r="O1224" t="b">
        <f t="shared" si="195"/>
        <v>1</v>
      </c>
      <c r="P1224" t="b">
        <f t="shared" si="196"/>
        <v>1</v>
      </c>
      <c r="Q1224" s="21">
        <f t="shared" si="197"/>
        <v>1</v>
      </c>
    </row>
    <row r="1225" spans="1:17" ht="15.75" hidden="1" x14ac:dyDescent="0.25">
      <c r="A1225" s="17" t="s">
        <v>298</v>
      </c>
      <c r="B1225" s="17" t="s">
        <v>333</v>
      </c>
      <c r="C1225" s="17" t="s">
        <v>22</v>
      </c>
      <c r="D1225" s="12">
        <v>43101</v>
      </c>
      <c r="E1225" s="12">
        <v>43124</v>
      </c>
      <c r="F1225" s="13">
        <v>1500</v>
      </c>
      <c r="G1225" s="12">
        <v>43101</v>
      </c>
      <c r="H1225" s="12">
        <v>43131</v>
      </c>
      <c r="I1225" s="17">
        <f t="shared" si="190"/>
        <v>1</v>
      </c>
      <c r="J1225" s="13">
        <f t="shared" si="191"/>
        <v>1500</v>
      </c>
      <c r="K1225"/>
      <c r="L1225" t="b">
        <f t="shared" si="192"/>
        <v>0</v>
      </c>
      <c r="M1225" t="b">
        <f t="shared" si="193"/>
        <v>0</v>
      </c>
      <c r="N1225" t="b">
        <f t="shared" si="194"/>
        <v>1</v>
      </c>
      <c r="O1225" t="b">
        <f t="shared" si="195"/>
        <v>1</v>
      </c>
      <c r="P1225" t="b">
        <f t="shared" si="196"/>
        <v>1</v>
      </c>
      <c r="Q1225" s="21">
        <f t="shared" si="197"/>
        <v>1</v>
      </c>
    </row>
    <row r="1226" spans="1:17" ht="15.75" hidden="1" x14ac:dyDescent="0.25">
      <c r="A1226" s="17" t="s">
        <v>298</v>
      </c>
      <c r="B1226" s="17" t="s">
        <v>333</v>
      </c>
      <c r="C1226" s="17" t="s">
        <v>22</v>
      </c>
      <c r="D1226" s="12">
        <v>43132</v>
      </c>
      <c r="E1226" s="12">
        <v>43159</v>
      </c>
      <c r="F1226" s="13">
        <v>1500</v>
      </c>
      <c r="G1226" s="12">
        <v>43132</v>
      </c>
      <c r="H1226" s="12">
        <v>43159</v>
      </c>
      <c r="I1226" s="17">
        <f t="shared" si="190"/>
        <v>1</v>
      </c>
      <c r="J1226" s="13">
        <f t="shared" si="191"/>
        <v>1500</v>
      </c>
      <c r="K1226"/>
      <c r="L1226" t="b">
        <f t="shared" si="192"/>
        <v>0</v>
      </c>
      <c r="M1226" t="b">
        <f t="shared" si="193"/>
        <v>0</v>
      </c>
      <c r="N1226" t="b">
        <f t="shared" si="194"/>
        <v>1</v>
      </c>
      <c r="O1226" t="b">
        <f t="shared" si="195"/>
        <v>1</v>
      </c>
      <c r="P1226" t="b">
        <f t="shared" si="196"/>
        <v>1</v>
      </c>
      <c r="Q1226" s="21">
        <f t="shared" si="197"/>
        <v>1</v>
      </c>
    </row>
    <row r="1227" spans="1:17" ht="15.75" hidden="1" x14ac:dyDescent="0.25">
      <c r="A1227" s="17" t="s">
        <v>298</v>
      </c>
      <c r="B1227" s="17" t="s">
        <v>333</v>
      </c>
      <c r="C1227" s="17" t="s">
        <v>22</v>
      </c>
      <c r="D1227" s="12">
        <v>43160</v>
      </c>
      <c r="E1227" s="12">
        <v>43180</v>
      </c>
      <c r="F1227" s="13">
        <v>1500</v>
      </c>
      <c r="G1227" s="12">
        <v>43160</v>
      </c>
      <c r="H1227" s="12">
        <v>43190</v>
      </c>
      <c r="I1227" s="17">
        <f t="shared" si="190"/>
        <v>1</v>
      </c>
      <c r="J1227" s="13">
        <f t="shared" si="191"/>
        <v>1500</v>
      </c>
      <c r="K1227"/>
      <c r="L1227" t="b">
        <f t="shared" si="192"/>
        <v>0</v>
      </c>
      <c r="M1227" t="b">
        <f t="shared" si="193"/>
        <v>0</v>
      </c>
      <c r="N1227" t="b">
        <f t="shared" si="194"/>
        <v>1</v>
      </c>
      <c r="O1227" t="b">
        <f t="shared" si="195"/>
        <v>1</v>
      </c>
      <c r="P1227" t="b">
        <f t="shared" si="196"/>
        <v>1</v>
      </c>
      <c r="Q1227" s="21">
        <f t="shared" si="197"/>
        <v>1</v>
      </c>
    </row>
    <row r="1228" spans="1:17" ht="15.75" hidden="1" x14ac:dyDescent="0.25">
      <c r="A1228" s="17" t="s">
        <v>298</v>
      </c>
      <c r="B1228" s="17" t="s">
        <v>333</v>
      </c>
      <c r="C1228" s="17" t="s">
        <v>22</v>
      </c>
      <c r="D1228" s="12">
        <v>43191</v>
      </c>
      <c r="E1228" s="12">
        <v>43208</v>
      </c>
      <c r="F1228" s="13">
        <v>1500</v>
      </c>
      <c r="G1228" s="12">
        <v>43191</v>
      </c>
      <c r="H1228" s="12">
        <v>43220</v>
      </c>
      <c r="I1228" s="17">
        <f t="shared" si="190"/>
        <v>1</v>
      </c>
      <c r="J1228" s="13">
        <f t="shared" si="191"/>
        <v>1500</v>
      </c>
      <c r="K1228"/>
      <c r="L1228" t="b">
        <f t="shared" si="192"/>
        <v>0</v>
      </c>
      <c r="M1228" t="b">
        <f t="shared" si="193"/>
        <v>0</v>
      </c>
      <c r="N1228" t="b">
        <f t="shared" si="194"/>
        <v>1</v>
      </c>
      <c r="O1228" t="b">
        <f t="shared" si="195"/>
        <v>1</v>
      </c>
      <c r="P1228" t="b">
        <f t="shared" si="196"/>
        <v>1</v>
      </c>
      <c r="Q1228" s="21">
        <f t="shared" si="197"/>
        <v>1</v>
      </c>
    </row>
    <row r="1229" spans="1:17" ht="15.75" hidden="1" x14ac:dyDescent="0.25">
      <c r="A1229" s="17" t="s">
        <v>298</v>
      </c>
      <c r="B1229" s="17" t="s">
        <v>333</v>
      </c>
      <c r="C1229" s="17" t="s">
        <v>22</v>
      </c>
      <c r="D1229" s="12">
        <v>43221</v>
      </c>
      <c r="E1229" s="12">
        <v>43255</v>
      </c>
      <c r="F1229" s="13">
        <v>1500</v>
      </c>
      <c r="G1229" s="12">
        <v>43221</v>
      </c>
      <c r="H1229" s="12">
        <v>43251</v>
      </c>
      <c r="I1229" s="17">
        <f t="shared" si="190"/>
        <v>1</v>
      </c>
      <c r="J1229" s="13">
        <f t="shared" si="191"/>
        <v>1500</v>
      </c>
      <c r="K1229"/>
      <c r="L1229" t="b">
        <f t="shared" si="192"/>
        <v>0</v>
      </c>
      <c r="M1229" t="b">
        <f t="shared" si="193"/>
        <v>0</v>
      </c>
      <c r="N1229" t="b">
        <f t="shared" si="194"/>
        <v>1</v>
      </c>
      <c r="O1229" t="b">
        <f t="shared" si="195"/>
        <v>1</v>
      </c>
      <c r="P1229" t="b">
        <f t="shared" si="196"/>
        <v>1</v>
      </c>
      <c r="Q1229" s="21">
        <f t="shared" si="197"/>
        <v>1</v>
      </c>
    </row>
    <row r="1230" spans="1:17" ht="15.75" hidden="1" x14ac:dyDescent="0.25">
      <c r="A1230" s="17" t="s">
        <v>298</v>
      </c>
      <c r="B1230" s="17" t="s">
        <v>333</v>
      </c>
      <c r="C1230" s="17" t="s">
        <v>22</v>
      </c>
      <c r="D1230" s="12">
        <v>43252</v>
      </c>
      <c r="E1230" s="12">
        <v>43271</v>
      </c>
      <c r="F1230" s="13">
        <v>1500</v>
      </c>
      <c r="G1230" s="12">
        <v>43252</v>
      </c>
      <c r="H1230" s="12">
        <v>43281</v>
      </c>
      <c r="I1230" s="17">
        <f t="shared" si="190"/>
        <v>1</v>
      </c>
      <c r="J1230" s="13">
        <f t="shared" si="191"/>
        <v>1500</v>
      </c>
      <c r="K1230"/>
      <c r="L1230" t="b">
        <f t="shared" si="192"/>
        <v>0</v>
      </c>
      <c r="M1230" t="b">
        <f t="shared" si="193"/>
        <v>0</v>
      </c>
      <c r="N1230" t="b">
        <f t="shared" si="194"/>
        <v>1</v>
      </c>
      <c r="O1230" t="b">
        <f t="shared" si="195"/>
        <v>1</v>
      </c>
      <c r="P1230" t="b">
        <f t="shared" si="196"/>
        <v>1</v>
      </c>
      <c r="Q1230" s="21">
        <f t="shared" si="197"/>
        <v>1</v>
      </c>
    </row>
    <row r="1231" spans="1:17" ht="15.75" hidden="1" x14ac:dyDescent="0.25">
      <c r="A1231" s="17" t="s">
        <v>298</v>
      </c>
      <c r="B1231" s="17" t="s">
        <v>333</v>
      </c>
      <c r="C1231" s="17" t="s">
        <v>22</v>
      </c>
      <c r="D1231" s="12">
        <v>43282</v>
      </c>
      <c r="E1231" s="12">
        <v>43293</v>
      </c>
      <c r="F1231" s="13">
        <v>1500</v>
      </c>
      <c r="G1231" s="12">
        <v>43282</v>
      </c>
      <c r="H1231" s="12">
        <v>43312</v>
      </c>
      <c r="I1231" s="17">
        <f t="shared" si="190"/>
        <v>1</v>
      </c>
      <c r="J1231" s="13">
        <f t="shared" si="191"/>
        <v>1500</v>
      </c>
      <c r="K1231"/>
      <c r="L1231" t="b">
        <f t="shared" si="192"/>
        <v>0</v>
      </c>
      <c r="M1231" t="b">
        <f t="shared" si="193"/>
        <v>0</v>
      </c>
      <c r="N1231" t="b">
        <f t="shared" si="194"/>
        <v>1</v>
      </c>
      <c r="O1231" t="b">
        <f t="shared" si="195"/>
        <v>1</v>
      </c>
      <c r="P1231" t="b">
        <f t="shared" si="196"/>
        <v>1</v>
      </c>
      <c r="Q1231" s="21">
        <f t="shared" si="197"/>
        <v>1</v>
      </c>
    </row>
    <row r="1232" spans="1:17" ht="15.75" hidden="1" x14ac:dyDescent="0.25">
      <c r="A1232" s="17" t="s">
        <v>298</v>
      </c>
      <c r="B1232" s="17" t="s">
        <v>333</v>
      </c>
      <c r="C1232" s="17" t="s">
        <v>22</v>
      </c>
      <c r="D1232" s="12">
        <v>43313</v>
      </c>
      <c r="E1232" s="12">
        <v>43328</v>
      </c>
      <c r="F1232" s="13">
        <v>1500</v>
      </c>
      <c r="G1232" s="12">
        <v>43313</v>
      </c>
      <c r="H1232" s="12">
        <v>43343</v>
      </c>
      <c r="I1232" s="17">
        <f t="shared" si="190"/>
        <v>1</v>
      </c>
      <c r="J1232" s="13">
        <f t="shared" si="191"/>
        <v>1500</v>
      </c>
      <c r="K1232"/>
      <c r="L1232" t="b">
        <f t="shared" si="192"/>
        <v>0</v>
      </c>
      <c r="M1232" t="b">
        <f t="shared" si="193"/>
        <v>0</v>
      </c>
      <c r="N1232" t="b">
        <f t="shared" si="194"/>
        <v>1</v>
      </c>
      <c r="O1232" t="b">
        <f t="shared" si="195"/>
        <v>1</v>
      </c>
      <c r="P1232" t="b">
        <f t="shared" si="196"/>
        <v>1</v>
      </c>
      <c r="Q1232" s="21">
        <f t="shared" si="197"/>
        <v>1</v>
      </c>
    </row>
    <row r="1233" spans="1:17" ht="15.75" hidden="1" x14ac:dyDescent="0.25">
      <c r="A1233" s="17" t="s">
        <v>298</v>
      </c>
      <c r="B1233" s="17" t="s">
        <v>333</v>
      </c>
      <c r="C1233" s="17" t="s">
        <v>22</v>
      </c>
      <c r="D1233" s="12">
        <v>43344</v>
      </c>
      <c r="E1233" s="12">
        <v>43377</v>
      </c>
      <c r="F1233" s="13">
        <v>1500</v>
      </c>
      <c r="G1233" s="12">
        <v>43344</v>
      </c>
      <c r="H1233" s="12">
        <v>43373</v>
      </c>
      <c r="I1233" s="17">
        <f t="shared" si="190"/>
        <v>1</v>
      </c>
      <c r="J1233" s="13">
        <f t="shared" si="191"/>
        <v>1500</v>
      </c>
      <c r="K1233"/>
      <c r="L1233" t="b">
        <f t="shared" si="192"/>
        <v>0</v>
      </c>
      <c r="M1233" t="b">
        <f t="shared" si="193"/>
        <v>0</v>
      </c>
      <c r="N1233" t="b">
        <f t="shared" si="194"/>
        <v>1</v>
      </c>
      <c r="O1233" t="b">
        <f t="shared" si="195"/>
        <v>1</v>
      </c>
      <c r="P1233" t="b">
        <f t="shared" si="196"/>
        <v>1</v>
      </c>
      <c r="Q1233" s="21">
        <f t="shared" si="197"/>
        <v>1</v>
      </c>
    </row>
    <row r="1234" spans="1:17" ht="15.75" hidden="1" x14ac:dyDescent="0.25">
      <c r="A1234" s="17" t="s">
        <v>298</v>
      </c>
      <c r="B1234" s="17" t="s">
        <v>333</v>
      </c>
      <c r="C1234" s="17" t="s">
        <v>22</v>
      </c>
      <c r="D1234" s="12">
        <v>43374</v>
      </c>
      <c r="E1234" s="12">
        <v>43391</v>
      </c>
      <c r="F1234" s="13">
        <v>1500</v>
      </c>
      <c r="G1234" s="12">
        <v>43374</v>
      </c>
      <c r="H1234" s="12">
        <v>43404</v>
      </c>
      <c r="I1234" s="17">
        <f t="shared" si="190"/>
        <v>1</v>
      </c>
      <c r="J1234" s="13">
        <f t="shared" si="191"/>
        <v>1500</v>
      </c>
      <c r="K1234"/>
      <c r="L1234" t="b">
        <f t="shared" si="192"/>
        <v>0</v>
      </c>
      <c r="M1234" t="b">
        <f t="shared" si="193"/>
        <v>0</v>
      </c>
      <c r="N1234" t="b">
        <f t="shared" si="194"/>
        <v>1</v>
      </c>
      <c r="O1234" t="b">
        <f t="shared" si="195"/>
        <v>1</v>
      </c>
      <c r="P1234" t="b">
        <f t="shared" si="196"/>
        <v>1</v>
      </c>
      <c r="Q1234" s="21">
        <f t="shared" si="197"/>
        <v>1</v>
      </c>
    </row>
    <row r="1235" spans="1:17" ht="15.75" hidden="1" x14ac:dyDescent="0.25">
      <c r="A1235" s="17" t="s">
        <v>298</v>
      </c>
      <c r="B1235" s="17" t="s">
        <v>333</v>
      </c>
      <c r="C1235" s="17" t="s">
        <v>22</v>
      </c>
      <c r="D1235" s="12">
        <v>43405</v>
      </c>
      <c r="E1235" s="12">
        <v>43439</v>
      </c>
      <c r="F1235" s="13">
        <v>1500</v>
      </c>
      <c r="G1235" s="12">
        <v>43405</v>
      </c>
      <c r="H1235" s="12">
        <v>43434</v>
      </c>
      <c r="I1235" s="17">
        <f t="shared" si="190"/>
        <v>1</v>
      </c>
      <c r="J1235" s="13">
        <f t="shared" si="191"/>
        <v>1500</v>
      </c>
      <c r="K1235"/>
      <c r="L1235" t="b">
        <f t="shared" si="192"/>
        <v>0</v>
      </c>
      <c r="M1235" t="b">
        <f t="shared" si="193"/>
        <v>0</v>
      </c>
      <c r="N1235" t="b">
        <f t="shared" si="194"/>
        <v>1</v>
      </c>
      <c r="O1235" t="b">
        <f t="shared" si="195"/>
        <v>1</v>
      </c>
      <c r="P1235" t="b">
        <f t="shared" si="196"/>
        <v>1</v>
      </c>
      <c r="Q1235" s="21">
        <f t="shared" si="197"/>
        <v>1</v>
      </c>
    </row>
    <row r="1236" spans="1:17" ht="15.75" hidden="1" x14ac:dyDescent="0.25">
      <c r="A1236" s="17" t="s">
        <v>298</v>
      </c>
      <c r="B1236" s="17" t="s">
        <v>333</v>
      </c>
      <c r="C1236" s="17" t="s">
        <v>22</v>
      </c>
      <c r="D1236" s="12">
        <v>43435</v>
      </c>
      <c r="E1236" s="12">
        <v>43474</v>
      </c>
      <c r="F1236" s="13">
        <v>1500</v>
      </c>
      <c r="G1236" s="12">
        <v>43435</v>
      </c>
      <c r="H1236" s="12">
        <v>43465</v>
      </c>
      <c r="I1236" s="17">
        <f t="shared" si="190"/>
        <v>1</v>
      </c>
      <c r="J1236" s="13">
        <f t="shared" si="191"/>
        <v>1500</v>
      </c>
      <c r="K1236"/>
      <c r="L1236" t="b">
        <f t="shared" si="192"/>
        <v>0</v>
      </c>
      <c r="M1236" t="b">
        <f t="shared" si="193"/>
        <v>0</v>
      </c>
      <c r="N1236" t="b">
        <f t="shared" si="194"/>
        <v>1</v>
      </c>
      <c r="O1236" t="b">
        <f t="shared" si="195"/>
        <v>1</v>
      </c>
      <c r="P1236" t="b">
        <f t="shared" si="196"/>
        <v>1</v>
      </c>
      <c r="Q1236" s="21">
        <f t="shared" si="197"/>
        <v>1</v>
      </c>
    </row>
    <row r="1237" spans="1:17" ht="15.75" x14ac:dyDescent="0.25">
      <c r="A1237" s="17" t="s">
        <v>298</v>
      </c>
      <c r="B1237" s="17" t="s">
        <v>333</v>
      </c>
      <c r="C1237" s="17" t="s">
        <v>22</v>
      </c>
      <c r="D1237" s="12">
        <v>43466</v>
      </c>
      <c r="E1237" s="12">
        <v>43489</v>
      </c>
      <c r="F1237" s="13">
        <v>1500</v>
      </c>
      <c r="G1237" s="12">
        <v>43466</v>
      </c>
      <c r="H1237" s="12">
        <v>43496</v>
      </c>
      <c r="I1237" s="17">
        <f t="shared" si="190"/>
        <v>1</v>
      </c>
      <c r="J1237" s="13">
        <f t="shared" si="191"/>
        <v>1500</v>
      </c>
      <c r="K1237"/>
      <c r="L1237" t="b">
        <f t="shared" si="192"/>
        <v>0</v>
      </c>
      <c r="M1237" t="b">
        <f t="shared" si="193"/>
        <v>0</v>
      </c>
      <c r="N1237" t="b">
        <f t="shared" si="194"/>
        <v>1</v>
      </c>
      <c r="O1237" t="b">
        <f t="shared" si="195"/>
        <v>1</v>
      </c>
      <c r="P1237" t="b">
        <f t="shared" si="196"/>
        <v>1</v>
      </c>
      <c r="Q1237" s="21">
        <f t="shared" si="197"/>
        <v>1</v>
      </c>
    </row>
    <row r="1238" spans="1:17" ht="15.75" x14ac:dyDescent="0.25">
      <c r="A1238" s="17" t="s">
        <v>298</v>
      </c>
      <c r="B1238" s="17" t="s">
        <v>333</v>
      </c>
      <c r="C1238" s="17" t="s">
        <v>22</v>
      </c>
      <c r="D1238" s="12">
        <v>43497</v>
      </c>
      <c r="E1238" s="12">
        <v>43517</v>
      </c>
      <c r="F1238" s="13">
        <v>1500</v>
      </c>
      <c r="G1238" s="12">
        <v>43497</v>
      </c>
      <c r="H1238" s="12">
        <v>43524</v>
      </c>
      <c r="I1238" s="17">
        <f t="shared" si="190"/>
        <v>1</v>
      </c>
      <c r="J1238" s="13">
        <f t="shared" si="191"/>
        <v>1500</v>
      </c>
      <c r="K1238"/>
      <c r="L1238" t="b">
        <f t="shared" si="192"/>
        <v>0</v>
      </c>
      <c r="M1238" t="b">
        <f t="shared" si="193"/>
        <v>0</v>
      </c>
      <c r="N1238" t="b">
        <f t="shared" si="194"/>
        <v>1</v>
      </c>
      <c r="O1238" t="b">
        <f t="shared" si="195"/>
        <v>1</v>
      </c>
      <c r="P1238" t="b">
        <f t="shared" si="196"/>
        <v>1</v>
      </c>
      <c r="Q1238" s="21">
        <f t="shared" si="197"/>
        <v>1</v>
      </c>
    </row>
    <row r="1239" spans="1:17" ht="15.75" x14ac:dyDescent="0.25">
      <c r="A1239" s="17" t="s">
        <v>298</v>
      </c>
      <c r="B1239" s="17" t="s">
        <v>333</v>
      </c>
      <c r="C1239" s="17" t="s">
        <v>22</v>
      </c>
      <c r="D1239" s="12">
        <v>43525</v>
      </c>
      <c r="E1239" s="12">
        <v>43537</v>
      </c>
      <c r="F1239" s="13">
        <v>1500</v>
      </c>
      <c r="G1239" s="12">
        <v>43525</v>
      </c>
      <c r="H1239" s="12">
        <v>43555</v>
      </c>
      <c r="I1239" s="17">
        <f t="shared" si="190"/>
        <v>1</v>
      </c>
      <c r="J1239" s="13">
        <f t="shared" si="191"/>
        <v>1500</v>
      </c>
      <c r="K1239"/>
      <c r="L1239" t="b">
        <f t="shared" si="192"/>
        <v>0</v>
      </c>
      <c r="M1239" t="b">
        <f t="shared" si="193"/>
        <v>0</v>
      </c>
      <c r="N1239" t="b">
        <f t="shared" si="194"/>
        <v>1</v>
      </c>
      <c r="O1239" t="b">
        <f t="shared" si="195"/>
        <v>1</v>
      </c>
      <c r="P1239" t="b">
        <f t="shared" si="196"/>
        <v>1</v>
      </c>
      <c r="Q1239" s="21">
        <f t="shared" si="197"/>
        <v>1</v>
      </c>
    </row>
    <row r="1240" spans="1:17" ht="15.75" x14ac:dyDescent="0.25">
      <c r="A1240" s="17" t="s">
        <v>298</v>
      </c>
      <c r="B1240" s="17" t="s">
        <v>333</v>
      </c>
      <c r="C1240" s="17" t="s">
        <v>22</v>
      </c>
      <c r="D1240" s="12">
        <v>43556</v>
      </c>
      <c r="E1240" s="12">
        <v>43572</v>
      </c>
      <c r="F1240" s="13">
        <v>1500</v>
      </c>
      <c r="G1240" s="12">
        <v>43556</v>
      </c>
      <c r="H1240" s="12">
        <v>43585</v>
      </c>
      <c r="I1240" s="17">
        <f t="shared" si="190"/>
        <v>1</v>
      </c>
      <c r="J1240" s="13">
        <f t="shared" si="191"/>
        <v>1500</v>
      </c>
      <c r="K1240"/>
      <c r="L1240" t="b">
        <f t="shared" si="192"/>
        <v>0</v>
      </c>
      <c r="M1240" t="b">
        <f t="shared" si="193"/>
        <v>0</v>
      </c>
      <c r="N1240" t="b">
        <f t="shared" si="194"/>
        <v>1</v>
      </c>
      <c r="O1240" t="b">
        <f t="shared" si="195"/>
        <v>1</v>
      </c>
      <c r="P1240" t="b">
        <f t="shared" si="196"/>
        <v>1</v>
      </c>
      <c r="Q1240" s="21">
        <f t="shared" si="197"/>
        <v>1</v>
      </c>
    </row>
    <row r="1241" spans="1:17" ht="15.75" x14ac:dyDescent="0.25">
      <c r="A1241" s="17" t="s">
        <v>298</v>
      </c>
      <c r="B1241" s="17" t="s">
        <v>333</v>
      </c>
      <c r="C1241" s="17" t="s">
        <v>22</v>
      </c>
      <c r="D1241" s="12">
        <v>43586</v>
      </c>
      <c r="E1241" s="12">
        <v>43600</v>
      </c>
      <c r="F1241" s="13">
        <v>1500</v>
      </c>
      <c r="G1241" s="12">
        <v>43586</v>
      </c>
      <c r="H1241" s="12">
        <v>43616</v>
      </c>
      <c r="I1241" s="17">
        <f t="shared" si="190"/>
        <v>1</v>
      </c>
      <c r="J1241" s="13">
        <f t="shared" si="191"/>
        <v>1500</v>
      </c>
      <c r="K1241"/>
      <c r="L1241" t="b">
        <f t="shared" si="192"/>
        <v>0</v>
      </c>
      <c r="M1241" t="b">
        <f t="shared" si="193"/>
        <v>0</v>
      </c>
      <c r="N1241" t="b">
        <f t="shared" si="194"/>
        <v>1</v>
      </c>
      <c r="O1241" t="b">
        <f t="shared" si="195"/>
        <v>1</v>
      </c>
      <c r="P1241" t="b">
        <f t="shared" si="196"/>
        <v>1</v>
      </c>
      <c r="Q1241" s="21">
        <f t="shared" si="197"/>
        <v>1</v>
      </c>
    </row>
    <row r="1242" spans="1:17" ht="15.75" x14ac:dyDescent="0.25">
      <c r="A1242" s="17" t="s">
        <v>298</v>
      </c>
      <c r="B1242" s="17" t="s">
        <v>333</v>
      </c>
      <c r="C1242" s="17" t="s">
        <v>22</v>
      </c>
      <c r="D1242" s="12">
        <v>43617</v>
      </c>
      <c r="E1242" s="12">
        <v>43628</v>
      </c>
      <c r="F1242" s="13">
        <v>1500</v>
      </c>
      <c r="G1242" s="12">
        <v>43617</v>
      </c>
      <c r="H1242" s="12">
        <v>43646</v>
      </c>
      <c r="I1242" s="17">
        <f t="shared" si="190"/>
        <v>1</v>
      </c>
      <c r="J1242" s="13">
        <f t="shared" si="191"/>
        <v>1500</v>
      </c>
      <c r="K1242"/>
      <c r="L1242" t="b">
        <f t="shared" si="192"/>
        <v>0</v>
      </c>
      <c r="M1242" t="b">
        <f t="shared" si="193"/>
        <v>0</v>
      </c>
      <c r="N1242" t="b">
        <f t="shared" si="194"/>
        <v>1</v>
      </c>
      <c r="O1242" t="b">
        <f t="shared" si="195"/>
        <v>1</v>
      </c>
      <c r="P1242" t="b">
        <f t="shared" si="196"/>
        <v>1</v>
      </c>
      <c r="Q1242" s="21">
        <f t="shared" si="197"/>
        <v>1</v>
      </c>
    </row>
    <row r="1243" spans="1:17" ht="15.75" x14ac:dyDescent="0.25">
      <c r="A1243" s="17" t="s">
        <v>298</v>
      </c>
      <c r="B1243" s="17" t="s">
        <v>333</v>
      </c>
      <c r="C1243" s="17" t="s">
        <v>22</v>
      </c>
      <c r="D1243" s="12">
        <v>43647</v>
      </c>
      <c r="E1243" s="12">
        <v>43670</v>
      </c>
      <c r="F1243" s="13">
        <v>1500</v>
      </c>
      <c r="G1243" s="12">
        <v>43647</v>
      </c>
      <c r="H1243" s="12">
        <v>43677</v>
      </c>
      <c r="I1243" s="17">
        <f t="shared" si="190"/>
        <v>1</v>
      </c>
      <c r="J1243" s="13">
        <f t="shared" si="191"/>
        <v>1500</v>
      </c>
      <c r="K1243"/>
      <c r="L1243" t="b">
        <f t="shared" si="192"/>
        <v>0</v>
      </c>
      <c r="M1243" t="b">
        <f t="shared" si="193"/>
        <v>0</v>
      </c>
      <c r="N1243" t="b">
        <f t="shared" si="194"/>
        <v>1</v>
      </c>
      <c r="O1243" t="b">
        <f t="shared" si="195"/>
        <v>1</v>
      </c>
      <c r="P1243" t="b">
        <f t="shared" si="196"/>
        <v>1</v>
      </c>
      <c r="Q1243" s="21">
        <f t="shared" si="197"/>
        <v>1</v>
      </c>
    </row>
    <row r="1244" spans="1:17" ht="15.75" x14ac:dyDescent="0.25">
      <c r="A1244" s="17" t="s">
        <v>298</v>
      </c>
      <c r="B1244" s="17" t="s">
        <v>333</v>
      </c>
      <c r="C1244" s="17" t="s">
        <v>22</v>
      </c>
      <c r="D1244" s="12">
        <v>43678</v>
      </c>
      <c r="E1244" s="12">
        <v>43691</v>
      </c>
      <c r="F1244" s="13">
        <v>1500</v>
      </c>
      <c r="G1244" s="12">
        <v>43678</v>
      </c>
      <c r="H1244" s="12">
        <v>43708</v>
      </c>
      <c r="I1244" s="17">
        <f t="shared" si="190"/>
        <v>1</v>
      </c>
      <c r="J1244" s="13">
        <f t="shared" si="191"/>
        <v>1500</v>
      </c>
      <c r="K1244"/>
      <c r="L1244" t="b">
        <f t="shared" si="192"/>
        <v>0</v>
      </c>
      <c r="M1244" t="b">
        <f t="shared" si="193"/>
        <v>0</v>
      </c>
      <c r="N1244" t="b">
        <f t="shared" si="194"/>
        <v>1</v>
      </c>
      <c r="O1244" t="b">
        <f t="shared" si="195"/>
        <v>1</v>
      </c>
      <c r="P1244" t="b">
        <f t="shared" si="196"/>
        <v>1</v>
      </c>
      <c r="Q1244" s="21">
        <f t="shared" si="197"/>
        <v>1</v>
      </c>
    </row>
    <row r="1245" spans="1:17" ht="15.75" hidden="1" x14ac:dyDescent="0.25">
      <c r="A1245" s="17" t="s">
        <v>299</v>
      </c>
      <c r="B1245" s="17" t="s">
        <v>336</v>
      </c>
      <c r="C1245" s="17" t="s">
        <v>22</v>
      </c>
      <c r="D1245" s="12">
        <v>42815</v>
      </c>
      <c r="E1245" s="12">
        <v>43100</v>
      </c>
      <c r="F1245" s="13">
        <v>500</v>
      </c>
      <c r="G1245" s="12">
        <v>42795</v>
      </c>
      <c r="H1245" s="12">
        <v>42825</v>
      </c>
      <c r="I1245" s="17">
        <f t="shared" si="190"/>
        <v>1</v>
      </c>
      <c r="J1245" s="13">
        <f t="shared" si="191"/>
        <v>500</v>
      </c>
      <c r="K1245"/>
      <c r="L1245" t="b">
        <f t="shared" si="192"/>
        <v>0</v>
      </c>
      <c r="M1245" t="b">
        <f t="shared" si="193"/>
        <v>0</v>
      </c>
      <c r="N1245" t="b">
        <f t="shared" si="194"/>
        <v>0</v>
      </c>
      <c r="O1245" t="b">
        <f t="shared" si="195"/>
        <v>0</v>
      </c>
      <c r="P1245" t="b">
        <f t="shared" si="196"/>
        <v>0</v>
      </c>
      <c r="Q1245" s="21" t="str">
        <f t="shared" si="197"/>
        <v>N/a</v>
      </c>
    </row>
    <row r="1246" spans="1:17" ht="15.75" hidden="1" x14ac:dyDescent="0.25">
      <c r="A1246" s="17" t="s">
        <v>299</v>
      </c>
      <c r="B1246" s="17" t="s">
        <v>336</v>
      </c>
      <c r="C1246" s="17" t="s">
        <v>22</v>
      </c>
      <c r="D1246" s="12">
        <v>42838</v>
      </c>
      <c r="E1246" s="12">
        <v>43100</v>
      </c>
      <c r="F1246" s="13">
        <v>500</v>
      </c>
      <c r="G1246" s="12">
        <v>42826</v>
      </c>
      <c r="H1246" s="12">
        <v>42855</v>
      </c>
      <c r="I1246" s="17">
        <f t="shared" si="190"/>
        <v>1</v>
      </c>
      <c r="J1246" s="13">
        <f t="shared" si="191"/>
        <v>500</v>
      </c>
      <c r="K1246"/>
      <c r="L1246" t="b">
        <f t="shared" si="192"/>
        <v>0</v>
      </c>
      <c r="M1246" t="b">
        <f t="shared" si="193"/>
        <v>0</v>
      </c>
      <c r="N1246" t="b">
        <f t="shared" si="194"/>
        <v>1</v>
      </c>
      <c r="O1246" t="b">
        <f t="shared" si="195"/>
        <v>1</v>
      </c>
      <c r="P1246" t="b">
        <f t="shared" si="196"/>
        <v>1</v>
      </c>
      <c r="Q1246" s="21">
        <f t="shared" si="197"/>
        <v>1</v>
      </c>
    </row>
    <row r="1247" spans="1:17" ht="15.75" hidden="1" x14ac:dyDescent="0.25">
      <c r="A1247" s="17" t="s">
        <v>299</v>
      </c>
      <c r="B1247" s="17" t="s">
        <v>336</v>
      </c>
      <c r="C1247" s="17" t="s">
        <v>22</v>
      </c>
      <c r="D1247" s="12">
        <v>42868</v>
      </c>
      <c r="E1247" s="12">
        <v>43100</v>
      </c>
      <c r="F1247" s="13">
        <v>500</v>
      </c>
      <c r="G1247" s="12">
        <v>42856</v>
      </c>
      <c r="H1247" s="12">
        <v>42886</v>
      </c>
      <c r="I1247" s="17">
        <f t="shared" si="190"/>
        <v>1</v>
      </c>
      <c r="J1247" s="13">
        <f t="shared" si="191"/>
        <v>500</v>
      </c>
      <c r="K1247"/>
      <c r="L1247" t="b">
        <f t="shared" si="192"/>
        <v>0</v>
      </c>
      <c r="M1247" t="b">
        <f t="shared" si="193"/>
        <v>0</v>
      </c>
      <c r="N1247" t="b">
        <f t="shared" si="194"/>
        <v>1</v>
      </c>
      <c r="O1247" t="b">
        <f t="shared" si="195"/>
        <v>1</v>
      </c>
      <c r="P1247" t="b">
        <f t="shared" si="196"/>
        <v>1</v>
      </c>
      <c r="Q1247" s="21">
        <f t="shared" si="197"/>
        <v>1</v>
      </c>
    </row>
    <row r="1248" spans="1:17" ht="15.75" hidden="1" x14ac:dyDescent="0.25">
      <c r="A1248" s="17" t="s">
        <v>299</v>
      </c>
      <c r="B1248" s="17" t="s">
        <v>336</v>
      </c>
      <c r="C1248" s="17" t="s">
        <v>22</v>
      </c>
      <c r="D1248" s="12">
        <v>42899</v>
      </c>
      <c r="E1248" s="12">
        <v>43100</v>
      </c>
      <c r="F1248" s="13">
        <v>500</v>
      </c>
      <c r="G1248" s="12">
        <v>42887</v>
      </c>
      <c r="H1248" s="12">
        <v>42916</v>
      </c>
      <c r="I1248" s="17">
        <f t="shared" si="190"/>
        <v>1</v>
      </c>
      <c r="J1248" s="13">
        <f t="shared" si="191"/>
        <v>500</v>
      </c>
      <c r="K1248"/>
      <c r="L1248" t="b">
        <f t="shared" si="192"/>
        <v>0</v>
      </c>
      <c r="M1248" t="b">
        <f t="shared" si="193"/>
        <v>0</v>
      </c>
      <c r="N1248" t="b">
        <f t="shared" si="194"/>
        <v>1</v>
      </c>
      <c r="O1248" t="b">
        <f t="shared" si="195"/>
        <v>1</v>
      </c>
      <c r="P1248" t="b">
        <f t="shared" si="196"/>
        <v>1</v>
      </c>
      <c r="Q1248" s="21">
        <f t="shared" si="197"/>
        <v>1</v>
      </c>
    </row>
    <row r="1249" spans="1:17" ht="15.75" hidden="1" x14ac:dyDescent="0.25">
      <c r="A1249" s="17" t="s">
        <v>299</v>
      </c>
      <c r="B1249" s="17" t="s">
        <v>336</v>
      </c>
      <c r="C1249" s="17" t="s">
        <v>22</v>
      </c>
      <c r="D1249" s="12">
        <v>42929</v>
      </c>
      <c r="E1249" s="12">
        <v>43100</v>
      </c>
      <c r="F1249" s="13">
        <v>500</v>
      </c>
      <c r="G1249" s="12">
        <v>42917</v>
      </c>
      <c r="H1249" s="12">
        <v>42947</v>
      </c>
      <c r="I1249" s="17">
        <f t="shared" si="190"/>
        <v>1</v>
      </c>
      <c r="J1249" s="13">
        <f t="shared" si="191"/>
        <v>500</v>
      </c>
      <c r="K1249"/>
      <c r="L1249" t="b">
        <f t="shared" si="192"/>
        <v>0</v>
      </c>
      <c r="M1249" t="b">
        <f t="shared" si="193"/>
        <v>0</v>
      </c>
      <c r="N1249" t="b">
        <f t="shared" si="194"/>
        <v>1</v>
      </c>
      <c r="O1249" t="b">
        <f t="shared" si="195"/>
        <v>1</v>
      </c>
      <c r="P1249" t="b">
        <f t="shared" si="196"/>
        <v>1</v>
      </c>
      <c r="Q1249" s="21">
        <f t="shared" si="197"/>
        <v>1</v>
      </c>
    </row>
    <row r="1250" spans="1:17" ht="15.75" hidden="1" x14ac:dyDescent="0.25">
      <c r="A1250" s="17" t="s">
        <v>299</v>
      </c>
      <c r="B1250" s="17" t="s">
        <v>336</v>
      </c>
      <c r="C1250" s="17" t="s">
        <v>22</v>
      </c>
      <c r="D1250" s="12">
        <v>42960</v>
      </c>
      <c r="E1250" s="12">
        <v>43100</v>
      </c>
      <c r="F1250" s="13">
        <v>500</v>
      </c>
      <c r="G1250" s="12">
        <v>42948</v>
      </c>
      <c r="H1250" s="12">
        <v>42978</v>
      </c>
      <c r="I1250" s="17">
        <f t="shared" si="190"/>
        <v>1</v>
      </c>
      <c r="J1250" s="13">
        <f t="shared" si="191"/>
        <v>500</v>
      </c>
      <c r="K1250"/>
      <c r="L1250" t="b">
        <f t="shared" si="192"/>
        <v>0</v>
      </c>
      <c r="M1250" t="b">
        <f t="shared" si="193"/>
        <v>0</v>
      </c>
      <c r="N1250" t="b">
        <f t="shared" si="194"/>
        <v>1</v>
      </c>
      <c r="O1250" t="b">
        <f t="shared" si="195"/>
        <v>1</v>
      </c>
      <c r="P1250" t="b">
        <f t="shared" si="196"/>
        <v>1</v>
      </c>
      <c r="Q1250" s="21">
        <f t="shared" si="197"/>
        <v>1</v>
      </c>
    </row>
    <row r="1251" spans="1:17" ht="15.75" hidden="1" x14ac:dyDescent="0.25">
      <c r="A1251" s="17" t="s">
        <v>299</v>
      </c>
      <c r="B1251" s="17" t="s">
        <v>336</v>
      </c>
      <c r="C1251" s="17" t="s">
        <v>22</v>
      </c>
      <c r="D1251" s="12">
        <v>42991</v>
      </c>
      <c r="E1251" s="12">
        <v>43100</v>
      </c>
      <c r="F1251" s="13">
        <v>500</v>
      </c>
      <c r="G1251" s="12">
        <v>42979</v>
      </c>
      <c r="H1251" s="12">
        <v>43008</v>
      </c>
      <c r="I1251" s="17">
        <f t="shared" si="190"/>
        <v>1</v>
      </c>
      <c r="J1251" s="13">
        <f t="shared" si="191"/>
        <v>500</v>
      </c>
      <c r="K1251"/>
      <c r="L1251" t="b">
        <f t="shared" si="192"/>
        <v>0</v>
      </c>
      <c r="M1251" t="b">
        <f t="shared" si="193"/>
        <v>0</v>
      </c>
      <c r="N1251" t="b">
        <f t="shared" si="194"/>
        <v>1</v>
      </c>
      <c r="O1251" t="b">
        <f t="shared" si="195"/>
        <v>1</v>
      </c>
      <c r="P1251" t="b">
        <f t="shared" si="196"/>
        <v>1</v>
      </c>
      <c r="Q1251" s="21">
        <f t="shared" si="197"/>
        <v>1</v>
      </c>
    </row>
    <row r="1252" spans="1:17" ht="15.75" hidden="1" x14ac:dyDescent="0.25">
      <c r="A1252" s="17" t="s">
        <v>299</v>
      </c>
      <c r="B1252" s="17" t="s">
        <v>336</v>
      </c>
      <c r="C1252" s="17" t="s">
        <v>22</v>
      </c>
      <c r="D1252" s="12">
        <v>43021</v>
      </c>
      <c r="E1252" s="12">
        <v>43100</v>
      </c>
      <c r="F1252" s="13">
        <v>500</v>
      </c>
      <c r="G1252" s="12">
        <v>43009</v>
      </c>
      <c r="H1252" s="12">
        <v>43039</v>
      </c>
      <c r="I1252" s="17">
        <f t="shared" si="190"/>
        <v>1</v>
      </c>
      <c r="J1252" s="13">
        <f t="shared" si="191"/>
        <v>500</v>
      </c>
      <c r="K1252"/>
      <c r="L1252" t="b">
        <f t="shared" si="192"/>
        <v>0</v>
      </c>
      <c r="M1252" t="b">
        <f t="shared" si="193"/>
        <v>0</v>
      </c>
      <c r="N1252" t="b">
        <f t="shared" si="194"/>
        <v>1</v>
      </c>
      <c r="O1252" t="b">
        <f t="shared" si="195"/>
        <v>1</v>
      </c>
      <c r="P1252" t="b">
        <f t="shared" si="196"/>
        <v>1</v>
      </c>
      <c r="Q1252" s="21">
        <f t="shared" si="197"/>
        <v>1</v>
      </c>
    </row>
    <row r="1253" spans="1:17" ht="15.75" hidden="1" x14ac:dyDescent="0.25">
      <c r="A1253" s="17" t="s">
        <v>299</v>
      </c>
      <c r="B1253" s="17" t="s">
        <v>336</v>
      </c>
      <c r="C1253" s="17" t="s">
        <v>22</v>
      </c>
      <c r="D1253" s="12">
        <v>43052</v>
      </c>
      <c r="E1253" s="12">
        <v>43100</v>
      </c>
      <c r="F1253" s="13">
        <v>500</v>
      </c>
      <c r="G1253" s="12">
        <v>43040</v>
      </c>
      <c r="H1253" s="12">
        <v>43069</v>
      </c>
      <c r="I1253" s="17">
        <f t="shared" si="190"/>
        <v>1</v>
      </c>
      <c r="J1253" s="13">
        <f t="shared" si="191"/>
        <v>500</v>
      </c>
      <c r="K1253"/>
      <c r="L1253" t="b">
        <f t="shared" si="192"/>
        <v>0</v>
      </c>
      <c r="M1253" t="b">
        <f t="shared" si="193"/>
        <v>0</v>
      </c>
      <c r="N1253" t="b">
        <f t="shared" si="194"/>
        <v>1</v>
      </c>
      <c r="O1253" t="b">
        <f t="shared" si="195"/>
        <v>1</v>
      </c>
      <c r="P1253" t="b">
        <f t="shared" si="196"/>
        <v>1</v>
      </c>
      <c r="Q1253" s="21">
        <f t="shared" si="197"/>
        <v>1</v>
      </c>
    </row>
    <row r="1254" spans="1:17" ht="15.75" hidden="1" x14ac:dyDescent="0.25">
      <c r="A1254" s="17" t="s">
        <v>299</v>
      </c>
      <c r="B1254" s="17" t="s">
        <v>336</v>
      </c>
      <c r="C1254" s="17" t="s">
        <v>22</v>
      </c>
      <c r="D1254" s="12">
        <v>43082</v>
      </c>
      <c r="E1254" s="12">
        <v>43100</v>
      </c>
      <c r="F1254" s="13">
        <v>500</v>
      </c>
      <c r="G1254" s="12">
        <v>43070</v>
      </c>
      <c r="H1254" s="12">
        <v>43100</v>
      </c>
      <c r="I1254" s="17">
        <f t="shared" si="190"/>
        <v>1</v>
      </c>
      <c r="J1254" s="13">
        <f t="shared" si="191"/>
        <v>500</v>
      </c>
      <c r="K1254"/>
      <c r="L1254" t="b">
        <f t="shared" si="192"/>
        <v>0</v>
      </c>
      <c r="M1254" t="b">
        <f t="shared" si="193"/>
        <v>0</v>
      </c>
      <c r="N1254" t="b">
        <f t="shared" si="194"/>
        <v>1</v>
      </c>
      <c r="O1254" t="b">
        <f t="shared" si="195"/>
        <v>1</v>
      </c>
      <c r="P1254" t="b">
        <f t="shared" si="196"/>
        <v>1</v>
      </c>
      <c r="Q1254" s="21">
        <f t="shared" si="197"/>
        <v>1</v>
      </c>
    </row>
    <row r="1255" spans="1:17" ht="15.75" hidden="1" x14ac:dyDescent="0.25">
      <c r="A1255" s="17" t="s">
        <v>299</v>
      </c>
      <c r="B1255" s="17" t="s">
        <v>336</v>
      </c>
      <c r="C1255" s="17" t="s">
        <v>22</v>
      </c>
      <c r="D1255" s="12">
        <v>43113</v>
      </c>
      <c r="E1255" s="12">
        <v>43126</v>
      </c>
      <c r="F1255" s="13">
        <v>500</v>
      </c>
      <c r="G1255" s="12">
        <v>43101</v>
      </c>
      <c r="H1255" s="12">
        <v>43131</v>
      </c>
      <c r="I1255" s="17">
        <f t="shared" si="190"/>
        <v>1</v>
      </c>
      <c r="J1255" s="13">
        <f t="shared" si="191"/>
        <v>500</v>
      </c>
      <c r="K1255"/>
      <c r="L1255" t="b">
        <f t="shared" si="192"/>
        <v>0</v>
      </c>
      <c r="M1255" t="b">
        <f t="shared" si="193"/>
        <v>0</v>
      </c>
      <c r="N1255" t="b">
        <f t="shared" si="194"/>
        <v>1</v>
      </c>
      <c r="O1255" t="b">
        <f t="shared" si="195"/>
        <v>1</v>
      </c>
      <c r="P1255" t="b">
        <f t="shared" si="196"/>
        <v>1</v>
      </c>
      <c r="Q1255" s="21">
        <f t="shared" si="197"/>
        <v>1</v>
      </c>
    </row>
    <row r="1256" spans="1:17" ht="15.75" hidden="1" x14ac:dyDescent="0.25">
      <c r="A1256" s="17" t="s">
        <v>299</v>
      </c>
      <c r="B1256" s="17" t="s">
        <v>336</v>
      </c>
      <c r="C1256" s="17" t="s">
        <v>22</v>
      </c>
      <c r="D1256" s="12">
        <v>43137</v>
      </c>
      <c r="E1256" s="12">
        <v>43161</v>
      </c>
      <c r="F1256" s="13">
        <v>500</v>
      </c>
      <c r="G1256" s="12">
        <v>43132</v>
      </c>
      <c r="H1256" s="12">
        <v>43159</v>
      </c>
      <c r="I1256" s="17">
        <f t="shared" si="190"/>
        <v>1</v>
      </c>
      <c r="J1256" s="13">
        <f t="shared" si="191"/>
        <v>500</v>
      </c>
      <c r="K1256"/>
      <c r="L1256" t="b">
        <f t="shared" si="192"/>
        <v>0</v>
      </c>
      <c r="M1256" t="b">
        <f t="shared" si="193"/>
        <v>0</v>
      </c>
      <c r="N1256" t="b">
        <f t="shared" si="194"/>
        <v>1</v>
      </c>
      <c r="O1256" t="b">
        <f t="shared" si="195"/>
        <v>1</v>
      </c>
      <c r="P1256" t="b">
        <f t="shared" si="196"/>
        <v>1</v>
      </c>
      <c r="Q1256" s="21">
        <f t="shared" si="197"/>
        <v>1</v>
      </c>
    </row>
    <row r="1257" spans="1:17" ht="15.75" x14ac:dyDescent="0.25">
      <c r="A1257" s="17" t="s">
        <v>299</v>
      </c>
      <c r="B1257" s="17" t="s">
        <v>336</v>
      </c>
      <c r="C1257" s="17" t="s">
        <v>22</v>
      </c>
      <c r="D1257" s="12">
        <v>43137</v>
      </c>
      <c r="E1257" s="12">
        <v>43151</v>
      </c>
      <c r="F1257" s="13">
        <v>5250</v>
      </c>
      <c r="G1257" s="12">
        <v>43160</v>
      </c>
      <c r="H1257" s="12">
        <v>43524</v>
      </c>
      <c r="I1257" s="17">
        <f t="shared" si="190"/>
        <v>12</v>
      </c>
      <c r="J1257" s="13">
        <f t="shared" si="191"/>
        <v>437.5</v>
      </c>
      <c r="K1257"/>
      <c r="L1257" t="b">
        <f t="shared" si="192"/>
        <v>0</v>
      </c>
      <c r="M1257" t="b">
        <f t="shared" si="193"/>
        <v>0</v>
      </c>
      <c r="N1257" t="b">
        <f t="shared" si="194"/>
        <v>1</v>
      </c>
      <c r="O1257" t="b">
        <f t="shared" si="195"/>
        <v>1</v>
      </c>
      <c r="P1257" t="b">
        <f t="shared" si="196"/>
        <v>1</v>
      </c>
      <c r="Q1257" s="21">
        <f t="shared" si="197"/>
        <v>1</v>
      </c>
    </row>
    <row r="1258" spans="1:17" ht="15.75" x14ac:dyDescent="0.25">
      <c r="A1258" s="17" t="s">
        <v>299</v>
      </c>
      <c r="B1258" s="17" t="s">
        <v>336</v>
      </c>
      <c r="C1258" s="17" t="s">
        <v>22</v>
      </c>
      <c r="D1258" s="12">
        <v>43497</v>
      </c>
      <c r="E1258" s="12">
        <v>43521</v>
      </c>
      <c r="F1258" s="13">
        <v>5250</v>
      </c>
      <c r="G1258" s="12">
        <v>43525</v>
      </c>
      <c r="H1258" s="12">
        <v>43890</v>
      </c>
      <c r="I1258" s="17">
        <f t="shared" si="190"/>
        <v>12</v>
      </c>
      <c r="J1258" s="13">
        <f t="shared" si="191"/>
        <v>437.5</v>
      </c>
      <c r="K1258"/>
      <c r="L1258" t="b">
        <f t="shared" si="192"/>
        <v>0</v>
      </c>
      <c r="M1258" t="b">
        <f t="shared" si="193"/>
        <v>0</v>
      </c>
      <c r="N1258" t="b">
        <f t="shared" si="194"/>
        <v>1</v>
      </c>
      <c r="O1258" t="b">
        <f t="shared" si="195"/>
        <v>1</v>
      </c>
      <c r="P1258" t="b">
        <f t="shared" si="196"/>
        <v>1</v>
      </c>
      <c r="Q1258" s="21">
        <f t="shared" si="197"/>
        <v>1</v>
      </c>
    </row>
    <row r="1259" spans="1:17" ht="15.75" x14ac:dyDescent="0.25">
      <c r="A1259" s="17" t="s">
        <v>299</v>
      </c>
      <c r="B1259" s="17" t="s">
        <v>336</v>
      </c>
      <c r="C1259" s="17" t="s">
        <v>22</v>
      </c>
      <c r="D1259" s="12">
        <v>43891</v>
      </c>
      <c r="E1259" s="12">
        <v>43920</v>
      </c>
      <c r="F1259" s="13">
        <v>5250</v>
      </c>
      <c r="G1259" s="12">
        <v>43891</v>
      </c>
      <c r="H1259" s="12">
        <v>44255</v>
      </c>
      <c r="I1259" s="17">
        <f t="shared" si="190"/>
        <v>12</v>
      </c>
      <c r="J1259" s="13">
        <f t="shared" si="191"/>
        <v>437.5</v>
      </c>
      <c r="K1259"/>
      <c r="L1259" t="b">
        <f t="shared" si="192"/>
        <v>0</v>
      </c>
      <c r="M1259" t="b">
        <f t="shared" si="193"/>
        <v>0</v>
      </c>
      <c r="N1259" t="b">
        <f t="shared" si="194"/>
        <v>1</v>
      </c>
      <c r="O1259" t="b">
        <f t="shared" si="195"/>
        <v>1</v>
      </c>
      <c r="P1259" t="b">
        <f t="shared" si="196"/>
        <v>1</v>
      </c>
      <c r="Q1259" s="21">
        <f t="shared" si="197"/>
        <v>1</v>
      </c>
    </row>
    <row r="1260" spans="1:17" ht="15.75" x14ac:dyDescent="0.25">
      <c r="A1260" s="17" t="s">
        <v>299</v>
      </c>
      <c r="B1260" s="17" t="s">
        <v>336</v>
      </c>
      <c r="C1260" s="17" t="s">
        <v>22</v>
      </c>
      <c r="D1260" s="12">
        <v>44256</v>
      </c>
      <c r="E1260" s="12"/>
      <c r="F1260" s="13">
        <v>5250</v>
      </c>
      <c r="G1260" s="12">
        <v>44256</v>
      </c>
      <c r="H1260" s="12">
        <v>44620</v>
      </c>
      <c r="I1260" s="17">
        <f t="shared" si="190"/>
        <v>12</v>
      </c>
      <c r="J1260" s="13">
        <f t="shared" si="191"/>
        <v>437.5</v>
      </c>
      <c r="K1260"/>
      <c r="L1260" t="b">
        <f t="shared" si="192"/>
        <v>0</v>
      </c>
      <c r="M1260" t="b">
        <f t="shared" si="193"/>
        <v>0</v>
      </c>
      <c r="N1260" t="b">
        <f t="shared" si="194"/>
        <v>1</v>
      </c>
      <c r="O1260" t="b">
        <f t="shared" si="195"/>
        <v>1</v>
      </c>
      <c r="P1260" t="b">
        <f t="shared" si="196"/>
        <v>1</v>
      </c>
      <c r="Q1260" s="21">
        <f t="shared" si="197"/>
        <v>1</v>
      </c>
    </row>
    <row r="1261" spans="1:17" ht="15.75" hidden="1" x14ac:dyDescent="0.25">
      <c r="A1261" s="17" t="s">
        <v>300</v>
      </c>
      <c r="B1261" s="17" t="s">
        <v>334</v>
      </c>
      <c r="C1261" s="17" t="s">
        <v>22</v>
      </c>
      <c r="D1261" s="12">
        <v>42735</v>
      </c>
      <c r="E1261" s="12">
        <v>43465</v>
      </c>
      <c r="F1261" s="13">
        <v>48000</v>
      </c>
      <c r="G1261" s="12">
        <v>42736</v>
      </c>
      <c r="H1261" s="12">
        <v>43100</v>
      </c>
      <c r="I1261" s="17">
        <f t="shared" si="190"/>
        <v>12</v>
      </c>
      <c r="J1261" s="13">
        <f t="shared" si="191"/>
        <v>4000</v>
      </c>
      <c r="K1261"/>
      <c r="L1261" t="b">
        <f t="shared" si="192"/>
        <v>0</v>
      </c>
      <c r="M1261" t="b">
        <f t="shared" si="193"/>
        <v>1</v>
      </c>
      <c r="N1261" t="b">
        <f t="shared" si="194"/>
        <v>0</v>
      </c>
      <c r="O1261" t="b">
        <f t="shared" si="195"/>
        <v>0</v>
      </c>
      <c r="P1261" t="b">
        <f t="shared" si="196"/>
        <v>0</v>
      </c>
      <c r="Q1261" s="21" t="str">
        <f t="shared" si="197"/>
        <v>N/a</v>
      </c>
    </row>
    <row r="1262" spans="1:17" ht="15.75" hidden="1" x14ac:dyDescent="0.25">
      <c r="A1262" s="17" t="s">
        <v>301</v>
      </c>
      <c r="B1262" s="17" t="s">
        <v>336</v>
      </c>
      <c r="C1262" s="17" t="s">
        <v>22</v>
      </c>
      <c r="D1262" s="12">
        <v>42745</v>
      </c>
      <c r="E1262" s="12">
        <v>43100</v>
      </c>
      <c r="F1262" s="13">
        <v>2500</v>
      </c>
      <c r="G1262" s="12">
        <v>42736</v>
      </c>
      <c r="H1262" s="12">
        <v>42766</v>
      </c>
      <c r="I1262" s="17">
        <f t="shared" si="190"/>
        <v>1</v>
      </c>
      <c r="J1262" s="13">
        <f t="shared" si="191"/>
        <v>2500</v>
      </c>
      <c r="K1262"/>
      <c r="L1262" t="b">
        <f t="shared" si="192"/>
        <v>0</v>
      </c>
      <c r="M1262" t="b">
        <f t="shared" si="193"/>
        <v>0</v>
      </c>
      <c r="N1262" t="b">
        <f t="shared" si="194"/>
        <v>0</v>
      </c>
      <c r="O1262" t="b">
        <f t="shared" si="195"/>
        <v>0</v>
      </c>
      <c r="P1262" t="b">
        <f t="shared" si="196"/>
        <v>0</v>
      </c>
      <c r="Q1262" s="21" t="str">
        <f t="shared" si="197"/>
        <v>N/a</v>
      </c>
    </row>
    <row r="1263" spans="1:17" ht="15.75" hidden="1" x14ac:dyDescent="0.25">
      <c r="A1263" s="17" t="s">
        <v>301</v>
      </c>
      <c r="B1263" s="17" t="s">
        <v>336</v>
      </c>
      <c r="C1263" s="17" t="s">
        <v>22</v>
      </c>
      <c r="D1263" s="12">
        <v>42770</v>
      </c>
      <c r="E1263" s="12">
        <v>43100</v>
      </c>
      <c r="F1263" s="13">
        <v>32000</v>
      </c>
      <c r="G1263" s="12">
        <v>42767</v>
      </c>
      <c r="H1263" s="12">
        <v>43131</v>
      </c>
      <c r="I1263" s="17">
        <f t="shared" si="190"/>
        <v>12</v>
      </c>
      <c r="J1263" s="13">
        <f t="shared" si="191"/>
        <v>2666.6666666666665</v>
      </c>
      <c r="K1263"/>
      <c r="L1263" t="b">
        <f t="shared" si="192"/>
        <v>0</v>
      </c>
      <c r="M1263" t="b">
        <f t="shared" si="193"/>
        <v>0</v>
      </c>
      <c r="N1263" t="b">
        <f t="shared" si="194"/>
        <v>1</v>
      </c>
      <c r="O1263" t="b">
        <f t="shared" si="195"/>
        <v>1</v>
      </c>
      <c r="P1263" t="b">
        <f t="shared" si="196"/>
        <v>1</v>
      </c>
      <c r="Q1263" s="21">
        <f t="shared" si="197"/>
        <v>1</v>
      </c>
    </row>
    <row r="1264" spans="1:17" ht="15.75" hidden="1" x14ac:dyDescent="0.25">
      <c r="A1264" s="17" t="s">
        <v>301</v>
      </c>
      <c r="B1264" s="17" t="s">
        <v>336</v>
      </c>
      <c r="C1264" s="17" t="s">
        <v>22</v>
      </c>
      <c r="D1264" s="12">
        <v>43040</v>
      </c>
      <c r="E1264" s="12">
        <v>43100</v>
      </c>
      <c r="F1264" s="13">
        <v>1500</v>
      </c>
      <c r="G1264" s="12">
        <v>43040</v>
      </c>
      <c r="H1264" s="12">
        <v>43069</v>
      </c>
      <c r="I1264" s="17">
        <f t="shared" si="190"/>
        <v>1</v>
      </c>
      <c r="J1264" s="13">
        <f t="shared" si="191"/>
        <v>1500</v>
      </c>
      <c r="K1264"/>
      <c r="L1264" t="b">
        <f t="shared" si="192"/>
        <v>0</v>
      </c>
      <c r="M1264" t="b">
        <f t="shared" si="193"/>
        <v>0</v>
      </c>
      <c r="N1264" t="b">
        <f t="shared" si="194"/>
        <v>1</v>
      </c>
      <c r="O1264" t="b">
        <f t="shared" si="195"/>
        <v>1</v>
      </c>
      <c r="P1264" t="b">
        <f t="shared" si="196"/>
        <v>1</v>
      </c>
      <c r="Q1264" s="21">
        <f t="shared" si="197"/>
        <v>-91</v>
      </c>
    </row>
    <row r="1265" spans="1:17" ht="15.75" x14ac:dyDescent="0.25">
      <c r="A1265" s="17" t="s">
        <v>301</v>
      </c>
      <c r="B1265" s="17" t="s">
        <v>336</v>
      </c>
      <c r="C1265" s="17" t="s">
        <v>22</v>
      </c>
      <c r="D1265" s="12">
        <v>43545</v>
      </c>
      <c r="E1265" s="12">
        <v>43599</v>
      </c>
      <c r="F1265" s="13">
        <v>8000</v>
      </c>
      <c r="G1265" s="12">
        <v>43525</v>
      </c>
      <c r="H1265" s="12">
        <v>43616</v>
      </c>
      <c r="I1265" s="17">
        <f t="shared" si="190"/>
        <v>3</v>
      </c>
      <c r="J1265" s="13">
        <f t="shared" si="191"/>
        <v>2666.6666666666665</v>
      </c>
      <c r="K1265"/>
      <c r="L1265" t="b">
        <f t="shared" si="192"/>
        <v>0</v>
      </c>
      <c r="M1265" t="b">
        <f t="shared" si="193"/>
        <v>0</v>
      </c>
      <c r="N1265" t="b">
        <f t="shared" si="194"/>
        <v>1</v>
      </c>
      <c r="O1265" t="b">
        <f t="shared" si="195"/>
        <v>1</v>
      </c>
      <c r="P1265" t="b">
        <f t="shared" si="196"/>
        <v>1</v>
      </c>
      <c r="Q1265" s="21">
        <f t="shared" si="197"/>
        <v>456</v>
      </c>
    </row>
    <row r="1266" spans="1:17" ht="15.75" x14ac:dyDescent="0.25">
      <c r="A1266" s="17" t="s">
        <v>301</v>
      </c>
      <c r="B1266" s="17" t="s">
        <v>333</v>
      </c>
      <c r="C1266" s="17" t="s">
        <v>22</v>
      </c>
      <c r="D1266" s="12">
        <v>43587</v>
      </c>
      <c r="E1266" s="12">
        <v>43644</v>
      </c>
      <c r="F1266" s="13">
        <v>2000</v>
      </c>
      <c r="G1266" s="12">
        <v>43556</v>
      </c>
      <c r="H1266" s="12">
        <v>43616</v>
      </c>
      <c r="I1266" s="17">
        <f t="shared" si="190"/>
        <v>2</v>
      </c>
      <c r="J1266" s="13">
        <f t="shared" si="191"/>
        <v>1000</v>
      </c>
      <c r="K1266"/>
      <c r="L1266" t="b">
        <f t="shared" si="192"/>
        <v>0</v>
      </c>
      <c r="M1266" t="b">
        <f t="shared" si="193"/>
        <v>0</v>
      </c>
      <c r="N1266" t="b">
        <f t="shared" si="194"/>
        <v>1</v>
      </c>
      <c r="O1266" t="b">
        <f t="shared" si="195"/>
        <v>0</v>
      </c>
      <c r="P1266" t="b">
        <f t="shared" si="196"/>
        <v>0</v>
      </c>
      <c r="Q1266" s="21" t="str">
        <f t="shared" si="197"/>
        <v>N/a</v>
      </c>
    </row>
    <row r="1267" spans="1:17" ht="15.75" hidden="1" x14ac:dyDescent="0.25">
      <c r="A1267" s="17" t="s">
        <v>53</v>
      </c>
      <c r="B1267" s="17" t="s">
        <v>333</v>
      </c>
      <c r="C1267" s="17" t="s">
        <v>22</v>
      </c>
      <c r="D1267" s="12">
        <v>42735</v>
      </c>
      <c r="E1267" s="12">
        <v>43100</v>
      </c>
      <c r="F1267" s="13">
        <v>27500</v>
      </c>
      <c r="G1267" s="12">
        <v>42705</v>
      </c>
      <c r="H1267" s="12">
        <v>42794</v>
      </c>
      <c r="I1267" s="17">
        <f t="shared" ref="I1267:I1330" si="198">IF((YEAR(H1267)-YEAR(G1267))=1, ((MONTH(H1267)-MONTH(G1267))+1)+12, (IF((YEAR(H1267)-YEAR(G1267))=2, ((MONTH(H1267)-MONTH(G1267))+1)+24, (IF((YEAR(H1267)-YEAR(G1267))=3, ((MONTH(H1267)-MONTH(G1267))+1)+36, (MONTH(H1267)-MONTH(G1267))+1)))))</f>
        <v>3</v>
      </c>
      <c r="J1267" s="13">
        <f t="shared" si="191"/>
        <v>9166.6666666666661</v>
      </c>
      <c r="K1267"/>
      <c r="L1267" t="b">
        <f t="shared" si="192"/>
        <v>0</v>
      </c>
      <c r="M1267" t="b">
        <f t="shared" si="193"/>
        <v>0</v>
      </c>
      <c r="N1267" t="b">
        <f t="shared" si="194"/>
        <v>0</v>
      </c>
      <c r="O1267" t="b">
        <f t="shared" si="195"/>
        <v>1</v>
      </c>
      <c r="P1267" t="b">
        <f t="shared" si="196"/>
        <v>0</v>
      </c>
      <c r="Q1267" s="21" t="str">
        <f t="shared" si="197"/>
        <v>N/a</v>
      </c>
    </row>
    <row r="1268" spans="1:17" ht="15.75" hidden="1" x14ac:dyDescent="0.25">
      <c r="A1268" s="17" t="s">
        <v>53</v>
      </c>
      <c r="B1268" s="17" t="s">
        <v>333</v>
      </c>
      <c r="C1268" s="17" t="s">
        <v>22</v>
      </c>
      <c r="D1268" s="12">
        <v>42825</v>
      </c>
      <c r="E1268" s="12">
        <v>43100</v>
      </c>
      <c r="F1268" s="13">
        <v>27500</v>
      </c>
      <c r="G1268" s="12">
        <v>42795</v>
      </c>
      <c r="H1268" s="12">
        <v>42886</v>
      </c>
      <c r="I1268" s="17">
        <f t="shared" si="198"/>
        <v>3</v>
      </c>
      <c r="J1268" s="13">
        <f t="shared" si="191"/>
        <v>9166.6666666666661</v>
      </c>
      <c r="K1268"/>
      <c r="L1268" t="b">
        <f t="shared" si="192"/>
        <v>0</v>
      </c>
      <c r="M1268" t="b">
        <f t="shared" si="193"/>
        <v>0</v>
      </c>
      <c r="N1268" t="b">
        <f t="shared" si="194"/>
        <v>1</v>
      </c>
      <c r="O1268" t="b">
        <f t="shared" si="195"/>
        <v>1</v>
      </c>
      <c r="P1268" t="b">
        <f t="shared" si="196"/>
        <v>1</v>
      </c>
      <c r="Q1268" s="21">
        <f t="shared" si="197"/>
        <v>1</v>
      </c>
    </row>
    <row r="1269" spans="1:17" ht="15.75" hidden="1" x14ac:dyDescent="0.25">
      <c r="A1269" s="17" t="s">
        <v>53</v>
      </c>
      <c r="B1269" s="17" t="s">
        <v>333</v>
      </c>
      <c r="C1269" s="17" t="s">
        <v>22</v>
      </c>
      <c r="D1269" s="12">
        <v>42916</v>
      </c>
      <c r="E1269" s="12">
        <v>43100</v>
      </c>
      <c r="F1269" s="13">
        <v>27500</v>
      </c>
      <c r="G1269" s="12">
        <v>42887</v>
      </c>
      <c r="H1269" s="12">
        <v>42978</v>
      </c>
      <c r="I1269" s="17">
        <f t="shared" si="198"/>
        <v>3</v>
      </c>
      <c r="J1269" s="13">
        <f t="shared" si="191"/>
        <v>9166.6666666666661</v>
      </c>
      <c r="K1269"/>
      <c r="L1269" t="b">
        <f t="shared" si="192"/>
        <v>0</v>
      </c>
      <c r="M1269" t="b">
        <f t="shared" si="193"/>
        <v>0</v>
      </c>
      <c r="N1269" t="b">
        <f t="shared" si="194"/>
        <v>1</v>
      </c>
      <c r="O1269" t="b">
        <f t="shared" si="195"/>
        <v>1</v>
      </c>
      <c r="P1269" t="b">
        <f t="shared" si="196"/>
        <v>1</v>
      </c>
      <c r="Q1269" s="21">
        <f t="shared" si="197"/>
        <v>1</v>
      </c>
    </row>
    <row r="1270" spans="1:17" ht="15.75" hidden="1" x14ac:dyDescent="0.25">
      <c r="A1270" s="17" t="s">
        <v>53</v>
      </c>
      <c r="B1270" s="17" t="s">
        <v>333</v>
      </c>
      <c r="C1270" s="17" t="s">
        <v>22</v>
      </c>
      <c r="D1270" s="12">
        <v>43008</v>
      </c>
      <c r="E1270" s="12">
        <v>43100</v>
      </c>
      <c r="F1270" s="13">
        <v>27500</v>
      </c>
      <c r="G1270" s="12">
        <v>42979</v>
      </c>
      <c r="H1270" s="12">
        <v>43069</v>
      </c>
      <c r="I1270" s="17">
        <f t="shared" si="198"/>
        <v>3</v>
      </c>
      <c r="J1270" s="13">
        <f t="shared" si="191"/>
        <v>9166.6666666666661</v>
      </c>
      <c r="K1270"/>
      <c r="L1270" t="b">
        <f t="shared" si="192"/>
        <v>0</v>
      </c>
      <c r="M1270" t="b">
        <f t="shared" si="193"/>
        <v>0</v>
      </c>
      <c r="N1270" t="b">
        <f t="shared" si="194"/>
        <v>1</v>
      </c>
      <c r="O1270" t="b">
        <f t="shared" si="195"/>
        <v>1</v>
      </c>
      <c r="P1270" t="b">
        <f t="shared" si="196"/>
        <v>1</v>
      </c>
      <c r="Q1270" s="21">
        <f t="shared" si="197"/>
        <v>1</v>
      </c>
    </row>
    <row r="1271" spans="1:17" ht="15.75" hidden="1" x14ac:dyDescent="0.25">
      <c r="A1271" s="17" t="s">
        <v>53</v>
      </c>
      <c r="B1271" s="17" t="s">
        <v>333</v>
      </c>
      <c r="C1271" s="17" t="s">
        <v>22</v>
      </c>
      <c r="D1271" s="12">
        <v>43100</v>
      </c>
      <c r="E1271" s="12">
        <v>43465</v>
      </c>
      <c r="F1271" s="13">
        <v>27500</v>
      </c>
      <c r="G1271" s="12">
        <v>43070</v>
      </c>
      <c r="H1271" s="12">
        <v>43159</v>
      </c>
      <c r="I1271" s="17">
        <f t="shared" si="198"/>
        <v>3</v>
      </c>
      <c r="J1271" s="13">
        <f t="shared" si="191"/>
        <v>9166.6666666666661</v>
      </c>
      <c r="K1271"/>
      <c r="L1271" t="b">
        <f t="shared" si="192"/>
        <v>0</v>
      </c>
      <c r="M1271" t="b">
        <f t="shared" si="193"/>
        <v>0</v>
      </c>
      <c r="N1271" t="b">
        <f t="shared" si="194"/>
        <v>1</v>
      </c>
      <c r="O1271" t="b">
        <f t="shared" si="195"/>
        <v>1</v>
      </c>
      <c r="P1271" t="b">
        <f t="shared" si="196"/>
        <v>1</v>
      </c>
      <c r="Q1271" s="21">
        <f t="shared" si="197"/>
        <v>1</v>
      </c>
    </row>
    <row r="1272" spans="1:17" ht="15.75" hidden="1" x14ac:dyDescent="0.25">
      <c r="A1272" s="17" t="s">
        <v>302</v>
      </c>
      <c r="B1272" s="17" t="s">
        <v>333</v>
      </c>
      <c r="C1272" s="17" t="s">
        <v>22</v>
      </c>
      <c r="D1272" s="12">
        <v>43360</v>
      </c>
      <c r="E1272" s="12">
        <v>43391</v>
      </c>
      <c r="F1272" s="13">
        <v>3944.18</v>
      </c>
      <c r="G1272" s="12">
        <v>43344</v>
      </c>
      <c r="H1272" s="12">
        <v>43434</v>
      </c>
      <c r="I1272" s="17">
        <f t="shared" si="198"/>
        <v>3</v>
      </c>
      <c r="J1272" s="13">
        <f t="shared" si="191"/>
        <v>1314.7266666666667</v>
      </c>
      <c r="K1272"/>
      <c r="L1272" t="b">
        <f t="shared" si="192"/>
        <v>0</v>
      </c>
      <c r="M1272" t="b">
        <f t="shared" si="193"/>
        <v>0</v>
      </c>
      <c r="N1272" t="b">
        <f t="shared" si="194"/>
        <v>0</v>
      </c>
      <c r="O1272" t="b">
        <f t="shared" si="195"/>
        <v>1</v>
      </c>
      <c r="P1272" t="b">
        <f t="shared" si="196"/>
        <v>0</v>
      </c>
      <c r="Q1272" s="21" t="str">
        <f t="shared" si="197"/>
        <v>N/a</v>
      </c>
    </row>
    <row r="1273" spans="1:17" ht="15.75" x14ac:dyDescent="0.25">
      <c r="A1273" s="17" t="s">
        <v>302</v>
      </c>
      <c r="B1273" s="17" t="s">
        <v>333</v>
      </c>
      <c r="C1273" s="17" t="s">
        <v>22</v>
      </c>
      <c r="D1273" s="12">
        <v>43451</v>
      </c>
      <c r="E1273" s="12">
        <v>43518</v>
      </c>
      <c r="F1273" s="13">
        <v>3775.79</v>
      </c>
      <c r="G1273" s="12">
        <v>43435</v>
      </c>
      <c r="H1273" s="12">
        <v>43524</v>
      </c>
      <c r="I1273" s="17">
        <f t="shared" si="198"/>
        <v>3</v>
      </c>
      <c r="J1273" s="13">
        <f t="shared" si="191"/>
        <v>1258.5966666666666</v>
      </c>
      <c r="K1273"/>
      <c r="L1273" t="b">
        <f t="shared" si="192"/>
        <v>0</v>
      </c>
      <c r="M1273" t="b">
        <f t="shared" si="193"/>
        <v>0</v>
      </c>
      <c r="N1273" t="b">
        <f t="shared" si="194"/>
        <v>1</v>
      </c>
      <c r="O1273" t="b">
        <f t="shared" si="195"/>
        <v>1</v>
      </c>
      <c r="P1273" t="b">
        <f t="shared" si="196"/>
        <v>1</v>
      </c>
      <c r="Q1273" s="21">
        <f t="shared" si="197"/>
        <v>1</v>
      </c>
    </row>
    <row r="1274" spans="1:17" ht="15.75" x14ac:dyDescent="0.25">
      <c r="A1274" s="17" t="s">
        <v>302</v>
      </c>
      <c r="B1274" s="17" t="s">
        <v>333</v>
      </c>
      <c r="C1274" s="17" t="s">
        <v>22</v>
      </c>
      <c r="D1274" s="12">
        <v>43541</v>
      </c>
      <c r="E1274" s="12">
        <v>43557</v>
      </c>
      <c r="F1274" s="13">
        <v>3963.01</v>
      </c>
      <c r="G1274" s="12">
        <v>43525</v>
      </c>
      <c r="H1274" s="12">
        <v>43616</v>
      </c>
      <c r="I1274" s="17">
        <f t="shared" si="198"/>
        <v>3</v>
      </c>
      <c r="J1274" s="13">
        <f t="shared" si="191"/>
        <v>1321.0033333333333</v>
      </c>
      <c r="K1274"/>
      <c r="L1274" t="b">
        <f t="shared" si="192"/>
        <v>0</v>
      </c>
      <c r="M1274" t="b">
        <f t="shared" si="193"/>
        <v>0</v>
      </c>
      <c r="N1274" t="b">
        <f t="shared" si="194"/>
        <v>1</v>
      </c>
      <c r="O1274" t="b">
        <f t="shared" si="195"/>
        <v>1</v>
      </c>
      <c r="P1274" t="b">
        <f t="shared" si="196"/>
        <v>1</v>
      </c>
      <c r="Q1274" s="21">
        <f t="shared" si="197"/>
        <v>1</v>
      </c>
    </row>
    <row r="1275" spans="1:17" ht="15.75" x14ac:dyDescent="0.25">
      <c r="A1275" s="17" t="s">
        <v>302</v>
      </c>
      <c r="B1275" s="17" t="s">
        <v>333</v>
      </c>
      <c r="C1275" s="17" t="s">
        <v>22</v>
      </c>
      <c r="D1275" s="12">
        <v>43633</v>
      </c>
      <c r="E1275" s="12">
        <v>43651</v>
      </c>
      <c r="F1275" s="13">
        <v>3790.66</v>
      </c>
      <c r="G1275" s="12">
        <v>43617</v>
      </c>
      <c r="H1275" s="12">
        <v>43708</v>
      </c>
      <c r="I1275" s="17">
        <f t="shared" si="198"/>
        <v>3</v>
      </c>
      <c r="J1275" s="13">
        <f t="shared" si="191"/>
        <v>1263.5533333333333</v>
      </c>
      <c r="K1275"/>
      <c r="L1275" t="b">
        <f t="shared" si="192"/>
        <v>0</v>
      </c>
      <c r="M1275" t="b">
        <f t="shared" si="193"/>
        <v>0</v>
      </c>
      <c r="N1275" t="b">
        <f t="shared" si="194"/>
        <v>1</v>
      </c>
      <c r="O1275" t="b">
        <f t="shared" si="195"/>
        <v>1</v>
      </c>
      <c r="P1275" t="b">
        <f t="shared" si="196"/>
        <v>1</v>
      </c>
      <c r="Q1275" s="21">
        <f t="shared" si="197"/>
        <v>1</v>
      </c>
    </row>
    <row r="1276" spans="1:17" ht="15.75" hidden="1" x14ac:dyDescent="0.25">
      <c r="A1276" s="17" t="s">
        <v>303</v>
      </c>
      <c r="B1276" s="17" t="s">
        <v>336</v>
      </c>
      <c r="C1276" s="17" t="s">
        <v>22</v>
      </c>
      <c r="D1276" s="12">
        <v>42452</v>
      </c>
      <c r="E1276" s="12">
        <v>42735</v>
      </c>
      <c r="F1276" s="13">
        <v>198000</v>
      </c>
      <c r="G1276" s="12">
        <v>42430</v>
      </c>
      <c r="H1276" s="12">
        <v>42794</v>
      </c>
      <c r="I1276" s="17">
        <f t="shared" si="198"/>
        <v>12</v>
      </c>
      <c r="J1276" s="13">
        <f t="shared" ref="J1276:J1339" si="199">F1276/I1276</f>
        <v>16500</v>
      </c>
      <c r="K1276"/>
      <c r="L1276" t="b">
        <f t="shared" si="192"/>
        <v>0</v>
      </c>
      <c r="M1276" t="b">
        <f t="shared" si="193"/>
        <v>1</v>
      </c>
      <c r="N1276" t="b">
        <f t="shared" si="194"/>
        <v>0</v>
      </c>
      <c r="O1276" t="b">
        <f t="shared" si="195"/>
        <v>0</v>
      </c>
      <c r="P1276" t="b">
        <f t="shared" si="196"/>
        <v>0</v>
      </c>
      <c r="Q1276" s="21" t="str">
        <f t="shared" si="197"/>
        <v>N/a</v>
      </c>
    </row>
    <row r="1277" spans="1:17" ht="15.75" hidden="1" x14ac:dyDescent="0.25">
      <c r="A1277" s="17" t="s">
        <v>303</v>
      </c>
      <c r="B1277" s="17" t="s">
        <v>336</v>
      </c>
      <c r="C1277" s="17" t="s">
        <v>22</v>
      </c>
      <c r="D1277" s="12">
        <v>42760</v>
      </c>
      <c r="E1277" s="12">
        <v>43100</v>
      </c>
      <c r="F1277" s="13">
        <v>600</v>
      </c>
      <c r="G1277" s="12">
        <v>42736</v>
      </c>
      <c r="H1277" s="12">
        <v>42766</v>
      </c>
      <c r="I1277" s="17">
        <f t="shared" si="198"/>
        <v>1</v>
      </c>
      <c r="J1277" s="13">
        <f t="shared" si="199"/>
        <v>600</v>
      </c>
      <c r="K1277"/>
      <c r="L1277" t="b">
        <f t="shared" si="192"/>
        <v>0</v>
      </c>
      <c r="M1277" t="b">
        <f t="shared" si="193"/>
        <v>0</v>
      </c>
      <c r="N1277" t="b">
        <f t="shared" si="194"/>
        <v>1</v>
      </c>
      <c r="O1277" t="b">
        <f t="shared" si="195"/>
        <v>1</v>
      </c>
      <c r="P1277" t="b">
        <f t="shared" si="196"/>
        <v>1</v>
      </c>
      <c r="Q1277" s="21">
        <f t="shared" si="197"/>
        <v>-58</v>
      </c>
    </row>
    <row r="1278" spans="1:17" ht="15.75" hidden="1" x14ac:dyDescent="0.25">
      <c r="A1278" s="17" t="s">
        <v>303</v>
      </c>
      <c r="B1278" s="17" t="s">
        <v>336</v>
      </c>
      <c r="C1278" s="17" t="s">
        <v>22</v>
      </c>
      <c r="D1278" s="12">
        <v>42791</v>
      </c>
      <c r="E1278" s="12">
        <v>43100</v>
      </c>
      <c r="F1278" s="13">
        <v>600</v>
      </c>
      <c r="G1278" s="12">
        <v>42767</v>
      </c>
      <c r="H1278" s="12">
        <v>42794</v>
      </c>
      <c r="I1278" s="17">
        <f t="shared" si="198"/>
        <v>1</v>
      </c>
      <c r="J1278" s="13">
        <f t="shared" si="199"/>
        <v>600</v>
      </c>
      <c r="K1278"/>
      <c r="L1278" t="b">
        <f t="shared" ref="L1278:L1341" si="200">AND(F1278=F1277,G1278=G1277,E1278=E1277,D1278=D1277)</f>
        <v>0</v>
      </c>
      <c r="M1278" t="b">
        <f t="shared" ref="M1278:M1341" si="201">IF(F1278&gt;G1278,TRUE, FALSE)</f>
        <v>0</v>
      </c>
      <c r="N1278" t="b">
        <f t="shared" ref="N1278:N1341" si="202">EXACT(A1278,A1277)</f>
        <v>1</v>
      </c>
      <c r="O1278" t="b">
        <f t="shared" ref="O1278:O1341" si="203">EXACT(B1278,B1277)</f>
        <v>1</v>
      </c>
      <c r="P1278" t="b">
        <f t="shared" ref="P1278:P1341" si="204">AND(N1278,O1278)</f>
        <v>1</v>
      </c>
      <c r="Q1278" s="21">
        <f t="shared" ref="Q1278:Q1341" si="205">IF(AND(NOT(L1278),P1278), G1278-H1277,"N/a")</f>
        <v>1</v>
      </c>
    </row>
    <row r="1279" spans="1:17" ht="15.75" hidden="1" x14ac:dyDescent="0.25">
      <c r="A1279" s="17" t="s">
        <v>303</v>
      </c>
      <c r="B1279" s="17" t="s">
        <v>336</v>
      </c>
      <c r="C1279" s="17" t="s">
        <v>22</v>
      </c>
      <c r="D1279" s="12">
        <v>42819</v>
      </c>
      <c r="E1279" s="12">
        <v>43100</v>
      </c>
      <c r="F1279" s="13">
        <v>600</v>
      </c>
      <c r="G1279" s="12">
        <v>42795</v>
      </c>
      <c r="H1279" s="12">
        <v>42825</v>
      </c>
      <c r="I1279" s="17">
        <f t="shared" si="198"/>
        <v>1</v>
      </c>
      <c r="J1279" s="13">
        <f t="shared" si="199"/>
        <v>600</v>
      </c>
      <c r="K1279"/>
      <c r="L1279" t="b">
        <f t="shared" si="200"/>
        <v>0</v>
      </c>
      <c r="M1279" t="b">
        <f t="shared" si="201"/>
        <v>0</v>
      </c>
      <c r="N1279" t="b">
        <f t="shared" si="202"/>
        <v>1</v>
      </c>
      <c r="O1279" t="b">
        <f t="shared" si="203"/>
        <v>1</v>
      </c>
      <c r="P1279" t="b">
        <f t="shared" si="204"/>
        <v>1</v>
      </c>
      <c r="Q1279" s="21">
        <f t="shared" si="205"/>
        <v>1</v>
      </c>
    </row>
    <row r="1280" spans="1:17" ht="15.75" hidden="1" x14ac:dyDescent="0.25">
      <c r="A1280" s="17" t="s">
        <v>303</v>
      </c>
      <c r="B1280" s="17" t="s">
        <v>336</v>
      </c>
      <c r="C1280" s="17" t="s">
        <v>22</v>
      </c>
      <c r="D1280" s="12">
        <v>42825</v>
      </c>
      <c r="E1280" s="12">
        <v>43100</v>
      </c>
      <c r="F1280" s="13">
        <v>198000</v>
      </c>
      <c r="G1280" s="12">
        <v>42795</v>
      </c>
      <c r="H1280" s="12">
        <v>43159</v>
      </c>
      <c r="I1280" s="17">
        <f t="shared" si="198"/>
        <v>12</v>
      </c>
      <c r="J1280" s="13">
        <f t="shared" si="199"/>
        <v>16500</v>
      </c>
      <c r="K1280"/>
      <c r="L1280" t="b">
        <f t="shared" si="200"/>
        <v>0</v>
      </c>
      <c r="M1280" t="b">
        <f t="shared" si="201"/>
        <v>1</v>
      </c>
      <c r="N1280" t="b">
        <f t="shared" si="202"/>
        <v>1</v>
      </c>
      <c r="O1280" t="b">
        <f t="shared" si="203"/>
        <v>1</v>
      </c>
      <c r="P1280" t="b">
        <f t="shared" si="204"/>
        <v>1</v>
      </c>
      <c r="Q1280" s="21">
        <f t="shared" si="205"/>
        <v>-30</v>
      </c>
    </row>
    <row r="1281" spans="1:17" ht="15.75" hidden="1" x14ac:dyDescent="0.25">
      <c r="A1281" s="17" t="s">
        <v>303</v>
      </c>
      <c r="B1281" s="17" t="s">
        <v>336</v>
      </c>
      <c r="C1281" s="17" t="s">
        <v>22</v>
      </c>
      <c r="D1281" s="12">
        <v>42850</v>
      </c>
      <c r="E1281" s="12">
        <v>43100</v>
      </c>
      <c r="F1281" s="13">
        <v>600</v>
      </c>
      <c r="G1281" s="12">
        <v>42826</v>
      </c>
      <c r="H1281" s="12">
        <v>42855</v>
      </c>
      <c r="I1281" s="17">
        <f t="shared" si="198"/>
        <v>1</v>
      </c>
      <c r="J1281" s="13">
        <f t="shared" si="199"/>
        <v>600</v>
      </c>
      <c r="K1281"/>
      <c r="L1281" t="b">
        <f t="shared" si="200"/>
        <v>0</v>
      </c>
      <c r="M1281" t="b">
        <f t="shared" si="201"/>
        <v>0</v>
      </c>
      <c r="N1281" t="b">
        <f t="shared" si="202"/>
        <v>1</v>
      </c>
      <c r="O1281" t="b">
        <f t="shared" si="203"/>
        <v>1</v>
      </c>
      <c r="P1281" t="b">
        <f t="shared" si="204"/>
        <v>1</v>
      </c>
      <c r="Q1281" s="21">
        <f t="shared" si="205"/>
        <v>-333</v>
      </c>
    </row>
    <row r="1282" spans="1:17" ht="15.75" hidden="1" x14ac:dyDescent="0.25">
      <c r="A1282" s="17" t="s">
        <v>303</v>
      </c>
      <c r="B1282" s="17" t="s">
        <v>336</v>
      </c>
      <c r="C1282" s="17" t="s">
        <v>22</v>
      </c>
      <c r="D1282" s="12">
        <v>42880</v>
      </c>
      <c r="E1282" s="12">
        <v>43100</v>
      </c>
      <c r="F1282" s="13">
        <v>600</v>
      </c>
      <c r="G1282" s="12">
        <v>42856</v>
      </c>
      <c r="H1282" s="12">
        <v>42886</v>
      </c>
      <c r="I1282" s="17">
        <f t="shared" si="198"/>
        <v>1</v>
      </c>
      <c r="J1282" s="13">
        <f t="shared" si="199"/>
        <v>600</v>
      </c>
      <c r="K1282"/>
      <c r="L1282" t="b">
        <f t="shared" si="200"/>
        <v>0</v>
      </c>
      <c r="M1282" t="b">
        <f t="shared" si="201"/>
        <v>0</v>
      </c>
      <c r="N1282" t="b">
        <f t="shared" si="202"/>
        <v>1</v>
      </c>
      <c r="O1282" t="b">
        <f t="shared" si="203"/>
        <v>1</v>
      </c>
      <c r="P1282" t="b">
        <f t="shared" si="204"/>
        <v>1</v>
      </c>
      <c r="Q1282" s="21">
        <f t="shared" si="205"/>
        <v>1</v>
      </c>
    </row>
    <row r="1283" spans="1:17" ht="15.75" hidden="1" x14ac:dyDescent="0.25">
      <c r="A1283" s="17" t="s">
        <v>303</v>
      </c>
      <c r="B1283" s="17" t="s">
        <v>336</v>
      </c>
      <c r="C1283" s="17" t="s">
        <v>22</v>
      </c>
      <c r="D1283" s="12">
        <v>42911</v>
      </c>
      <c r="E1283" s="12">
        <v>43100</v>
      </c>
      <c r="F1283" s="13">
        <v>600</v>
      </c>
      <c r="G1283" s="12">
        <v>42887</v>
      </c>
      <c r="H1283" s="12">
        <v>42916</v>
      </c>
      <c r="I1283" s="17">
        <f t="shared" si="198"/>
        <v>1</v>
      </c>
      <c r="J1283" s="13">
        <f t="shared" si="199"/>
        <v>600</v>
      </c>
      <c r="K1283"/>
      <c r="L1283" t="b">
        <f t="shared" si="200"/>
        <v>0</v>
      </c>
      <c r="M1283" t="b">
        <f t="shared" si="201"/>
        <v>0</v>
      </c>
      <c r="N1283" t="b">
        <f t="shared" si="202"/>
        <v>1</v>
      </c>
      <c r="O1283" t="b">
        <f t="shared" si="203"/>
        <v>1</v>
      </c>
      <c r="P1283" t="b">
        <f t="shared" si="204"/>
        <v>1</v>
      </c>
      <c r="Q1283" s="21">
        <f t="shared" si="205"/>
        <v>1</v>
      </c>
    </row>
    <row r="1284" spans="1:17" ht="15.75" hidden="1" x14ac:dyDescent="0.25">
      <c r="A1284" s="17" t="s">
        <v>303</v>
      </c>
      <c r="B1284" s="17" t="s">
        <v>336</v>
      </c>
      <c r="C1284" s="17" t="s">
        <v>22</v>
      </c>
      <c r="D1284" s="12">
        <v>42941</v>
      </c>
      <c r="E1284" s="12">
        <v>43100</v>
      </c>
      <c r="F1284" s="13">
        <v>600</v>
      </c>
      <c r="G1284" s="12">
        <v>42917</v>
      </c>
      <c r="H1284" s="12">
        <v>42947</v>
      </c>
      <c r="I1284" s="17">
        <f t="shared" si="198"/>
        <v>1</v>
      </c>
      <c r="J1284" s="13">
        <f t="shared" si="199"/>
        <v>600</v>
      </c>
      <c r="K1284"/>
      <c r="L1284" t="b">
        <f t="shared" si="200"/>
        <v>0</v>
      </c>
      <c r="M1284" t="b">
        <f t="shared" si="201"/>
        <v>0</v>
      </c>
      <c r="N1284" t="b">
        <f t="shared" si="202"/>
        <v>1</v>
      </c>
      <c r="O1284" t="b">
        <f t="shared" si="203"/>
        <v>1</v>
      </c>
      <c r="P1284" t="b">
        <f t="shared" si="204"/>
        <v>1</v>
      </c>
      <c r="Q1284" s="21">
        <f t="shared" si="205"/>
        <v>1</v>
      </c>
    </row>
    <row r="1285" spans="1:17" ht="15.75" hidden="1" x14ac:dyDescent="0.25">
      <c r="A1285" s="17" t="s">
        <v>303</v>
      </c>
      <c r="B1285" s="17" t="s">
        <v>336</v>
      </c>
      <c r="C1285" s="17" t="s">
        <v>22</v>
      </c>
      <c r="D1285" s="12">
        <v>42972</v>
      </c>
      <c r="E1285" s="12">
        <v>43100</v>
      </c>
      <c r="F1285" s="13">
        <v>600</v>
      </c>
      <c r="G1285" s="12">
        <v>42948</v>
      </c>
      <c r="H1285" s="12">
        <v>42978</v>
      </c>
      <c r="I1285" s="17">
        <f t="shared" si="198"/>
        <v>1</v>
      </c>
      <c r="J1285" s="13">
        <f t="shared" si="199"/>
        <v>600</v>
      </c>
      <c r="K1285"/>
      <c r="L1285" t="b">
        <f t="shared" si="200"/>
        <v>0</v>
      </c>
      <c r="M1285" t="b">
        <f t="shared" si="201"/>
        <v>0</v>
      </c>
      <c r="N1285" t="b">
        <f t="shared" si="202"/>
        <v>1</v>
      </c>
      <c r="O1285" t="b">
        <f t="shared" si="203"/>
        <v>1</v>
      </c>
      <c r="P1285" t="b">
        <f t="shared" si="204"/>
        <v>1</v>
      </c>
      <c r="Q1285" s="21">
        <f t="shared" si="205"/>
        <v>1</v>
      </c>
    </row>
    <row r="1286" spans="1:17" ht="15.75" hidden="1" x14ac:dyDescent="0.25">
      <c r="A1286" s="17" t="s">
        <v>303</v>
      </c>
      <c r="B1286" s="17" t="s">
        <v>336</v>
      </c>
      <c r="C1286" s="17" t="s">
        <v>22</v>
      </c>
      <c r="D1286" s="12">
        <v>43003</v>
      </c>
      <c r="E1286" s="12">
        <v>43100</v>
      </c>
      <c r="F1286" s="13">
        <v>600</v>
      </c>
      <c r="G1286" s="12">
        <v>42979</v>
      </c>
      <c r="H1286" s="12">
        <v>43008</v>
      </c>
      <c r="I1286" s="17">
        <f t="shared" si="198"/>
        <v>1</v>
      </c>
      <c r="J1286" s="13">
        <f t="shared" si="199"/>
        <v>600</v>
      </c>
      <c r="K1286"/>
      <c r="L1286" t="b">
        <f t="shared" si="200"/>
        <v>0</v>
      </c>
      <c r="M1286" t="b">
        <f t="shared" si="201"/>
        <v>0</v>
      </c>
      <c r="N1286" t="b">
        <f t="shared" si="202"/>
        <v>1</v>
      </c>
      <c r="O1286" t="b">
        <f t="shared" si="203"/>
        <v>1</v>
      </c>
      <c r="P1286" t="b">
        <f t="shared" si="204"/>
        <v>1</v>
      </c>
      <c r="Q1286" s="21">
        <f t="shared" si="205"/>
        <v>1</v>
      </c>
    </row>
    <row r="1287" spans="1:17" ht="15.75" hidden="1" x14ac:dyDescent="0.25">
      <c r="A1287" s="17" t="s">
        <v>303</v>
      </c>
      <c r="B1287" s="17" t="s">
        <v>336</v>
      </c>
      <c r="C1287" s="17" t="s">
        <v>22</v>
      </c>
      <c r="D1287" s="12">
        <v>43033</v>
      </c>
      <c r="E1287" s="12">
        <v>43100</v>
      </c>
      <c r="F1287" s="13">
        <v>600</v>
      </c>
      <c r="G1287" s="12">
        <v>43009</v>
      </c>
      <c r="H1287" s="12">
        <v>43039</v>
      </c>
      <c r="I1287" s="17">
        <f t="shared" si="198"/>
        <v>1</v>
      </c>
      <c r="J1287" s="13">
        <f t="shared" si="199"/>
        <v>600</v>
      </c>
      <c r="K1287"/>
      <c r="L1287" t="b">
        <f t="shared" si="200"/>
        <v>0</v>
      </c>
      <c r="M1287" t="b">
        <f t="shared" si="201"/>
        <v>0</v>
      </c>
      <c r="N1287" t="b">
        <f t="shared" si="202"/>
        <v>1</v>
      </c>
      <c r="O1287" t="b">
        <f t="shared" si="203"/>
        <v>1</v>
      </c>
      <c r="P1287" t="b">
        <f t="shared" si="204"/>
        <v>1</v>
      </c>
      <c r="Q1287" s="21">
        <f t="shared" si="205"/>
        <v>1</v>
      </c>
    </row>
    <row r="1288" spans="1:17" ht="15.75" hidden="1" x14ac:dyDescent="0.25">
      <c r="A1288" s="17" t="s">
        <v>303</v>
      </c>
      <c r="B1288" s="17" t="s">
        <v>336</v>
      </c>
      <c r="C1288" s="17" t="s">
        <v>22</v>
      </c>
      <c r="D1288" s="12">
        <v>43064</v>
      </c>
      <c r="E1288" s="12">
        <v>43100</v>
      </c>
      <c r="F1288" s="13">
        <v>600</v>
      </c>
      <c r="G1288" s="12">
        <v>43040</v>
      </c>
      <c r="H1288" s="12">
        <v>43069</v>
      </c>
      <c r="I1288" s="17">
        <f t="shared" si="198"/>
        <v>1</v>
      </c>
      <c r="J1288" s="13">
        <f t="shared" si="199"/>
        <v>600</v>
      </c>
      <c r="K1288"/>
      <c r="L1288" t="b">
        <f t="shared" si="200"/>
        <v>0</v>
      </c>
      <c r="M1288" t="b">
        <f t="shared" si="201"/>
        <v>0</v>
      </c>
      <c r="N1288" t="b">
        <f t="shared" si="202"/>
        <v>1</v>
      </c>
      <c r="O1288" t="b">
        <f t="shared" si="203"/>
        <v>1</v>
      </c>
      <c r="P1288" t="b">
        <f t="shared" si="204"/>
        <v>1</v>
      </c>
      <c r="Q1288" s="21">
        <f t="shared" si="205"/>
        <v>1</v>
      </c>
    </row>
    <row r="1289" spans="1:17" ht="15.75" hidden="1" x14ac:dyDescent="0.25">
      <c r="A1289" s="17" t="s">
        <v>303</v>
      </c>
      <c r="B1289" s="17" t="s">
        <v>336</v>
      </c>
      <c r="C1289" s="17" t="s">
        <v>22</v>
      </c>
      <c r="D1289" s="12">
        <v>43094</v>
      </c>
      <c r="E1289" s="12">
        <v>43100</v>
      </c>
      <c r="F1289" s="13">
        <v>600</v>
      </c>
      <c r="G1289" s="12">
        <v>43070</v>
      </c>
      <c r="H1289" s="12">
        <v>43100</v>
      </c>
      <c r="I1289" s="17">
        <f t="shared" si="198"/>
        <v>1</v>
      </c>
      <c r="J1289" s="13">
        <f t="shared" si="199"/>
        <v>600</v>
      </c>
      <c r="K1289"/>
      <c r="L1289" t="b">
        <f t="shared" si="200"/>
        <v>0</v>
      </c>
      <c r="M1289" t="b">
        <f t="shared" si="201"/>
        <v>0</v>
      </c>
      <c r="N1289" t="b">
        <f t="shared" si="202"/>
        <v>1</v>
      </c>
      <c r="O1289" t="b">
        <f t="shared" si="203"/>
        <v>1</v>
      </c>
      <c r="P1289" t="b">
        <f t="shared" si="204"/>
        <v>1</v>
      </c>
      <c r="Q1289" s="21">
        <f t="shared" si="205"/>
        <v>1</v>
      </c>
    </row>
    <row r="1290" spans="1:17" ht="15.75" hidden="1" x14ac:dyDescent="0.25">
      <c r="A1290" s="17" t="s">
        <v>303</v>
      </c>
      <c r="B1290" s="17" t="s">
        <v>336</v>
      </c>
      <c r="C1290" s="17" t="s">
        <v>22</v>
      </c>
      <c r="D1290" s="12">
        <v>43125</v>
      </c>
      <c r="E1290" s="12">
        <v>43137</v>
      </c>
      <c r="F1290" s="13">
        <v>600</v>
      </c>
      <c r="G1290" s="12">
        <v>43101</v>
      </c>
      <c r="H1290" s="12">
        <v>43131</v>
      </c>
      <c r="I1290" s="17">
        <f t="shared" si="198"/>
        <v>1</v>
      </c>
      <c r="J1290" s="13">
        <f t="shared" si="199"/>
        <v>600</v>
      </c>
      <c r="K1290"/>
      <c r="L1290" t="b">
        <f t="shared" si="200"/>
        <v>0</v>
      </c>
      <c r="M1290" t="b">
        <f t="shared" si="201"/>
        <v>0</v>
      </c>
      <c r="N1290" t="b">
        <f t="shared" si="202"/>
        <v>1</v>
      </c>
      <c r="O1290" t="b">
        <f t="shared" si="203"/>
        <v>1</v>
      </c>
      <c r="P1290" t="b">
        <f t="shared" si="204"/>
        <v>1</v>
      </c>
      <c r="Q1290" s="21">
        <f t="shared" si="205"/>
        <v>1</v>
      </c>
    </row>
    <row r="1291" spans="1:17" ht="15.75" hidden="1" x14ac:dyDescent="0.25">
      <c r="A1291" s="17" t="s">
        <v>303</v>
      </c>
      <c r="B1291" s="17" t="s">
        <v>336</v>
      </c>
      <c r="C1291" s="17" t="s">
        <v>22</v>
      </c>
      <c r="D1291" s="12">
        <v>43156</v>
      </c>
      <c r="E1291" s="12">
        <v>43171</v>
      </c>
      <c r="F1291" s="13">
        <v>600</v>
      </c>
      <c r="G1291" s="12">
        <v>43132</v>
      </c>
      <c r="H1291" s="12">
        <v>43159</v>
      </c>
      <c r="I1291" s="17">
        <f t="shared" si="198"/>
        <v>1</v>
      </c>
      <c r="J1291" s="13">
        <f t="shared" si="199"/>
        <v>600</v>
      </c>
      <c r="K1291"/>
      <c r="L1291" t="b">
        <f t="shared" si="200"/>
        <v>0</v>
      </c>
      <c r="M1291" t="b">
        <f t="shared" si="201"/>
        <v>0</v>
      </c>
      <c r="N1291" t="b">
        <f t="shared" si="202"/>
        <v>1</v>
      </c>
      <c r="O1291" t="b">
        <f t="shared" si="203"/>
        <v>1</v>
      </c>
      <c r="P1291" t="b">
        <f t="shared" si="204"/>
        <v>1</v>
      </c>
      <c r="Q1291" s="21">
        <f t="shared" si="205"/>
        <v>1</v>
      </c>
    </row>
    <row r="1292" spans="1:17" ht="15.75" hidden="1" x14ac:dyDescent="0.25">
      <c r="A1292" s="17" t="s">
        <v>303</v>
      </c>
      <c r="B1292" s="17" t="s">
        <v>336</v>
      </c>
      <c r="C1292" s="17" t="s">
        <v>22</v>
      </c>
      <c r="D1292" s="12">
        <v>43184</v>
      </c>
      <c r="E1292" s="12">
        <v>43192</v>
      </c>
      <c r="F1292" s="13">
        <v>600</v>
      </c>
      <c r="G1292" s="12">
        <v>43160</v>
      </c>
      <c r="H1292" s="12">
        <v>43190</v>
      </c>
      <c r="I1292" s="17">
        <f t="shared" si="198"/>
        <v>1</v>
      </c>
      <c r="J1292" s="13">
        <f t="shared" si="199"/>
        <v>600</v>
      </c>
      <c r="K1292"/>
      <c r="L1292" t="b">
        <f t="shared" si="200"/>
        <v>0</v>
      </c>
      <c r="M1292" t="b">
        <f t="shared" si="201"/>
        <v>0</v>
      </c>
      <c r="N1292" t="b">
        <f t="shared" si="202"/>
        <v>1</v>
      </c>
      <c r="O1292" t="b">
        <f t="shared" si="203"/>
        <v>1</v>
      </c>
      <c r="P1292" t="b">
        <f t="shared" si="204"/>
        <v>1</v>
      </c>
      <c r="Q1292" s="21">
        <f t="shared" si="205"/>
        <v>1</v>
      </c>
    </row>
    <row r="1293" spans="1:17" ht="15.75" x14ac:dyDescent="0.25">
      <c r="A1293" s="17" t="s">
        <v>303</v>
      </c>
      <c r="B1293" s="17" t="s">
        <v>336</v>
      </c>
      <c r="C1293" s="17" t="s">
        <v>22</v>
      </c>
      <c r="D1293" s="12">
        <v>43144</v>
      </c>
      <c r="E1293" s="12">
        <v>43157</v>
      </c>
      <c r="F1293" s="13">
        <v>207900</v>
      </c>
      <c r="G1293" s="12">
        <v>43160</v>
      </c>
      <c r="H1293" s="12">
        <v>43524</v>
      </c>
      <c r="I1293" s="17">
        <f t="shared" si="198"/>
        <v>12</v>
      </c>
      <c r="J1293" s="13">
        <f t="shared" si="199"/>
        <v>17325</v>
      </c>
      <c r="K1293"/>
      <c r="L1293" t="b">
        <f t="shared" si="200"/>
        <v>0</v>
      </c>
      <c r="M1293" t="b">
        <f t="shared" si="201"/>
        <v>1</v>
      </c>
      <c r="N1293" t="b">
        <f t="shared" si="202"/>
        <v>1</v>
      </c>
      <c r="O1293" t="b">
        <f t="shared" si="203"/>
        <v>1</v>
      </c>
      <c r="P1293" t="b">
        <f t="shared" si="204"/>
        <v>1</v>
      </c>
      <c r="Q1293" s="21">
        <f t="shared" si="205"/>
        <v>-30</v>
      </c>
    </row>
    <row r="1294" spans="1:17" ht="15.75" hidden="1" x14ac:dyDescent="0.25">
      <c r="A1294" s="17" t="s">
        <v>303</v>
      </c>
      <c r="B1294" s="17" t="s">
        <v>336</v>
      </c>
      <c r="C1294" s="17" t="s">
        <v>22</v>
      </c>
      <c r="D1294" s="12">
        <v>43213</v>
      </c>
      <c r="E1294" s="12">
        <v>43227</v>
      </c>
      <c r="F1294" s="13">
        <v>600</v>
      </c>
      <c r="G1294" s="12">
        <v>43191</v>
      </c>
      <c r="H1294" s="12">
        <v>43220</v>
      </c>
      <c r="I1294" s="17">
        <f t="shared" si="198"/>
        <v>1</v>
      </c>
      <c r="J1294" s="13">
        <f t="shared" si="199"/>
        <v>600</v>
      </c>
      <c r="K1294"/>
      <c r="L1294" t="b">
        <f t="shared" si="200"/>
        <v>0</v>
      </c>
      <c r="M1294" t="b">
        <f t="shared" si="201"/>
        <v>0</v>
      </c>
      <c r="N1294" t="b">
        <f t="shared" si="202"/>
        <v>1</v>
      </c>
      <c r="O1294" t="b">
        <f t="shared" si="203"/>
        <v>1</v>
      </c>
      <c r="P1294" t="b">
        <f t="shared" si="204"/>
        <v>1</v>
      </c>
      <c r="Q1294" s="21">
        <f t="shared" si="205"/>
        <v>-333</v>
      </c>
    </row>
    <row r="1295" spans="1:17" ht="15.75" hidden="1" x14ac:dyDescent="0.25">
      <c r="A1295" s="17" t="s">
        <v>303</v>
      </c>
      <c r="B1295" s="17" t="s">
        <v>336</v>
      </c>
      <c r="C1295" s="17" t="s">
        <v>22</v>
      </c>
      <c r="D1295" s="12">
        <v>43245</v>
      </c>
      <c r="E1295" s="12">
        <v>43255</v>
      </c>
      <c r="F1295" s="13">
        <v>600</v>
      </c>
      <c r="G1295" s="12">
        <v>43221</v>
      </c>
      <c r="H1295" s="12">
        <v>43251</v>
      </c>
      <c r="I1295" s="17">
        <f t="shared" si="198"/>
        <v>1</v>
      </c>
      <c r="J1295" s="13">
        <f t="shared" si="199"/>
        <v>600</v>
      </c>
      <c r="K1295"/>
      <c r="L1295" t="b">
        <f t="shared" si="200"/>
        <v>0</v>
      </c>
      <c r="M1295" t="b">
        <f t="shared" si="201"/>
        <v>0</v>
      </c>
      <c r="N1295" t="b">
        <f t="shared" si="202"/>
        <v>1</v>
      </c>
      <c r="O1295" t="b">
        <f t="shared" si="203"/>
        <v>1</v>
      </c>
      <c r="P1295" t="b">
        <f t="shared" si="204"/>
        <v>1</v>
      </c>
      <c r="Q1295" s="21">
        <f t="shared" si="205"/>
        <v>1</v>
      </c>
    </row>
    <row r="1296" spans="1:17" ht="15.75" hidden="1" x14ac:dyDescent="0.25">
      <c r="A1296" s="17" t="s">
        <v>303</v>
      </c>
      <c r="B1296" s="17" t="s">
        <v>336</v>
      </c>
      <c r="C1296" s="17" t="s">
        <v>22</v>
      </c>
      <c r="D1296" s="12">
        <v>43276</v>
      </c>
      <c r="E1296" s="12">
        <v>43318</v>
      </c>
      <c r="F1296" s="13">
        <v>600</v>
      </c>
      <c r="G1296" s="12">
        <v>43252</v>
      </c>
      <c r="H1296" s="12">
        <v>43281</v>
      </c>
      <c r="I1296" s="17">
        <f t="shared" si="198"/>
        <v>1</v>
      </c>
      <c r="J1296" s="13">
        <f t="shared" si="199"/>
        <v>600</v>
      </c>
      <c r="K1296"/>
      <c r="L1296" t="b">
        <f t="shared" si="200"/>
        <v>0</v>
      </c>
      <c r="M1296" t="b">
        <f t="shared" si="201"/>
        <v>0</v>
      </c>
      <c r="N1296" t="b">
        <f t="shared" si="202"/>
        <v>1</v>
      </c>
      <c r="O1296" t="b">
        <f t="shared" si="203"/>
        <v>1</v>
      </c>
      <c r="P1296" t="b">
        <f t="shared" si="204"/>
        <v>1</v>
      </c>
      <c r="Q1296" s="21">
        <f t="shared" si="205"/>
        <v>1</v>
      </c>
    </row>
    <row r="1297" spans="1:17" ht="15.75" hidden="1" x14ac:dyDescent="0.25">
      <c r="A1297" s="17" t="s">
        <v>303</v>
      </c>
      <c r="B1297" s="17" t="s">
        <v>336</v>
      </c>
      <c r="C1297" s="17" t="s">
        <v>22</v>
      </c>
      <c r="D1297" s="12">
        <v>43306</v>
      </c>
      <c r="E1297" s="12">
        <v>43326</v>
      </c>
      <c r="F1297" s="13">
        <v>600</v>
      </c>
      <c r="G1297" s="12">
        <v>43282</v>
      </c>
      <c r="H1297" s="12">
        <v>43312</v>
      </c>
      <c r="I1297" s="17">
        <f t="shared" si="198"/>
        <v>1</v>
      </c>
      <c r="J1297" s="13">
        <f t="shared" si="199"/>
        <v>600</v>
      </c>
      <c r="K1297"/>
      <c r="L1297" t="b">
        <f t="shared" si="200"/>
        <v>0</v>
      </c>
      <c r="M1297" t="b">
        <f t="shared" si="201"/>
        <v>0</v>
      </c>
      <c r="N1297" t="b">
        <f t="shared" si="202"/>
        <v>1</v>
      </c>
      <c r="O1297" t="b">
        <f t="shared" si="203"/>
        <v>1</v>
      </c>
      <c r="P1297" t="b">
        <f t="shared" si="204"/>
        <v>1</v>
      </c>
      <c r="Q1297" s="21">
        <f t="shared" si="205"/>
        <v>1</v>
      </c>
    </row>
    <row r="1298" spans="1:17" ht="15.75" hidden="1" x14ac:dyDescent="0.25">
      <c r="A1298" s="17" t="s">
        <v>303</v>
      </c>
      <c r="B1298" s="17" t="s">
        <v>336</v>
      </c>
      <c r="C1298" s="17" t="s">
        <v>22</v>
      </c>
      <c r="D1298" s="12">
        <v>43337</v>
      </c>
      <c r="E1298" s="12">
        <v>43348</v>
      </c>
      <c r="F1298" s="13">
        <v>600</v>
      </c>
      <c r="G1298" s="12">
        <v>43313</v>
      </c>
      <c r="H1298" s="12">
        <v>43343</v>
      </c>
      <c r="I1298" s="17">
        <f t="shared" si="198"/>
        <v>1</v>
      </c>
      <c r="J1298" s="13">
        <f t="shared" si="199"/>
        <v>600</v>
      </c>
      <c r="K1298"/>
      <c r="L1298" t="b">
        <f t="shared" si="200"/>
        <v>0</v>
      </c>
      <c r="M1298" t="b">
        <f t="shared" si="201"/>
        <v>0</v>
      </c>
      <c r="N1298" t="b">
        <f t="shared" si="202"/>
        <v>1</v>
      </c>
      <c r="O1298" t="b">
        <f t="shared" si="203"/>
        <v>1</v>
      </c>
      <c r="P1298" t="b">
        <f t="shared" si="204"/>
        <v>1</v>
      </c>
      <c r="Q1298" s="21">
        <f t="shared" si="205"/>
        <v>1</v>
      </c>
    </row>
    <row r="1299" spans="1:17" ht="15.75" hidden="1" x14ac:dyDescent="0.25">
      <c r="A1299" s="17" t="s">
        <v>303</v>
      </c>
      <c r="B1299" s="17" t="s">
        <v>336</v>
      </c>
      <c r="C1299" s="17" t="s">
        <v>22</v>
      </c>
      <c r="D1299" s="12">
        <v>43368</v>
      </c>
      <c r="E1299" s="12">
        <v>43382</v>
      </c>
      <c r="F1299" s="13">
        <v>600</v>
      </c>
      <c r="G1299" s="12">
        <v>43344</v>
      </c>
      <c r="H1299" s="12">
        <v>43373</v>
      </c>
      <c r="I1299" s="17">
        <f t="shared" si="198"/>
        <v>1</v>
      </c>
      <c r="J1299" s="13">
        <f t="shared" si="199"/>
        <v>600</v>
      </c>
      <c r="K1299"/>
      <c r="L1299" t="b">
        <f t="shared" si="200"/>
        <v>0</v>
      </c>
      <c r="M1299" t="b">
        <f t="shared" si="201"/>
        <v>0</v>
      </c>
      <c r="N1299" t="b">
        <f t="shared" si="202"/>
        <v>1</v>
      </c>
      <c r="O1299" t="b">
        <f t="shared" si="203"/>
        <v>1</v>
      </c>
      <c r="P1299" t="b">
        <f t="shared" si="204"/>
        <v>1</v>
      </c>
      <c r="Q1299" s="21">
        <f t="shared" si="205"/>
        <v>1</v>
      </c>
    </row>
    <row r="1300" spans="1:17" ht="15.75" hidden="1" x14ac:dyDescent="0.25">
      <c r="A1300" s="17" t="s">
        <v>303</v>
      </c>
      <c r="B1300" s="17" t="s">
        <v>336</v>
      </c>
      <c r="C1300" s="17" t="s">
        <v>22</v>
      </c>
      <c r="D1300" s="12">
        <v>43398</v>
      </c>
      <c r="E1300" s="12">
        <v>43417</v>
      </c>
      <c r="F1300" s="13">
        <v>600</v>
      </c>
      <c r="G1300" s="12">
        <v>43374</v>
      </c>
      <c r="H1300" s="12">
        <v>43404</v>
      </c>
      <c r="I1300" s="17">
        <f t="shared" si="198"/>
        <v>1</v>
      </c>
      <c r="J1300" s="13">
        <f t="shared" si="199"/>
        <v>600</v>
      </c>
      <c r="K1300"/>
      <c r="L1300" t="b">
        <f t="shared" si="200"/>
        <v>0</v>
      </c>
      <c r="M1300" t="b">
        <f t="shared" si="201"/>
        <v>0</v>
      </c>
      <c r="N1300" t="b">
        <f t="shared" si="202"/>
        <v>1</v>
      </c>
      <c r="O1300" t="b">
        <f t="shared" si="203"/>
        <v>1</v>
      </c>
      <c r="P1300" t="b">
        <f t="shared" si="204"/>
        <v>1</v>
      </c>
      <c r="Q1300" s="21">
        <f t="shared" si="205"/>
        <v>1</v>
      </c>
    </row>
    <row r="1301" spans="1:17" ht="15.75" hidden="1" x14ac:dyDescent="0.25">
      <c r="A1301" s="17" t="s">
        <v>303</v>
      </c>
      <c r="B1301" s="17" t="s">
        <v>336</v>
      </c>
      <c r="C1301" s="17" t="s">
        <v>22</v>
      </c>
      <c r="D1301" s="12">
        <v>43429</v>
      </c>
      <c r="E1301" s="12">
        <v>43444</v>
      </c>
      <c r="F1301" s="13">
        <v>600</v>
      </c>
      <c r="G1301" s="12">
        <v>43405</v>
      </c>
      <c r="H1301" s="12">
        <v>43434</v>
      </c>
      <c r="I1301" s="17">
        <f t="shared" si="198"/>
        <v>1</v>
      </c>
      <c r="J1301" s="13">
        <f t="shared" si="199"/>
        <v>600</v>
      </c>
      <c r="K1301"/>
      <c r="L1301" t="b">
        <f t="shared" si="200"/>
        <v>0</v>
      </c>
      <c r="M1301" t="b">
        <f t="shared" si="201"/>
        <v>0</v>
      </c>
      <c r="N1301" t="b">
        <f t="shared" si="202"/>
        <v>1</v>
      </c>
      <c r="O1301" t="b">
        <f t="shared" si="203"/>
        <v>1</v>
      </c>
      <c r="P1301" t="b">
        <f t="shared" si="204"/>
        <v>1</v>
      </c>
      <c r="Q1301" s="21">
        <f t="shared" si="205"/>
        <v>1</v>
      </c>
    </row>
    <row r="1302" spans="1:17" ht="15.75" hidden="1" x14ac:dyDescent="0.25">
      <c r="A1302" s="17" t="s">
        <v>303</v>
      </c>
      <c r="B1302" s="17" t="s">
        <v>336</v>
      </c>
      <c r="C1302" s="17" t="s">
        <v>22</v>
      </c>
      <c r="D1302" s="12">
        <v>43459</v>
      </c>
      <c r="E1302" s="12">
        <v>43476</v>
      </c>
      <c r="F1302" s="13">
        <v>600</v>
      </c>
      <c r="G1302" s="12">
        <v>43435</v>
      </c>
      <c r="H1302" s="12">
        <v>43465</v>
      </c>
      <c r="I1302" s="17">
        <f t="shared" si="198"/>
        <v>1</v>
      </c>
      <c r="J1302" s="13">
        <f t="shared" si="199"/>
        <v>600</v>
      </c>
      <c r="K1302"/>
      <c r="L1302" t="b">
        <f t="shared" si="200"/>
        <v>0</v>
      </c>
      <c r="M1302" t="b">
        <f t="shared" si="201"/>
        <v>0</v>
      </c>
      <c r="N1302" t="b">
        <f t="shared" si="202"/>
        <v>1</v>
      </c>
      <c r="O1302" t="b">
        <f t="shared" si="203"/>
        <v>1</v>
      </c>
      <c r="P1302" t="b">
        <f t="shared" si="204"/>
        <v>1</v>
      </c>
      <c r="Q1302" s="21">
        <f t="shared" si="205"/>
        <v>1</v>
      </c>
    </row>
    <row r="1303" spans="1:17" ht="15.75" x14ac:dyDescent="0.25">
      <c r="A1303" s="17" t="s">
        <v>303</v>
      </c>
      <c r="B1303" s="17" t="s">
        <v>336</v>
      </c>
      <c r="C1303" s="17" t="s">
        <v>22</v>
      </c>
      <c r="D1303" s="12">
        <v>43490</v>
      </c>
      <c r="E1303" s="12">
        <v>43500</v>
      </c>
      <c r="F1303" s="13">
        <v>600</v>
      </c>
      <c r="G1303" s="12">
        <v>43466</v>
      </c>
      <c r="H1303" s="12">
        <v>43496</v>
      </c>
      <c r="I1303" s="17">
        <f t="shared" si="198"/>
        <v>1</v>
      </c>
      <c r="J1303" s="13">
        <f t="shared" si="199"/>
        <v>600</v>
      </c>
      <c r="K1303"/>
      <c r="L1303" t="b">
        <f t="shared" si="200"/>
        <v>0</v>
      </c>
      <c r="M1303" t="b">
        <f t="shared" si="201"/>
        <v>0</v>
      </c>
      <c r="N1303" t="b">
        <f t="shared" si="202"/>
        <v>1</v>
      </c>
      <c r="O1303" t="b">
        <f t="shared" si="203"/>
        <v>1</v>
      </c>
      <c r="P1303" t="b">
        <f t="shared" si="204"/>
        <v>1</v>
      </c>
      <c r="Q1303" s="21">
        <f t="shared" si="205"/>
        <v>1</v>
      </c>
    </row>
    <row r="1304" spans="1:17" ht="15.75" x14ac:dyDescent="0.25">
      <c r="A1304" s="17" t="s">
        <v>303</v>
      </c>
      <c r="B1304" s="17" t="s">
        <v>336</v>
      </c>
      <c r="C1304" s="17" t="s">
        <v>22</v>
      </c>
      <c r="D1304" s="12">
        <v>43521</v>
      </c>
      <c r="E1304" s="12">
        <v>43528</v>
      </c>
      <c r="F1304" s="13">
        <v>600</v>
      </c>
      <c r="G1304" s="12">
        <v>43497</v>
      </c>
      <c r="H1304" s="12">
        <v>43524</v>
      </c>
      <c r="I1304" s="17">
        <f t="shared" si="198"/>
        <v>1</v>
      </c>
      <c r="J1304" s="13">
        <f t="shared" si="199"/>
        <v>600</v>
      </c>
      <c r="K1304"/>
      <c r="L1304" t="b">
        <f t="shared" si="200"/>
        <v>0</v>
      </c>
      <c r="M1304" t="b">
        <f t="shared" si="201"/>
        <v>0</v>
      </c>
      <c r="N1304" t="b">
        <f t="shared" si="202"/>
        <v>1</v>
      </c>
      <c r="O1304" t="b">
        <f t="shared" si="203"/>
        <v>1</v>
      </c>
      <c r="P1304" t="b">
        <f t="shared" si="204"/>
        <v>1</v>
      </c>
      <c r="Q1304" s="21">
        <f t="shared" si="205"/>
        <v>1</v>
      </c>
    </row>
    <row r="1305" spans="1:17" ht="15.75" x14ac:dyDescent="0.25">
      <c r="A1305" s="17" t="s">
        <v>303</v>
      </c>
      <c r="B1305" s="17" t="s">
        <v>336</v>
      </c>
      <c r="C1305" s="17" t="s">
        <v>22</v>
      </c>
      <c r="D1305" s="12">
        <v>43549</v>
      </c>
      <c r="E1305" s="12">
        <v>43563</v>
      </c>
      <c r="F1305" s="13">
        <v>600</v>
      </c>
      <c r="G1305" s="12">
        <v>43525</v>
      </c>
      <c r="H1305" s="12">
        <v>43555</v>
      </c>
      <c r="I1305" s="17">
        <f t="shared" si="198"/>
        <v>1</v>
      </c>
      <c r="J1305" s="13">
        <f t="shared" si="199"/>
        <v>600</v>
      </c>
      <c r="K1305"/>
      <c r="L1305" t="b">
        <f t="shared" si="200"/>
        <v>0</v>
      </c>
      <c r="M1305" t="b">
        <f t="shared" si="201"/>
        <v>0</v>
      </c>
      <c r="N1305" t="b">
        <f t="shared" si="202"/>
        <v>1</v>
      </c>
      <c r="O1305" t="b">
        <f t="shared" si="203"/>
        <v>1</v>
      </c>
      <c r="P1305" t="b">
        <f t="shared" si="204"/>
        <v>1</v>
      </c>
      <c r="Q1305" s="21">
        <f t="shared" si="205"/>
        <v>1</v>
      </c>
    </row>
    <row r="1306" spans="1:17" ht="15.75" x14ac:dyDescent="0.25">
      <c r="A1306" s="17" t="s">
        <v>303</v>
      </c>
      <c r="B1306" s="17" t="s">
        <v>332</v>
      </c>
      <c r="C1306" s="17" t="s">
        <v>22</v>
      </c>
      <c r="D1306" s="12">
        <v>43509</v>
      </c>
      <c r="E1306" s="12">
        <v>43536</v>
      </c>
      <c r="F1306" s="13">
        <v>207900</v>
      </c>
      <c r="G1306" s="12">
        <v>43525</v>
      </c>
      <c r="H1306" s="12">
        <v>43890</v>
      </c>
      <c r="I1306" s="17">
        <f t="shared" si="198"/>
        <v>12</v>
      </c>
      <c r="J1306" s="13">
        <f t="shared" si="199"/>
        <v>17325</v>
      </c>
      <c r="K1306"/>
      <c r="L1306" t="b">
        <f t="shared" si="200"/>
        <v>0</v>
      </c>
      <c r="M1306" t="b">
        <f t="shared" si="201"/>
        <v>1</v>
      </c>
      <c r="N1306" t="b">
        <f t="shared" si="202"/>
        <v>1</v>
      </c>
      <c r="O1306" t="b">
        <f t="shared" si="203"/>
        <v>0</v>
      </c>
      <c r="P1306" t="b">
        <f t="shared" si="204"/>
        <v>0</v>
      </c>
      <c r="Q1306" s="21" t="str">
        <f t="shared" si="205"/>
        <v>N/a</v>
      </c>
    </row>
    <row r="1307" spans="1:17" ht="15.75" x14ac:dyDescent="0.25">
      <c r="A1307" s="17" t="s">
        <v>303</v>
      </c>
      <c r="B1307" s="17" t="s">
        <v>336</v>
      </c>
      <c r="C1307" s="17" t="s">
        <v>22</v>
      </c>
      <c r="D1307" s="12">
        <v>43580</v>
      </c>
      <c r="E1307" s="12">
        <v>43593</v>
      </c>
      <c r="F1307" s="13">
        <v>600</v>
      </c>
      <c r="G1307" s="12">
        <v>43556</v>
      </c>
      <c r="H1307" s="12">
        <v>43585</v>
      </c>
      <c r="I1307" s="17">
        <f t="shared" si="198"/>
        <v>1</v>
      </c>
      <c r="J1307" s="13">
        <f t="shared" si="199"/>
        <v>600</v>
      </c>
      <c r="K1307"/>
      <c r="L1307" t="b">
        <f t="shared" si="200"/>
        <v>0</v>
      </c>
      <c r="M1307" t="b">
        <f t="shared" si="201"/>
        <v>0</v>
      </c>
      <c r="N1307" t="b">
        <f t="shared" si="202"/>
        <v>1</v>
      </c>
      <c r="O1307" t="b">
        <f t="shared" si="203"/>
        <v>0</v>
      </c>
      <c r="P1307" t="b">
        <f t="shared" si="204"/>
        <v>0</v>
      </c>
      <c r="Q1307" s="21" t="str">
        <f t="shared" si="205"/>
        <v>N/a</v>
      </c>
    </row>
    <row r="1308" spans="1:17" ht="15.75" x14ac:dyDescent="0.25">
      <c r="A1308" s="17" t="s">
        <v>303</v>
      </c>
      <c r="B1308" s="17" t="s">
        <v>336</v>
      </c>
      <c r="C1308" s="17" t="s">
        <v>22</v>
      </c>
      <c r="D1308" s="12">
        <v>43610</v>
      </c>
      <c r="E1308" s="12">
        <v>43623</v>
      </c>
      <c r="F1308" s="13">
        <v>600</v>
      </c>
      <c r="G1308" s="12">
        <v>43586</v>
      </c>
      <c r="H1308" s="12">
        <v>43616</v>
      </c>
      <c r="I1308" s="17">
        <f t="shared" si="198"/>
        <v>1</v>
      </c>
      <c r="J1308" s="13">
        <f t="shared" si="199"/>
        <v>600</v>
      </c>
      <c r="K1308"/>
      <c r="L1308" t="b">
        <f t="shared" si="200"/>
        <v>0</v>
      </c>
      <c r="M1308" t="b">
        <f t="shared" si="201"/>
        <v>0</v>
      </c>
      <c r="N1308" t="b">
        <f t="shared" si="202"/>
        <v>1</v>
      </c>
      <c r="O1308" t="b">
        <f t="shared" si="203"/>
        <v>1</v>
      </c>
      <c r="P1308" t="b">
        <f t="shared" si="204"/>
        <v>1</v>
      </c>
      <c r="Q1308" s="21">
        <f t="shared" si="205"/>
        <v>1</v>
      </c>
    </row>
    <row r="1309" spans="1:17" ht="15.75" x14ac:dyDescent="0.25">
      <c r="A1309" s="17" t="s">
        <v>303</v>
      </c>
      <c r="B1309" s="17" t="s">
        <v>336</v>
      </c>
      <c r="C1309" s="17" t="s">
        <v>22</v>
      </c>
      <c r="D1309" s="12">
        <v>43641</v>
      </c>
      <c r="E1309" s="12">
        <v>43655</v>
      </c>
      <c r="F1309" s="13">
        <v>600</v>
      </c>
      <c r="G1309" s="12">
        <v>43617</v>
      </c>
      <c r="H1309" s="12">
        <v>43646</v>
      </c>
      <c r="I1309" s="17">
        <f t="shared" si="198"/>
        <v>1</v>
      </c>
      <c r="J1309" s="13">
        <f t="shared" si="199"/>
        <v>600</v>
      </c>
      <c r="K1309"/>
      <c r="L1309" t="b">
        <f t="shared" si="200"/>
        <v>0</v>
      </c>
      <c r="M1309" t="b">
        <f t="shared" si="201"/>
        <v>0</v>
      </c>
      <c r="N1309" t="b">
        <f t="shared" si="202"/>
        <v>1</v>
      </c>
      <c r="O1309" t="b">
        <f t="shared" si="203"/>
        <v>1</v>
      </c>
      <c r="P1309" t="b">
        <f t="shared" si="204"/>
        <v>1</v>
      </c>
      <c r="Q1309" s="21">
        <f t="shared" si="205"/>
        <v>1</v>
      </c>
    </row>
    <row r="1310" spans="1:17" ht="15.75" x14ac:dyDescent="0.25">
      <c r="A1310" s="17" t="s">
        <v>303</v>
      </c>
      <c r="B1310" s="17" t="s">
        <v>336</v>
      </c>
      <c r="C1310" s="17" t="s">
        <v>22</v>
      </c>
      <c r="D1310" s="12">
        <v>43671</v>
      </c>
      <c r="E1310" s="12">
        <v>43682</v>
      </c>
      <c r="F1310" s="13">
        <v>600</v>
      </c>
      <c r="G1310" s="12">
        <v>43647</v>
      </c>
      <c r="H1310" s="12">
        <v>43677</v>
      </c>
      <c r="I1310" s="17">
        <f t="shared" si="198"/>
        <v>1</v>
      </c>
      <c r="J1310" s="13">
        <f t="shared" si="199"/>
        <v>600</v>
      </c>
      <c r="K1310"/>
      <c r="L1310" t="b">
        <f t="shared" si="200"/>
        <v>0</v>
      </c>
      <c r="M1310" t="b">
        <f t="shared" si="201"/>
        <v>0</v>
      </c>
      <c r="N1310" t="b">
        <f t="shared" si="202"/>
        <v>1</v>
      </c>
      <c r="O1310" t="b">
        <f t="shared" si="203"/>
        <v>1</v>
      </c>
      <c r="P1310" t="b">
        <f t="shared" si="204"/>
        <v>1</v>
      </c>
      <c r="Q1310" s="21">
        <f t="shared" si="205"/>
        <v>1</v>
      </c>
    </row>
    <row r="1311" spans="1:17" ht="15.75" x14ac:dyDescent="0.25">
      <c r="A1311" s="17" t="s">
        <v>303</v>
      </c>
      <c r="B1311" s="17" t="s">
        <v>336</v>
      </c>
      <c r="C1311" s="17" t="s">
        <v>22</v>
      </c>
      <c r="D1311" s="12">
        <v>43702</v>
      </c>
      <c r="E1311" s="12">
        <v>43711</v>
      </c>
      <c r="F1311" s="13">
        <v>600</v>
      </c>
      <c r="G1311" s="12">
        <v>43678</v>
      </c>
      <c r="H1311" s="12">
        <v>43708</v>
      </c>
      <c r="I1311" s="17">
        <f t="shared" si="198"/>
        <v>1</v>
      </c>
      <c r="J1311" s="13">
        <f t="shared" si="199"/>
        <v>600</v>
      </c>
      <c r="K1311"/>
      <c r="L1311" t="b">
        <f t="shared" si="200"/>
        <v>0</v>
      </c>
      <c r="M1311" t="b">
        <f t="shared" si="201"/>
        <v>0</v>
      </c>
      <c r="N1311" t="b">
        <f t="shared" si="202"/>
        <v>1</v>
      </c>
      <c r="O1311" t="b">
        <f t="shared" si="203"/>
        <v>1</v>
      </c>
      <c r="P1311" t="b">
        <f t="shared" si="204"/>
        <v>1</v>
      </c>
      <c r="Q1311" s="21">
        <f t="shared" si="205"/>
        <v>1</v>
      </c>
    </row>
    <row r="1312" spans="1:17" ht="15.75" x14ac:dyDescent="0.25">
      <c r="A1312" s="17" t="s">
        <v>303</v>
      </c>
      <c r="B1312" s="17" t="s">
        <v>336</v>
      </c>
      <c r="C1312" s="17" t="s">
        <v>22</v>
      </c>
      <c r="D1312" s="12">
        <v>43733</v>
      </c>
      <c r="E1312" s="12">
        <v>43748</v>
      </c>
      <c r="F1312" s="13">
        <v>600</v>
      </c>
      <c r="G1312" s="12">
        <v>43709</v>
      </c>
      <c r="H1312" s="12">
        <v>43738</v>
      </c>
      <c r="I1312" s="17">
        <f t="shared" si="198"/>
        <v>1</v>
      </c>
      <c r="J1312" s="13">
        <f t="shared" si="199"/>
        <v>600</v>
      </c>
      <c r="K1312"/>
      <c r="L1312" t="b">
        <f t="shared" si="200"/>
        <v>0</v>
      </c>
      <c r="M1312" t="b">
        <f t="shared" si="201"/>
        <v>0</v>
      </c>
      <c r="N1312" t="b">
        <f t="shared" si="202"/>
        <v>1</v>
      </c>
      <c r="O1312" t="b">
        <f t="shared" si="203"/>
        <v>1</v>
      </c>
      <c r="P1312" t="b">
        <f t="shared" si="204"/>
        <v>1</v>
      </c>
      <c r="Q1312" s="21">
        <f t="shared" si="205"/>
        <v>1</v>
      </c>
    </row>
    <row r="1313" spans="1:17" ht="15.75" x14ac:dyDescent="0.25">
      <c r="A1313" s="17" t="s">
        <v>303</v>
      </c>
      <c r="B1313" s="17" t="s">
        <v>336</v>
      </c>
      <c r="C1313" s="17" t="s">
        <v>22</v>
      </c>
      <c r="D1313" s="12">
        <v>43763</v>
      </c>
      <c r="E1313" s="12">
        <v>43780</v>
      </c>
      <c r="F1313" s="13">
        <v>600</v>
      </c>
      <c r="G1313" s="12">
        <v>43739</v>
      </c>
      <c r="H1313" s="12">
        <v>43769</v>
      </c>
      <c r="I1313" s="17">
        <f t="shared" si="198"/>
        <v>1</v>
      </c>
      <c r="J1313" s="13">
        <f t="shared" si="199"/>
        <v>600</v>
      </c>
      <c r="K1313"/>
      <c r="L1313" t="b">
        <f t="shared" si="200"/>
        <v>0</v>
      </c>
      <c r="M1313" t="b">
        <f t="shared" si="201"/>
        <v>0</v>
      </c>
      <c r="N1313" t="b">
        <f t="shared" si="202"/>
        <v>1</v>
      </c>
      <c r="O1313" t="b">
        <f t="shared" si="203"/>
        <v>1</v>
      </c>
      <c r="P1313" t="b">
        <f t="shared" si="204"/>
        <v>1</v>
      </c>
      <c r="Q1313" s="21">
        <f t="shared" si="205"/>
        <v>1</v>
      </c>
    </row>
    <row r="1314" spans="1:17" ht="15.75" x14ac:dyDescent="0.25">
      <c r="A1314" s="17" t="s">
        <v>303</v>
      </c>
      <c r="B1314" s="17" t="s">
        <v>336</v>
      </c>
      <c r="C1314" s="17" t="s">
        <v>22</v>
      </c>
      <c r="D1314" s="12">
        <v>43794</v>
      </c>
      <c r="E1314" s="12">
        <v>43808</v>
      </c>
      <c r="F1314" s="13">
        <v>600</v>
      </c>
      <c r="G1314" s="12">
        <v>43770</v>
      </c>
      <c r="H1314" s="12">
        <v>43799</v>
      </c>
      <c r="I1314" s="17">
        <f t="shared" si="198"/>
        <v>1</v>
      </c>
      <c r="J1314" s="13">
        <f t="shared" si="199"/>
        <v>600</v>
      </c>
      <c r="K1314"/>
      <c r="L1314" t="b">
        <f t="shared" si="200"/>
        <v>0</v>
      </c>
      <c r="M1314" t="b">
        <f t="shared" si="201"/>
        <v>0</v>
      </c>
      <c r="N1314" t="b">
        <f t="shared" si="202"/>
        <v>1</v>
      </c>
      <c r="O1314" t="b">
        <f t="shared" si="203"/>
        <v>1</v>
      </c>
      <c r="P1314" t="b">
        <f t="shared" si="204"/>
        <v>1</v>
      </c>
      <c r="Q1314" s="21">
        <f t="shared" si="205"/>
        <v>1</v>
      </c>
    </row>
    <row r="1315" spans="1:17" ht="15.75" x14ac:dyDescent="0.25">
      <c r="A1315" s="17" t="s">
        <v>303</v>
      </c>
      <c r="B1315" s="17" t="s">
        <v>336</v>
      </c>
      <c r="C1315" s="17" t="s">
        <v>22</v>
      </c>
      <c r="D1315" s="12">
        <v>43824</v>
      </c>
      <c r="E1315" s="12">
        <v>43843</v>
      </c>
      <c r="F1315" s="13">
        <v>600</v>
      </c>
      <c r="G1315" s="12">
        <v>43800</v>
      </c>
      <c r="H1315" s="12">
        <v>43830</v>
      </c>
      <c r="I1315" s="17">
        <f t="shared" si="198"/>
        <v>1</v>
      </c>
      <c r="J1315" s="13">
        <f t="shared" si="199"/>
        <v>600</v>
      </c>
      <c r="K1315"/>
      <c r="L1315" t="b">
        <f t="shared" si="200"/>
        <v>0</v>
      </c>
      <c r="M1315" t="b">
        <f t="shared" si="201"/>
        <v>0</v>
      </c>
      <c r="N1315" t="b">
        <f t="shared" si="202"/>
        <v>1</v>
      </c>
      <c r="O1315" t="b">
        <f t="shared" si="203"/>
        <v>1</v>
      </c>
      <c r="P1315" t="b">
        <f t="shared" si="204"/>
        <v>1</v>
      </c>
      <c r="Q1315" s="21">
        <f t="shared" si="205"/>
        <v>1</v>
      </c>
    </row>
    <row r="1316" spans="1:17" ht="15.75" x14ac:dyDescent="0.25">
      <c r="A1316" s="17" t="s">
        <v>303</v>
      </c>
      <c r="B1316" s="17" t="s">
        <v>336</v>
      </c>
      <c r="C1316" s="17" t="s">
        <v>22</v>
      </c>
      <c r="D1316" s="12">
        <v>43855</v>
      </c>
      <c r="E1316" s="12">
        <v>43867</v>
      </c>
      <c r="F1316" s="13">
        <v>600</v>
      </c>
      <c r="G1316" s="12">
        <v>43831</v>
      </c>
      <c r="H1316" s="12">
        <v>43861</v>
      </c>
      <c r="I1316" s="17">
        <f t="shared" si="198"/>
        <v>1</v>
      </c>
      <c r="J1316" s="13">
        <f t="shared" si="199"/>
        <v>600</v>
      </c>
      <c r="K1316"/>
      <c r="L1316" t="b">
        <f t="shared" si="200"/>
        <v>0</v>
      </c>
      <c r="M1316" t="b">
        <f t="shared" si="201"/>
        <v>0</v>
      </c>
      <c r="N1316" t="b">
        <f t="shared" si="202"/>
        <v>1</v>
      </c>
      <c r="O1316" t="b">
        <f t="shared" si="203"/>
        <v>1</v>
      </c>
      <c r="P1316" t="b">
        <f t="shared" si="204"/>
        <v>1</v>
      </c>
      <c r="Q1316" s="21">
        <f t="shared" si="205"/>
        <v>1</v>
      </c>
    </row>
    <row r="1317" spans="1:17" ht="15.75" x14ac:dyDescent="0.25">
      <c r="A1317" s="17" t="s">
        <v>303</v>
      </c>
      <c r="B1317" s="17" t="s">
        <v>336</v>
      </c>
      <c r="C1317" s="17" t="s">
        <v>22</v>
      </c>
      <c r="D1317" s="12">
        <v>43886</v>
      </c>
      <c r="E1317" s="12">
        <v>43893</v>
      </c>
      <c r="F1317" s="13">
        <v>600</v>
      </c>
      <c r="G1317" s="12">
        <v>43862</v>
      </c>
      <c r="H1317" s="12">
        <v>43890</v>
      </c>
      <c r="I1317" s="17">
        <f t="shared" si="198"/>
        <v>1</v>
      </c>
      <c r="J1317" s="13">
        <f t="shared" si="199"/>
        <v>600</v>
      </c>
      <c r="K1317"/>
      <c r="L1317" t="b">
        <f t="shared" si="200"/>
        <v>0</v>
      </c>
      <c r="M1317" t="b">
        <f t="shared" si="201"/>
        <v>0</v>
      </c>
      <c r="N1317" t="b">
        <f t="shared" si="202"/>
        <v>1</v>
      </c>
      <c r="O1317" t="b">
        <f t="shared" si="203"/>
        <v>1</v>
      </c>
      <c r="P1317" t="b">
        <f t="shared" si="204"/>
        <v>1</v>
      </c>
      <c r="Q1317" s="21">
        <f t="shared" si="205"/>
        <v>1</v>
      </c>
    </row>
    <row r="1318" spans="1:17" ht="15.75" x14ac:dyDescent="0.25">
      <c r="A1318" s="17" t="s">
        <v>303</v>
      </c>
      <c r="B1318" s="17" t="s">
        <v>336</v>
      </c>
      <c r="C1318" s="17" t="s">
        <v>22</v>
      </c>
      <c r="D1318" s="12">
        <v>43915</v>
      </c>
      <c r="E1318" s="12">
        <v>43929</v>
      </c>
      <c r="F1318" s="13">
        <v>600</v>
      </c>
      <c r="G1318" s="12">
        <v>43891</v>
      </c>
      <c r="H1318" s="12">
        <v>43921</v>
      </c>
      <c r="I1318" s="17">
        <f t="shared" si="198"/>
        <v>1</v>
      </c>
      <c r="J1318" s="13">
        <f t="shared" si="199"/>
        <v>600</v>
      </c>
      <c r="K1318"/>
      <c r="L1318" t="b">
        <f t="shared" si="200"/>
        <v>0</v>
      </c>
      <c r="M1318" t="b">
        <f t="shared" si="201"/>
        <v>0</v>
      </c>
      <c r="N1318" t="b">
        <f t="shared" si="202"/>
        <v>1</v>
      </c>
      <c r="O1318" t="b">
        <f t="shared" si="203"/>
        <v>1</v>
      </c>
      <c r="P1318" t="b">
        <f t="shared" si="204"/>
        <v>1</v>
      </c>
      <c r="Q1318" s="21">
        <f t="shared" si="205"/>
        <v>1</v>
      </c>
    </row>
    <row r="1319" spans="1:17" ht="15.75" x14ac:dyDescent="0.25">
      <c r="A1319" s="17" t="s">
        <v>303</v>
      </c>
      <c r="B1319" s="17" t="s">
        <v>332</v>
      </c>
      <c r="C1319" s="17" t="s">
        <v>22</v>
      </c>
      <c r="D1319" s="12">
        <v>43860</v>
      </c>
      <c r="E1319" s="12">
        <v>43887</v>
      </c>
      <c r="F1319" s="13">
        <v>155925</v>
      </c>
      <c r="G1319" s="12">
        <v>43891</v>
      </c>
      <c r="H1319" s="12">
        <v>44255</v>
      </c>
      <c r="I1319" s="17">
        <f t="shared" si="198"/>
        <v>12</v>
      </c>
      <c r="J1319" s="13">
        <f t="shared" si="199"/>
        <v>12993.75</v>
      </c>
      <c r="K1319"/>
      <c r="L1319" t="b">
        <f t="shared" si="200"/>
        <v>0</v>
      </c>
      <c r="M1319" t="b">
        <f t="shared" si="201"/>
        <v>1</v>
      </c>
      <c r="N1319" t="b">
        <f t="shared" si="202"/>
        <v>1</v>
      </c>
      <c r="O1319" t="b">
        <f t="shared" si="203"/>
        <v>0</v>
      </c>
      <c r="P1319" t="b">
        <f t="shared" si="204"/>
        <v>0</v>
      </c>
      <c r="Q1319" s="21" t="str">
        <f t="shared" si="205"/>
        <v>N/a</v>
      </c>
    </row>
    <row r="1320" spans="1:17" ht="15.75" x14ac:dyDescent="0.25">
      <c r="A1320" s="17" t="s">
        <v>303</v>
      </c>
      <c r="B1320" s="17" t="s">
        <v>336</v>
      </c>
      <c r="C1320" s="17" t="s">
        <v>22</v>
      </c>
      <c r="D1320" s="12">
        <v>43946</v>
      </c>
      <c r="E1320" s="12">
        <v>43963</v>
      </c>
      <c r="F1320" s="13">
        <v>600</v>
      </c>
      <c r="G1320" s="12">
        <v>43922</v>
      </c>
      <c r="H1320" s="12">
        <v>43951</v>
      </c>
      <c r="I1320" s="17">
        <f t="shared" si="198"/>
        <v>1</v>
      </c>
      <c r="J1320" s="13">
        <f t="shared" si="199"/>
        <v>600</v>
      </c>
      <c r="K1320"/>
      <c r="L1320" t="b">
        <f t="shared" si="200"/>
        <v>0</v>
      </c>
      <c r="M1320" t="b">
        <f t="shared" si="201"/>
        <v>0</v>
      </c>
      <c r="N1320" t="b">
        <f t="shared" si="202"/>
        <v>1</v>
      </c>
      <c r="O1320" t="b">
        <f t="shared" si="203"/>
        <v>0</v>
      </c>
      <c r="P1320" t="b">
        <f t="shared" si="204"/>
        <v>0</v>
      </c>
      <c r="Q1320" s="21" t="str">
        <f t="shared" si="205"/>
        <v>N/a</v>
      </c>
    </row>
    <row r="1321" spans="1:17" ht="15.75" x14ac:dyDescent="0.25">
      <c r="A1321" s="17" t="s">
        <v>303</v>
      </c>
      <c r="B1321" s="17" t="s">
        <v>336</v>
      </c>
      <c r="C1321" s="17" t="s">
        <v>22</v>
      </c>
      <c r="D1321" s="12">
        <v>43976</v>
      </c>
      <c r="E1321" s="12">
        <v>44008</v>
      </c>
      <c r="F1321" s="13">
        <v>600</v>
      </c>
      <c r="G1321" s="12">
        <v>43952</v>
      </c>
      <c r="H1321" s="12">
        <v>43982</v>
      </c>
      <c r="I1321" s="17">
        <f t="shared" si="198"/>
        <v>1</v>
      </c>
      <c r="J1321" s="13">
        <f t="shared" si="199"/>
        <v>600</v>
      </c>
      <c r="K1321"/>
      <c r="L1321" t="b">
        <f t="shared" si="200"/>
        <v>0</v>
      </c>
      <c r="M1321" t="b">
        <f t="shared" si="201"/>
        <v>0</v>
      </c>
      <c r="N1321" t="b">
        <f t="shared" si="202"/>
        <v>1</v>
      </c>
      <c r="O1321" t="b">
        <f t="shared" si="203"/>
        <v>1</v>
      </c>
      <c r="P1321" t="b">
        <f t="shared" si="204"/>
        <v>1</v>
      </c>
      <c r="Q1321" s="21">
        <f t="shared" si="205"/>
        <v>1</v>
      </c>
    </row>
    <row r="1322" spans="1:17" ht="15.75" x14ac:dyDescent="0.25">
      <c r="A1322" s="17" t="s">
        <v>303</v>
      </c>
      <c r="B1322" s="17" t="s">
        <v>336</v>
      </c>
      <c r="C1322" s="17" t="s">
        <v>22</v>
      </c>
      <c r="D1322" s="12">
        <v>44007</v>
      </c>
      <c r="E1322" s="12">
        <v>44027</v>
      </c>
      <c r="F1322" s="13">
        <v>600</v>
      </c>
      <c r="G1322" s="12">
        <v>43983</v>
      </c>
      <c r="H1322" s="12">
        <v>44012</v>
      </c>
      <c r="I1322" s="17">
        <f t="shared" si="198"/>
        <v>1</v>
      </c>
      <c r="J1322" s="13">
        <f t="shared" si="199"/>
        <v>600</v>
      </c>
      <c r="K1322"/>
      <c r="L1322" t="b">
        <f t="shared" si="200"/>
        <v>0</v>
      </c>
      <c r="M1322" t="b">
        <f t="shared" si="201"/>
        <v>0</v>
      </c>
      <c r="N1322" t="b">
        <f t="shared" si="202"/>
        <v>1</v>
      </c>
      <c r="O1322" t="b">
        <f t="shared" si="203"/>
        <v>1</v>
      </c>
      <c r="P1322" t="b">
        <f t="shared" si="204"/>
        <v>1</v>
      </c>
      <c r="Q1322" s="21">
        <f t="shared" si="205"/>
        <v>1</v>
      </c>
    </row>
    <row r="1323" spans="1:17" ht="15.75" x14ac:dyDescent="0.25">
      <c r="A1323" s="17" t="s">
        <v>303</v>
      </c>
      <c r="B1323" s="17" t="s">
        <v>336</v>
      </c>
      <c r="C1323" s="17" t="s">
        <v>22</v>
      </c>
      <c r="D1323" s="12">
        <v>44037</v>
      </c>
      <c r="E1323" s="12">
        <v>44067</v>
      </c>
      <c r="F1323" s="13">
        <v>600</v>
      </c>
      <c r="G1323" s="12">
        <v>44013</v>
      </c>
      <c r="H1323" s="12">
        <v>44043</v>
      </c>
      <c r="I1323" s="17">
        <f t="shared" si="198"/>
        <v>1</v>
      </c>
      <c r="J1323" s="13">
        <f t="shared" si="199"/>
        <v>600</v>
      </c>
      <c r="K1323"/>
      <c r="L1323" t="b">
        <f t="shared" si="200"/>
        <v>0</v>
      </c>
      <c r="M1323" t="b">
        <f t="shared" si="201"/>
        <v>0</v>
      </c>
      <c r="N1323" t="b">
        <f t="shared" si="202"/>
        <v>1</v>
      </c>
      <c r="O1323" t="b">
        <f t="shared" si="203"/>
        <v>1</v>
      </c>
      <c r="P1323" t="b">
        <f t="shared" si="204"/>
        <v>1</v>
      </c>
      <c r="Q1323" s="21">
        <f t="shared" si="205"/>
        <v>1</v>
      </c>
    </row>
    <row r="1324" spans="1:17" ht="15.75" x14ac:dyDescent="0.25">
      <c r="A1324" s="17" t="s">
        <v>303</v>
      </c>
      <c r="B1324" s="17" t="s">
        <v>336</v>
      </c>
      <c r="C1324" s="17" t="s">
        <v>22</v>
      </c>
      <c r="D1324" s="12">
        <v>44068</v>
      </c>
      <c r="E1324" s="12">
        <v>44095</v>
      </c>
      <c r="F1324" s="13">
        <v>600</v>
      </c>
      <c r="G1324" s="12">
        <v>44044</v>
      </c>
      <c r="H1324" s="12">
        <v>44074</v>
      </c>
      <c r="I1324" s="17">
        <f t="shared" si="198"/>
        <v>1</v>
      </c>
      <c r="J1324" s="13">
        <f t="shared" si="199"/>
        <v>600</v>
      </c>
      <c r="K1324"/>
      <c r="L1324" t="b">
        <f t="shared" si="200"/>
        <v>0</v>
      </c>
      <c r="M1324" t="b">
        <f t="shared" si="201"/>
        <v>0</v>
      </c>
      <c r="N1324" t="b">
        <f t="shared" si="202"/>
        <v>1</v>
      </c>
      <c r="O1324" t="b">
        <f t="shared" si="203"/>
        <v>1</v>
      </c>
      <c r="P1324" t="b">
        <f t="shared" si="204"/>
        <v>1</v>
      </c>
      <c r="Q1324" s="21">
        <f t="shared" si="205"/>
        <v>1</v>
      </c>
    </row>
    <row r="1325" spans="1:17" ht="15.75" x14ac:dyDescent="0.25">
      <c r="A1325" s="17" t="s">
        <v>303</v>
      </c>
      <c r="B1325" s="17" t="s">
        <v>336</v>
      </c>
      <c r="C1325" s="17" t="s">
        <v>22</v>
      </c>
      <c r="D1325" s="12">
        <v>44099</v>
      </c>
      <c r="E1325" s="12">
        <v>44186</v>
      </c>
      <c r="F1325" s="13">
        <v>600</v>
      </c>
      <c r="G1325" s="12">
        <v>44075</v>
      </c>
      <c r="H1325" s="12">
        <v>44104</v>
      </c>
      <c r="I1325" s="17">
        <f t="shared" si="198"/>
        <v>1</v>
      </c>
      <c r="J1325" s="13">
        <f t="shared" si="199"/>
        <v>600</v>
      </c>
      <c r="K1325"/>
      <c r="L1325" t="b">
        <f t="shared" si="200"/>
        <v>0</v>
      </c>
      <c r="M1325" t="b">
        <f t="shared" si="201"/>
        <v>0</v>
      </c>
      <c r="N1325" t="b">
        <f t="shared" si="202"/>
        <v>1</v>
      </c>
      <c r="O1325" t="b">
        <f t="shared" si="203"/>
        <v>1</v>
      </c>
      <c r="P1325" t="b">
        <f t="shared" si="204"/>
        <v>1</v>
      </c>
      <c r="Q1325" s="21">
        <f t="shared" si="205"/>
        <v>1</v>
      </c>
    </row>
    <row r="1326" spans="1:17" ht="15.75" x14ac:dyDescent="0.25">
      <c r="A1326" s="17" t="s">
        <v>303</v>
      </c>
      <c r="B1326" s="17" t="s">
        <v>336</v>
      </c>
      <c r="C1326" s="17" t="s">
        <v>22</v>
      </c>
      <c r="D1326" s="12">
        <v>44129</v>
      </c>
      <c r="E1326" s="12">
        <v>44186</v>
      </c>
      <c r="F1326" s="13">
        <v>600</v>
      </c>
      <c r="G1326" s="12">
        <v>44105</v>
      </c>
      <c r="H1326" s="12">
        <v>44135</v>
      </c>
      <c r="I1326" s="17">
        <f t="shared" si="198"/>
        <v>1</v>
      </c>
      <c r="J1326" s="13">
        <f t="shared" si="199"/>
        <v>600</v>
      </c>
      <c r="K1326"/>
      <c r="L1326" t="b">
        <f t="shared" si="200"/>
        <v>0</v>
      </c>
      <c r="M1326" t="b">
        <f t="shared" si="201"/>
        <v>0</v>
      </c>
      <c r="N1326" t="b">
        <f t="shared" si="202"/>
        <v>1</v>
      </c>
      <c r="O1326" t="b">
        <f t="shared" si="203"/>
        <v>1</v>
      </c>
      <c r="P1326" t="b">
        <f t="shared" si="204"/>
        <v>1</v>
      </c>
      <c r="Q1326" s="21">
        <f t="shared" si="205"/>
        <v>1</v>
      </c>
    </row>
    <row r="1327" spans="1:17" ht="15.75" x14ac:dyDescent="0.25">
      <c r="A1327" s="17" t="s">
        <v>303</v>
      </c>
      <c r="B1327" s="17" t="s">
        <v>336</v>
      </c>
      <c r="C1327" s="17" t="s">
        <v>22</v>
      </c>
      <c r="D1327" s="12">
        <v>44160</v>
      </c>
      <c r="E1327" s="12">
        <v>44186</v>
      </c>
      <c r="F1327" s="13">
        <v>600</v>
      </c>
      <c r="G1327" s="12">
        <v>44136</v>
      </c>
      <c r="H1327" s="12">
        <v>44165</v>
      </c>
      <c r="I1327" s="17">
        <f t="shared" si="198"/>
        <v>1</v>
      </c>
      <c r="J1327" s="13">
        <f t="shared" si="199"/>
        <v>600</v>
      </c>
      <c r="K1327"/>
      <c r="L1327" t="b">
        <f t="shared" si="200"/>
        <v>0</v>
      </c>
      <c r="M1327" t="b">
        <f t="shared" si="201"/>
        <v>0</v>
      </c>
      <c r="N1327" t="b">
        <f t="shared" si="202"/>
        <v>1</v>
      </c>
      <c r="O1327" t="b">
        <f t="shared" si="203"/>
        <v>1</v>
      </c>
      <c r="P1327" t="b">
        <f t="shared" si="204"/>
        <v>1</v>
      </c>
      <c r="Q1327" s="21">
        <f t="shared" si="205"/>
        <v>1</v>
      </c>
    </row>
    <row r="1328" spans="1:17" ht="15.75" x14ac:dyDescent="0.25">
      <c r="A1328" s="17" t="s">
        <v>303</v>
      </c>
      <c r="B1328" s="17" t="s">
        <v>336</v>
      </c>
      <c r="C1328" s="17" t="s">
        <v>22</v>
      </c>
      <c r="D1328" s="12">
        <v>44176</v>
      </c>
      <c r="E1328" s="12"/>
      <c r="F1328" s="13">
        <v>600</v>
      </c>
      <c r="G1328" s="12">
        <v>44166</v>
      </c>
      <c r="H1328" s="12">
        <v>44196</v>
      </c>
      <c r="I1328" s="17">
        <f t="shared" si="198"/>
        <v>1</v>
      </c>
      <c r="J1328" s="13">
        <f t="shared" si="199"/>
        <v>600</v>
      </c>
      <c r="K1328"/>
      <c r="L1328" t="b">
        <f t="shared" si="200"/>
        <v>0</v>
      </c>
      <c r="M1328" t="b">
        <f t="shared" si="201"/>
        <v>0</v>
      </c>
      <c r="N1328" t="b">
        <f t="shared" si="202"/>
        <v>1</v>
      </c>
      <c r="O1328" t="b">
        <f t="shared" si="203"/>
        <v>1</v>
      </c>
      <c r="P1328" t="b">
        <f t="shared" si="204"/>
        <v>1</v>
      </c>
      <c r="Q1328" s="21">
        <f t="shared" si="205"/>
        <v>1</v>
      </c>
    </row>
    <row r="1329" spans="1:17" ht="15.75" x14ac:dyDescent="0.25">
      <c r="A1329" s="17" t="s">
        <v>303</v>
      </c>
      <c r="B1329" s="17" t="s">
        <v>336</v>
      </c>
      <c r="C1329" s="17" t="s">
        <v>22</v>
      </c>
      <c r="D1329" s="12">
        <v>44197</v>
      </c>
      <c r="E1329" s="12">
        <v>44215</v>
      </c>
      <c r="F1329" s="13">
        <v>600</v>
      </c>
      <c r="G1329" s="12">
        <v>44197</v>
      </c>
      <c r="H1329" s="12">
        <v>44227</v>
      </c>
      <c r="I1329" s="17">
        <f t="shared" si="198"/>
        <v>1</v>
      </c>
      <c r="J1329" s="13">
        <f t="shared" si="199"/>
        <v>600</v>
      </c>
      <c r="K1329"/>
      <c r="L1329" t="b">
        <f t="shared" si="200"/>
        <v>0</v>
      </c>
      <c r="M1329" t="b">
        <f t="shared" si="201"/>
        <v>0</v>
      </c>
      <c r="N1329" t="b">
        <f t="shared" si="202"/>
        <v>1</v>
      </c>
      <c r="O1329" t="b">
        <f t="shared" si="203"/>
        <v>1</v>
      </c>
      <c r="P1329" t="b">
        <f t="shared" si="204"/>
        <v>1</v>
      </c>
      <c r="Q1329" s="21">
        <f t="shared" si="205"/>
        <v>1</v>
      </c>
    </row>
    <row r="1330" spans="1:17" ht="15.75" x14ac:dyDescent="0.25">
      <c r="A1330" s="17" t="s">
        <v>303</v>
      </c>
      <c r="B1330" s="17" t="s">
        <v>336</v>
      </c>
      <c r="C1330" s="17" t="s">
        <v>22</v>
      </c>
      <c r="D1330" s="12">
        <v>44228</v>
      </c>
      <c r="E1330" s="12"/>
      <c r="F1330" s="13">
        <v>600</v>
      </c>
      <c r="G1330" s="12">
        <v>44228</v>
      </c>
      <c r="H1330" s="12">
        <v>44255</v>
      </c>
      <c r="I1330" s="17">
        <f t="shared" si="198"/>
        <v>1</v>
      </c>
      <c r="J1330" s="13">
        <f t="shared" si="199"/>
        <v>600</v>
      </c>
      <c r="K1330"/>
      <c r="L1330" t="b">
        <f t="shared" si="200"/>
        <v>0</v>
      </c>
      <c r="M1330" t="b">
        <f t="shared" si="201"/>
        <v>0</v>
      </c>
      <c r="N1330" t="b">
        <f t="shared" si="202"/>
        <v>1</v>
      </c>
      <c r="O1330" t="b">
        <f t="shared" si="203"/>
        <v>1</v>
      </c>
      <c r="P1330" t="b">
        <f t="shared" si="204"/>
        <v>1</v>
      </c>
      <c r="Q1330" s="21">
        <f t="shared" si="205"/>
        <v>1</v>
      </c>
    </row>
    <row r="1331" spans="1:17" ht="15.75" x14ac:dyDescent="0.25">
      <c r="A1331" s="17" t="s">
        <v>303</v>
      </c>
      <c r="B1331" s="17" t="s">
        <v>336</v>
      </c>
      <c r="C1331" s="17" t="s">
        <v>22</v>
      </c>
      <c r="D1331" s="12">
        <v>44256</v>
      </c>
      <c r="E1331" s="12"/>
      <c r="F1331" s="13">
        <v>600</v>
      </c>
      <c r="G1331" s="12">
        <v>44256</v>
      </c>
      <c r="H1331" s="12">
        <v>44286</v>
      </c>
      <c r="I1331" s="17">
        <f t="shared" ref="I1331:I1394" si="206">IF((YEAR(H1331)-YEAR(G1331))=1, ((MONTH(H1331)-MONTH(G1331))+1)+12, (IF((YEAR(H1331)-YEAR(G1331))=2, ((MONTH(H1331)-MONTH(G1331))+1)+24, (IF((YEAR(H1331)-YEAR(G1331))=3, ((MONTH(H1331)-MONTH(G1331))+1)+36, (MONTH(H1331)-MONTH(G1331))+1)))))</f>
        <v>1</v>
      </c>
      <c r="J1331" s="13">
        <f t="shared" si="199"/>
        <v>600</v>
      </c>
      <c r="K1331"/>
      <c r="L1331" t="b">
        <f t="shared" si="200"/>
        <v>0</v>
      </c>
      <c r="M1331" t="b">
        <f t="shared" si="201"/>
        <v>0</v>
      </c>
      <c r="N1331" t="b">
        <f t="shared" si="202"/>
        <v>1</v>
      </c>
      <c r="O1331" t="b">
        <f t="shared" si="203"/>
        <v>1</v>
      </c>
      <c r="P1331" t="b">
        <f t="shared" si="204"/>
        <v>1</v>
      </c>
      <c r="Q1331" s="21">
        <f t="shared" si="205"/>
        <v>1</v>
      </c>
    </row>
    <row r="1332" spans="1:17" ht="15.75" x14ac:dyDescent="0.25">
      <c r="A1332" s="17" t="s">
        <v>303</v>
      </c>
      <c r="B1332" s="17" t="s">
        <v>332</v>
      </c>
      <c r="C1332" s="17" t="s">
        <v>22</v>
      </c>
      <c r="D1332" s="12">
        <v>44259</v>
      </c>
      <c r="E1332" s="12"/>
      <c r="F1332" s="13">
        <v>163721</v>
      </c>
      <c r="G1332" s="12">
        <v>44256</v>
      </c>
      <c r="H1332" s="12">
        <v>44620</v>
      </c>
      <c r="I1332" s="17">
        <f t="shared" si="206"/>
        <v>12</v>
      </c>
      <c r="J1332" s="13">
        <f t="shared" si="199"/>
        <v>13643.416666666666</v>
      </c>
      <c r="K1332"/>
      <c r="L1332" t="b">
        <f t="shared" si="200"/>
        <v>0</v>
      </c>
      <c r="M1332" t="b">
        <f t="shared" si="201"/>
        <v>1</v>
      </c>
      <c r="N1332" t="b">
        <f t="shared" si="202"/>
        <v>1</v>
      </c>
      <c r="O1332" t="b">
        <f t="shared" si="203"/>
        <v>0</v>
      </c>
      <c r="P1332" t="b">
        <f t="shared" si="204"/>
        <v>0</v>
      </c>
      <c r="Q1332" s="21" t="str">
        <f t="shared" si="205"/>
        <v>N/a</v>
      </c>
    </row>
    <row r="1333" spans="1:17" ht="15.75" x14ac:dyDescent="0.25">
      <c r="A1333" s="17" t="s">
        <v>303</v>
      </c>
      <c r="B1333" s="17" t="s">
        <v>336</v>
      </c>
      <c r="C1333" s="17" t="s">
        <v>22</v>
      </c>
      <c r="D1333" s="12">
        <v>44287</v>
      </c>
      <c r="E1333" s="12"/>
      <c r="F1333" s="13">
        <v>600</v>
      </c>
      <c r="G1333" s="12">
        <v>44287</v>
      </c>
      <c r="H1333" s="12">
        <v>44316</v>
      </c>
      <c r="I1333" s="17">
        <f t="shared" si="206"/>
        <v>1</v>
      </c>
      <c r="J1333" s="13">
        <f t="shared" si="199"/>
        <v>600</v>
      </c>
      <c r="K1333"/>
      <c r="L1333" t="b">
        <f t="shared" si="200"/>
        <v>0</v>
      </c>
      <c r="M1333" t="b">
        <f t="shared" si="201"/>
        <v>0</v>
      </c>
      <c r="N1333" t="b">
        <f t="shared" si="202"/>
        <v>1</v>
      </c>
      <c r="O1333" t="b">
        <f t="shared" si="203"/>
        <v>0</v>
      </c>
      <c r="P1333" t="b">
        <f t="shared" si="204"/>
        <v>0</v>
      </c>
      <c r="Q1333" s="21" t="str">
        <f t="shared" si="205"/>
        <v>N/a</v>
      </c>
    </row>
    <row r="1334" spans="1:17" ht="15.75" x14ac:dyDescent="0.25">
      <c r="A1334" s="17" t="s">
        <v>303</v>
      </c>
      <c r="B1334" s="17" t="s">
        <v>336</v>
      </c>
      <c r="C1334" s="17" t="s">
        <v>22</v>
      </c>
      <c r="D1334" s="12">
        <v>44317</v>
      </c>
      <c r="E1334" s="12"/>
      <c r="F1334" s="13">
        <v>600</v>
      </c>
      <c r="G1334" s="12">
        <v>44317</v>
      </c>
      <c r="H1334" s="12">
        <v>44347</v>
      </c>
      <c r="I1334" s="17">
        <f t="shared" si="206"/>
        <v>1</v>
      </c>
      <c r="J1334" s="13">
        <f t="shared" si="199"/>
        <v>600</v>
      </c>
      <c r="K1334"/>
      <c r="L1334" t="b">
        <f t="shared" si="200"/>
        <v>0</v>
      </c>
      <c r="M1334" t="b">
        <f t="shared" si="201"/>
        <v>0</v>
      </c>
      <c r="N1334" t="b">
        <f t="shared" si="202"/>
        <v>1</v>
      </c>
      <c r="O1334" t="b">
        <f t="shared" si="203"/>
        <v>1</v>
      </c>
      <c r="P1334" t="b">
        <f t="shared" si="204"/>
        <v>1</v>
      </c>
      <c r="Q1334" s="21">
        <f t="shared" si="205"/>
        <v>1</v>
      </c>
    </row>
    <row r="1335" spans="1:17" ht="15.75" x14ac:dyDescent="0.25">
      <c r="A1335" s="17" t="s">
        <v>303</v>
      </c>
      <c r="B1335" s="17" t="s">
        <v>336</v>
      </c>
      <c r="C1335" s="17" t="s">
        <v>22</v>
      </c>
      <c r="D1335" s="12">
        <v>44348</v>
      </c>
      <c r="E1335" s="12"/>
      <c r="F1335" s="13">
        <v>600</v>
      </c>
      <c r="G1335" s="12">
        <v>44348</v>
      </c>
      <c r="H1335" s="12">
        <v>44377</v>
      </c>
      <c r="I1335" s="17">
        <f t="shared" si="206"/>
        <v>1</v>
      </c>
      <c r="J1335" s="13">
        <f t="shared" si="199"/>
        <v>600</v>
      </c>
      <c r="K1335"/>
      <c r="L1335" t="b">
        <f t="shared" si="200"/>
        <v>0</v>
      </c>
      <c r="M1335" t="b">
        <f t="shared" si="201"/>
        <v>0</v>
      </c>
      <c r="N1335" t="b">
        <f t="shared" si="202"/>
        <v>1</v>
      </c>
      <c r="O1335" t="b">
        <f t="shared" si="203"/>
        <v>1</v>
      </c>
      <c r="P1335" t="b">
        <f t="shared" si="204"/>
        <v>1</v>
      </c>
      <c r="Q1335" s="21">
        <f t="shared" si="205"/>
        <v>1</v>
      </c>
    </row>
    <row r="1336" spans="1:17" ht="15.75" x14ac:dyDescent="0.25">
      <c r="A1336" s="17" t="s">
        <v>303</v>
      </c>
      <c r="B1336" s="17" t="s">
        <v>336</v>
      </c>
      <c r="C1336" s="17" t="s">
        <v>22</v>
      </c>
      <c r="D1336" s="12">
        <v>44378</v>
      </c>
      <c r="E1336" s="12"/>
      <c r="F1336" s="13">
        <v>600</v>
      </c>
      <c r="G1336" s="12">
        <v>44378</v>
      </c>
      <c r="H1336" s="12">
        <v>44408</v>
      </c>
      <c r="I1336" s="17">
        <f t="shared" si="206"/>
        <v>1</v>
      </c>
      <c r="J1336" s="13">
        <f t="shared" si="199"/>
        <v>600</v>
      </c>
      <c r="K1336"/>
      <c r="L1336" t="b">
        <f t="shared" si="200"/>
        <v>0</v>
      </c>
      <c r="M1336" t="b">
        <f t="shared" si="201"/>
        <v>0</v>
      </c>
      <c r="N1336" t="b">
        <f t="shared" si="202"/>
        <v>1</v>
      </c>
      <c r="O1336" t="b">
        <f t="shared" si="203"/>
        <v>1</v>
      </c>
      <c r="P1336" t="b">
        <f t="shared" si="204"/>
        <v>1</v>
      </c>
      <c r="Q1336" s="21">
        <f t="shared" si="205"/>
        <v>1</v>
      </c>
    </row>
    <row r="1337" spans="1:17" ht="15.75" x14ac:dyDescent="0.25">
      <c r="A1337" s="17" t="s">
        <v>303</v>
      </c>
      <c r="B1337" s="17" t="s">
        <v>336</v>
      </c>
      <c r="C1337" s="17" t="s">
        <v>22</v>
      </c>
      <c r="D1337" s="12">
        <v>44409</v>
      </c>
      <c r="E1337" s="12"/>
      <c r="F1337" s="13">
        <v>600</v>
      </c>
      <c r="G1337" s="12">
        <v>44409</v>
      </c>
      <c r="H1337" s="12">
        <v>44439</v>
      </c>
      <c r="I1337" s="17">
        <f t="shared" si="206"/>
        <v>1</v>
      </c>
      <c r="J1337" s="13">
        <f t="shared" si="199"/>
        <v>600</v>
      </c>
      <c r="K1337"/>
      <c r="L1337" t="b">
        <f t="shared" si="200"/>
        <v>0</v>
      </c>
      <c r="M1337" t="b">
        <f t="shared" si="201"/>
        <v>0</v>
      </c>
      <c r="N1337" t="b">
        <f t="shared" si="202"/>
        <v>1</v>
      </c>
      <c r="O1337" t="b">
        <f t="shared" si="203"/>
        <v>1</v>
      </c>
      <c r="P1337" t="b">
        <f t="shared" si="204"/>
        <v>1</v>
      </c>
      <c r="Q1337" s="21">
        <f t="shared" si="205"/>
        <v>1</v>
      </c>
    </row>
    <row r="1338" spans="1:17" ht="15.75" x14ac:dyDescent="0.25">
      <c r="A1338" s="17" t="s">
        <v>303</v>
      </c>
      <c r="B1338" s="17" t="s">
        <v>336</v>
      </c>
      <c r="C1338" s="17" t="s">
        <v>22</v>
      </c>
      <c r="D1338" s="12">
        <v>44440</v>
      </c>
      <c r="E1338" s="12"/>
      <c r="F1338" s="13">
        <v>600</v>
      </c>
      <c r="G1338" s="12">
        <v>44440</v>
      </c>
      <c r="H1338" s="12">
        <v>44469</v>
      </c>
      <c r="I1338" s="17">
        <f t="shared" si="206"/>
        <v>1</v>
      </c>
      <c r="J1338" s="13">
        <f t="shared" si="199"/>
        <v>600</v>
      </c>
      <c r="K1338"/>
      <c r="L1338" t="b">
        <f t="shared" si="200"/>
        <v>0</v>
      </c>
      <c r="M1338" t="b">
        <f t="shared" si="201"/>
        <v>0</v>
      </c>
      <c r="N1338" t="b">
        <f t="shared" si="202"/>
        <v>1</v>
      </c>
      <c r="O1338" t="b">
        <f t="shared" si="203"/>
        <v>1</v>
      </c>
      <c r="P1338" t="b">
        <f t="shared" si="204"/>
        <v>1</v>
      </c>
      <c r="Q1338" s="21">
        <f t="shared" si="205"/>
        <v>1</v>
      </c>
    </row>
    <row r="1339" spans="1:17" ht="15.75" x14ac:dyDescent="0.25">
      <c r="A1339" s="17" t="s">
        <v>303</v>
      </c>
      <c r="B1339" s="17" t="s">
        <v>336</v>
      </c>
      <c r="C1339" s="17" t="s">
        <v>22</v>
      </c>
      <c r="D1339" s="12">
        <v>44470</v>
      </c>
      <c r="E1339" s="12"/>
      <c r="F1339" s="13">
        <v>600</v>
      </c>
      <c r="G1339" s="12">
        <v>44470</v>
      </c>
      <c r="H1339" s="12">
        <v>44500</v>
      </c>
      <c r="I1339" s="17">
        <f t="shared" si="206"/>
        <v>1</v>
      </c>
      <c r="J1339" s="13">
        <f t="shared" si="199"/>
        <v>600</v>
      </c>
      <c r="K1339"/>
      <c r="L1339" t="b">
        <f t="shared" si="200"/>
        <v>0</v>
      </c>
      <c r="M1339" t="b">
        <f t="shared" si="201"/>
        <v>0</v>
      </c>
      <c r="N1339" t="b">
        <f t="shared" si="202"/>
        <v>1</v>
      </c>
      <c r="O1339" t="b">
        <f t="shared" si="203"/>
        <v>1</v>
      </c>
      <c r="P1339" t="b">
        <f t="shared" si="204"/>
        <v>1</v>
      </c>
      <c r="Q1339" s="21">
        <f t="shared" si="205"/>
        <v>1</v>
      </c>
    </row>
    <row r="1340" spans="1:17" ht="15.75" x14ac:dyDescent="0.25">
      <c r="A1340" s="17" t="s">
        <v>303</v>
      </c>
      <c r="B1340" s="17" t="s">
        <v>336</v>
      </c>
      <c r="C1340" s="17" t="s">
        <v>22</v>
      </c>
      <c r="D1340" s="12">
        <v>44501</v>
      </c>
      <c r="E1340" s="12"/>
      <c r="F1340" s="13">
        <v>600</v>
      </c>
      <c r="G1340" s="12">
        <v>44501</v>
      </c>
      <c r="H1340" s="12">
        <v>44530</v>
      </c>
      <c r="I1340" s="17">
        <f t="shared" si="206"/>
        <v>1</v>
      </c>
      <c r="J1340" s="13">
        <f t="shared" ref="J1340:J1403" si="207">F1340/I1340</f>
        <v>600</v>
      </c>
      <c r="K1340"/>
      <c r="L1340" t="b">
        <f t="shared" si="200"/>
        <v>0</v>
      </c>
      <c r="M1340" t="b">
        <f t="shared" si="201"/>
        <v>0</v>
      </c>
      <c r="N1340" t="b">
        <f t="shared" si="202"/>
        <v>1</v>
      </c>
      <c r="O1340" t="b">
        <f t="shared" si="203"/>
        <v>1</v>
      </c>
      <c r="P1340" t="b">
        <f t="shared" si="204"/>
        <v>1</v>
      </c>
      <c r="Q1340" s="21">
        <f t="shared" si="205"/>
        <v>1</v>
      </c>
    </row>
    <row r="1341" spans="1:17" ht="15.75" x14ac:dyDescent="0.25">
      <c r="A1341" s="17" t="s">
        <v>303</v>
      </c>
      <c r="B1341" s="17" t="s">
        <v>336</v>
      </c>
      <c r="C1341" s="17" t="s">
        <v>22</v>
      </c>
      <c r="D1341" s="12">
        <v>44531</v>
      </c>
      <c r="E1341" s="12"/>
      <c r="F1341" s="13">
        <v>600</v>
      </c>
      <c r="G1341" s="12">
        <v>44531</v>
      </c>
      <c r="H1341" s="12">
        <v>44561</v>
      </c>
      <c r="I1341" s="17">
        <f t="shared" si="206"/>
        <v>1</v>
      </c>
      <c r="J1341" s="13">
        <f t="shared" si="207"/>
        <v>600</v>
      </c>
      <c r="K1341"/>
      <c r="L1341" t="b">
        <f t="shared" si="200"/>
        <v>0</v>
      </c>
      <c r="M1341" t="b">
        <f t="shared" si="201"/>
        <v>0</v>
      </c>
      <c r="N1341" t="b">
        <f t="shared" si="202"/>
        <v>1</v>
      </c>
      <c r="O1341" t="b">
        <f t="shared" si="203"/>
        <v>1</v>
      </c>
      <c r="P1341" t="b">
        <f t="shared" si="204"/>
        <v>1</v>
      </c>
      <c r="Q1341" s="21">
        <f t="shared" si="205"/>
        <v>1</v>
      </c>
    </row>
    <row r="1342" spans="1:17" ht="15.75" hidden="1" x14ac:dyDescent="0.25">
      <c r="A1342" s="17" t="s">
        <v>304</v>
      </c>
      <c r="B1342" s="17" t="s">
        <v>335</v>
      </c>
      <c r="C1342" s="17" t="s">
        <v>22</v>
      </c>
      <c r="D1342" s="12">
        <v>42984</v>
      </c>
      <c r="E1342" s="12">
        <v>43100</v>
      </c>
      <c r="F1342" s="13">
        <v>10000</v>
      </c>
      <c r="G1342" s="12">
        <v>42979</v>
      </c>
      <c r="H1342" s="12">
        <v>43039</v>
      </c>
      <c r="I1342" s="17">
        <f t="shared" si="206"/>
        <v>2</v>
      </c>
      <c r="J1342" s="13">
        <f t="shared" si="207"/>
        <v>5000</v>
      </c>
      <c r="K1342"/>
      <c r="L1342" t="b">
        <f t="shared" ref="L1342:L1405" si="208">AND(F1342=F1341,G1342=G1341,E1342=E1341,D1342=D1341)</f>
        <v>0</v>
      </c>
      <c r="M1342" t="b">
        <f t="shared" ref="M1342:M1405" si="209">IF(F1342&gt;G1342,TRUE, FALSE)</f>
        <v>0</v>
      </c>
      <c r="N1342" t="b">
        <f t="shared" ref="N1342:N1405" si="210">EXACT(A1342,A1341)</f>
        <v>0</v>
      </c>
      <c r="O1342" t="b">
        <f t="shared" ref="O1342:O1405" si="211">EXACT(B1342,B1341)</f>
        <v>0</v>
      </c>
      <c r="P1342" t="b">
        <f t="shared" ref="P1342:P1405" si="212">AND(N1342,O1342)</f>
        <v>0</v>
      </c>
      <c r="Q1342" s="21" t="str">
        <f t="shared" ref="Q1342:Q1405" si="213">IF(AND(NOT(L1342),P1342), G1342-H1341,"N/a")</f>
        <v>N/a</v>
      </c>
    </row>
    <row r="1343" spans="1:17" ht="15.75" hidden="1" x14ac:dyDescent="0.25">
      <c r="A1343" s="17" t="s">
        <v>304</v>
      </c>
      <c r="B1343" s="17" t="s">
        <v>335</v>
      </c>
      <c r="C1343" s="17" t="s">
        <v>22</v>
      </c>
      <c r="D1343" s="12">
        <v>43070</v>
      </c>
      <c r="E1343" s="12">
        <v>43137</v>
      </c>
      <c r="F1343" s="13">
        <v>14400</v>
      </c>
      <c r="G1343" s="12">
        <v>43040</v>
      </c>
      <c r="H1343" s="12">
        <v>43100</v>
      </c>
      <c r="I1343" s="17">
        <f t="shared" si="206"/>
        <v>2</v>
      </c>
      <c r="J1343" s="13">
        <f t="shared" si="207"/>
        <v>7200</v>
      </c>
      <c r="K1343"/>
      <c r="L1343" t="b">
        <f t="shared" si="208"/>
        <v>0</v>
      </c>
      <c r="M1343" t="b">
        <f t="shared" si="209"/>
        <v>0</v>
      </c>
      <c r="N1343" t="b">
        <f t="shared" si="210"/>
        <v>1</v>
      </c>
      <c r="O1343" t="b">
        <f t="shared" si="211"/>
        <v>1</v>
      </c>
      <c r="P1343" t="b">
        <f t="shared" si="212"/>
        <v>1</v>
      </c>
      <c r="Q1343" s="21">
        <f t="shared" si="213"/>
        <v>1</v>
      </c>
    </row>
    <row r="1344" spans="1:17" ht="15.75" x14ac:dyDescent="0.25">
      <c r="A1344" s="17" t="s">
        <v>305</v>
      </c>
      <c r="B1344" s="17" t="s">
        <v>336</v>
      </c>
      <c r="C1344" s="17" t="s">
        <v>22</v>
      </c>
      <c r="D1344" s="12">
        <v>43660</v>
      </c>
      <c r="E1344" s="12">
        <v>43726</v>
      </c>
      <c r="F1344" s="13">
        <v>1500</v>
      </c>
      <c r="G1344" s="12">
        <v>43647</v>
      </c>
      <c r="H1344" s="12">
        <v>43738</v>
      </c>
      <c r="I1344" s="17">
        <f t="shared" si="206"/>
        <v>3</v>
      </c>
      <c r="J1344" s="13">
        <f t="shared" si="207"/>
        <v>500</v>
      </c>
      <c r="K1344"/>
      <c r="L1344" t="b">
        <f t="shared" si="208"/>
        <v>0</v>
      </c>
      <c r="M1344" t="b">
        <f t="shared" si="209"/>
        <v>0</v>
      </c>
      <c r="N1344" t="b">
        <f t="shared" si="210"/>
        <v>0</v>
      </c>
      <c r="O1344" t="b">
        <f t="shared" si="211"/>
        <v>0</v>
      </c>
      <c r="P1344" t="b">
        <f t="shared" si="212"/>
        <v>0</v>
      </c>
      <c r="Q1344" s="21" t="str">
        <f t="shared" si="213"/>
        <v>N/a</v>
      </c>
    </row>
    <row r="1345" spans="1:17" ht="15.75" x14ac:dyDescent="0.25">
      <c r="A1345" s="17" t="s">
        <v>305</v>
      </c>
      <c r="B1345" s="17" t="s">
        <v>336</v>
      </c>
      <c r="C1345" s="17" t="s">
        <v>22</v>
      </c>
      <c r="D1345" s="12">
        <v>43739</v>
      </c>
      <c r="E1345" s="12">
        <v>43815</v>
      </c>
      <c r="F1345" s="13">
        <v>1500</v>
      </c>
      <c r="G1345" s="12">
        <v>43739</v>
      </c>
      <c r="H1345" s="12">
        <v>43830</v>
      </c>
      <c r="I1345" s="17">
        <f t="shared" si="206"/>
        <v>3</v>
      </c>
      <c r="J1345" s="13">
        <f t="shared" si="207"/>
        <v>500</v>
      </c>
      <c r="K1345"/>
      <c r="L1345" t="b">
        <f t="shared" si="208"/>
        <v>0</v>
      </c>
      <c r="M1345" t="b">
        <f t="shared" si="209"/>
        <v>0</v>
      </c>
      <c r="N1345" t="b">
        <f t="shared" si="210"/>
        <v>1</v>
      </c>
      <c r="O1345" t="b">
        <f t="shared" si="211"/>
        <v>1</v>
      </c>
      <c r="P1345" t="b">
        <f t="shared" si="212"/>
        <v>1</v>
      </c>
      <c r="Q1345" s="21">
        <f t="shared" si="213"/>
        <v>1</v>
      </c>
    </row>
    <row r="1346" spans="1:17" ht="15.75" x14ac:dyDescent="0.25">
      <c r="A1346" s="17" t="s">
        <v>305</v>
      </c>
      <c r="B1346" s="17" t="s">
        <v>336</v>
      </c>
      <c r="C1346" s="17" t="s">
        <v>22</v>
      </c>
      <c r="D1346" s="12">
        <v>43831</v>
      </c>
      <c r="E1346" s="12">
        <v>43906</v>
      </c>
      <c r="F1346" s="13">
        <v>1500</v>
      </c>
      <c r="G1346" s="12">
        <v>43831</v>
      </c>
      <c r="H1346" s="12">
        <v>43921</v>
      </c>
      <c r="I1346" s="17">
        <f t="shared" si="206"/>
        <v>3</v>
      </c>
      <c r="J1346" s="13">
        <f t="shared" si="207"/>
        <v>500</v>
      </c>
      <c r="K1346"/>
      <c r="L1346" t="b">
        <f t="shared" si="208"/>
        <v>0</v>
      </c>
      <c r="M1346" t="b">
        <f t="shared" si="209"/>
        <v>0</v>
      </c>
      <c r="N1346" t="b">
        <f t="shared" si="210"/>
        <v>1</v>
      </c>
      <c r="O1346" t="b">
        <f t="shared" si="211"/>
        <v>1</v>
      </c>
      <c r="P1346" t="b">
        <f t="shared" si="212"/>
        <v>1</v>
      </c>
      <c r="Q1346" s="21">
        <f t="shared" si="213"/>
        <v>1</v>
      </c>
    </row>
    <row r="1347" spans="1:17" ht="15.75" x14ac:dyDescent="0.25">
      <c r="A1347" s="17" t="s">
        <v>305</v>
      </c>
      <c r="B1347" s="17" t="s">
        <v>336</v>
      </c>
      <c r="C1347" s="17" t="s">
        <v>22</v>
      </c>
      <c r="D1347" s="12">
        <v>43922</v>
      </c>
      <c r="E1347" s="12">
        <v>44006</v>
      </c>
      <c r="F1347" s="13">
        <v>1500</v>
      </c>
      <c r="G1347" s="12">
        <v>43922</v>
      </c>
      <c r="H1347" s="12">
        <v>44012</v>
      </c>
      <c r="I1347" s="17">
        <f t="shared" si="206"/>
        <v>3</v>
      </c>
      <c r="J1347" s="13">
        <f t="shared" si="207"/>
        <v>500</v>
      </c>
      <c r="K1347"/>
      <c r="L1347" t="b">
        <f t="shared" si="208"/>
        <v>0</v>
      </c>
      <c r="M1347" t="b">
        <f t="shared" si="209"/>
        <v>0</v>
      </c>
      <c r="N1347" t="b">
        <f t="shared" si="210"/>
        <v>1</v>
      </c>
      <c r="O1347" t="b">
        <f t="shared" si="211"/>
        <v>1</v>
      </c>
      <c r="P1347" t="b">
        <f t="shared" si="212"/>
        <v>1</v>
      </c>
      <c r="Q1347" s="21">
        <f t="shared" si="213"/>
        <v>1</v>
      </c>
    </row>
    <row r="1348" spans="1:17" ht="15.75" x14ac:dyDescent="0.25">
      <c r="A1348" s="17" t="s">
        <v>305</v>
      </c>
      <c r="B1348" s="17" t="s">
        <v>336</v>
      </c>
      <c r="C1348" s="17" t="s">
        <v>22</v>
      </c>
      <c r="D1348" s="12">
        <v>44013</v>
      </c>
      <c r="E1348" s="12">
        <v>44102</v>
      </c>
      <c r="F1348" s="13">
        <v>1500</v>
      </c>
      <c r="G1348" s="12">
        <v>44013</v>
      </c>
      <c r="H1348" s="12">
        <v>44104</v>
      </c>
      <c r="I1348" s="17">
        <f t="shared" si="206"/>
        <v>3</v>
      </c>
      <c r="J1348" s="13">
        <f t="shared" si="207"/>
        <v>500</v>
      </c>
      <c r="K1348"/>
      <c r="L1348" t="b">
        <f t="shared" si="208"/>
        <v>0</v>
      </c>
      <c r="M1348" t="b">
        <f t="shared" si="209"/>
        <v>0</v>
      </c>
      <c r="N1348" t="b">
        <f t="shared" si="210"/>
        <v>1</v>
      </c>
      <c r="O1348" t="b">
        <f t="shared" si="211"/>
        <v>1</v>
      </c>
      <c r="P1348" t="b">
        <f t="shared" si="212"/>
        <v>1</v>
      </c>
      <c r="Q1348" s="21">
        <f t="shared" si="213"/>
        <v>1</v>
      </c>
    </row>
    <row r="1349" spans="1:17" ht="15.75" x14ac:dyDescent="0.25">
      <c r="A1349" s="17" t="s">
        <v>305</v>
      </c>
      <c r="B1349" s="17" t="s">
        <v>336</v>
      </c>
      <c r="C1349" s="17" t="s">
        <v>22</v>
      </c>
      <c r="D1349" s="12">
        <v>44105</v>
      </c>
      <c r="E1349" s="12">
        <v>44188</v>
      </c>
      <c r="F1349" s="13">
        <v>1500</v>
      </c>
      <c r="G1349" s="12">
        <v>44105</v>
      </c>
      <c r="H1349" s="12">
        <v>44196</v>
      </c>
      <c r="I1349" s="17">
        <f t="shared" si="206"/>
        <v>3</v>
      </c>
      <c r="J1349" s="13">
        <f t="shared" si="207"/>
        <v>500</v>
      </c>
      <c r="K1349"/>
      <c r="L1349" t="b">
        <f t="shared" si="208"/>
        <v>0</v>
      </c>
      <c r="M1349" t="b">
        <f t="shared" si="209"/>
        <v>0</v>
      </c>
      <c r="N1349" t="b">
        <f t="shared" si="210"/>
        <v>1</v>
      </c>
      <c r="O1349" t="b">
        <f t="shared" si="211"/>
        <v>1</v>
      </c>
      <c r="P1349" t="b">
        <f t="shared" si="212"/>
        <v>1</v>
      </c>
      <c r="Q1349" s="21">
        <f t="shared" si="213"/>
        <v>1</v>
      </c>
    </row>
    <row r="1350" spans="1:17" ht="15.75" x14ac:dyDescent="0.25">
      <c r="A1350" s="17" t="s">
        <v>305</v>
      </c>
      <c r="B1350" s="17" t="s">
        <v>336</v>
      </c>
      <c r="C1350" s="17" t="s">
        <v>22</v>
      </c>
      <c r="D1350" s="12">
        <v>44197</v>
      </c>
      <c r="E1350" s="12"/>
      <c r="F1350" s="13">
        <v>1500</v>
      </c>
      <c r="G1350" s="12">
        <v>44197</v>
      </c>
      <c r="H1350" s="12">
        <v>44286</v>
      </c>
      <c r="I1350" s="17">
        <f t="shared" si="206"/>
        <v>3</v>
      </c>
      <c r="J1350" s="13">
        <f t="shared" si="207"/>
        <v>500</v>
      </c>
      <c r="K1350"/>
      <c r="L1350" t="b">
        <f t="shared" si="208"/>
        <v>0</v>
      </c>
      <c r="M1350" t="b">
        <f t="shared" si="209"/>
        <v>0</v>
      </c>
      <c r="N1350" t="b">
        <f t="shared" si="210"/>
        <v>1</v>
      </c>
      <c r="O1350" t="b">
        <f t="shared" si="211"/>
        <v>1</v>
      </c>
      <c r="P1350" t="b">
        <f t="shared" si="212"/>
        <v>1</v>
      </c>
      <c r="Q1350" s="21">
        <f t="shared" si="213"/>
        <v>1</v>
      </c>
    </row>
    <row r="1351" spans="1:17" ht="15.75" x14ac:dyDescent="0.25">
      <c r="A1351" s="17" t="s">
        <v>305</v>
      </c>
      <c r="B1351" s="17" t="s">
        <v>336</v>
      </c>
      <c r="C1351" s="17" t="s">
        <v>22</v>
      </c>
      <c r="D1351" s="12">
        <v>44287</v>
      </c>
      <c r="E1351" s="12"/>
      <c r="F1351" s="13">
        <v>1500</v>
      </c>
      <c r="G1351" s="12">
        <v>44287</v>
      </c>
      <c r="H1351" s="12">
        <v>44377</v>
      </c>
      <c r="I1351" s="17">
        <f t="shared" si="206"/>
        <v>3</v>
      </c>
      <c r="J1351" s="13">
        <f t="shared" si="207"/>
        <v>500</v>
      </c>
      <c r="K1351"/>
      <c r="L1351" t="b">
        <f t="shared" si="208"/>
        <v>0</v>
      </c>
      <c r="M1351" t="b">
        <f t="shared" si="209"/>
        <v>0</v>
      </c>
      <c r="N1351" t="b">
        <f t="shared" si="210"/>
        <v>1</v>
      </c>
      <c r="O1351" t="b">
        <f t="shared" si="211"/>
        <v>1</v>
      </c>
      <c r="P1351" t="b">
        <f t="shared" si="212"/>
        <v>1</v>
      </c>
      <c r="Q1351" s="21">
        <f t="shared" si="213"/>
        <v>1</v>
      </c>
    </row>
    <row r="1352" spans="1:17" ht="15.75" hidden="1" x14ac:dyDescent="0.25">
      <c r="A1352" s="17" t="s">
        <v>306</v>
      </c>
      <c r="B1352" s="17" t="s">
        <v>332</v>
      </c>
      <c r="C1352" s="17" t="s">
        <v>22</v>
      </c>
      <c r="D1352" s="12">
        <v>43045</v>
      </c>
      <c r="E1352" s="12">
        <v>43100</v>
      </c>
      <c r="F1352" s="13">
        <v>5100</v>
      </c>
      <c r="G1352" s="12">
        <v>43101</v>
      </c>
      <c r="H1352" s="12">
        <v>43465</v>
      </c>
      <c r="I1352" s="17">
        <f t="shared" si="206"/>
        <v>12</v>
      </c>
      <c r="J1352" s="13">
        <f t="shared" si="207"/>
        <v>425</v>
      </c>
      <c r="K1352"/>
      <c r="L1352" t="b">
        <f t="shared" si="208"/>
        <v>0</v>
      </c>
      <c r="M1352" t="b">
        <f t="shared" si="209"/>
        <v>0</v>
      </c>
      <c r="N1352" t="b">
        <f t="shared" si="210"/>
        <v>0</v>
      </c>
      <c r="O1352" t="b">
        <f t="shared" si="211"/>
        <v>0</v>
      </c>
      <c r="P1352" t="b">
        <f t="shared" si="212"/>
        <v>0</v>
      </c>
      <c r="Q1352" s="21" t="str">
        <f t="shared" si="213"/>
        <v>N/a</v>
      </c>
    </row>
    <row r="1353" spans="1:17" ht="15.75" x14ac:dyDescent="0.25">
      <c r="A1353" s="17" t="s">
        <v>306</v>
      </c>
      <c r="B1353" s="17" t="s">
        <v>332</v>
      </c>
      <c r="C1353" s="17" t="s">
        <v>22</v>
      </c>
      <c r="D1353" s="12">
        <v>43438</v>
      </c>
      <c r="E1353" s="12">
        <v>43461</v>
      </c>
      <c r="F1353" s="13">
        <v>5100</v>
      </c>
      <c r="G1353" s="12">
        <v>43466</v>
      </c>
      <c r="H1353" s="12">
        <v>43830</v>
      </c>
      <c r="I1353" s="17">
        <f t="shared" si="206"/>
        <v>12</v>
      </c>
      <c r="J1353" s="13">
        <f t="shared" si="207"/>
        <v>425</v>
      </c>
      <c r="K1353"/>
      <c r="L1353" t="b">
        <f t="shared" si="208"/>
        <v>0</v>
      </c>
      <c r="M1353" t="b">
        <f t="shared" si="209"/>
        <v>0</v>
      </c>
      <c r="N1353" t="b">
        <f t="shared" si="210"/>
        <v>1</v>
      </c>
      <c r="O1353" t="b">
        <f t="shared" si="211"/>
        <v>1</v>
      </c>
      <c r="P1353" t="b">
        <f t="shared" si="212"/>
        <v>1</v>
      </c>
      <c r="Q1353" s="21">
        <f t="shared" si="213"/>
        <v>1</v>
      </c>
    </row>
    <row r="1354" spans="1:17" ht="15.75" x14ac:dyDescent="0.25">
      <c r="A1354" s="17" t="s">
        <v>306</v>
      </c>
      <c r="B1354" s="17" t="s">
        <v>332</v>
      </c>
      <c r="C1354" s="17" t="s">
        <v>22</v>
      </c>
      <c r="D1354" s="12">
        <v>43831</v>
      </c>
      <c r="E1354" s="12">
        <v>43839</v>
      </c>
      <c r="F1354" s="13">
        <v>5100</v>
      </c>
      <c r="G1354" s="12">
        <v>43831</v>
      </c>
      <c r="H1354" s="12">
        <v>44196</v>
      </c>
      <c r="I1354" s="17">
        <f t="shared" si="206"/>
        <v>12</v>
      </c>
      <c r="J1354" s="13">
        <f t="shared" si="207"/>
        <v>425</v>
      </c>
      <c r="K1354"/>
      <c r="L1354" t="b">
        <f t="shared" si="208"/>
        <v>0</v>
      </c>
      <c r="M1354" t="b">
        <f t="shared" si="209"/>
        <v>0</v>
      </c>
      <c r="N1354" t="b">
        <f t="shared" si="210"/>
        <v>1</v>
      </c>
      <c r="O1354" t="b">
        <f t="shared" si="211"/>
        <v>1</v>
      </c>
      <c r="P1354" t="b">
        <f t="shared" si="212"/>
        <v>1</v>
      </c>
      <c r="Q1354" s="21">
        <f t="shared" si="213"/>
        <v>1</v>
      </c>
    </row>
    <row r="1355" spans="1:17" ht="15.75" x14ac:dyDescent="0.25">
      <c r="A1355" s="17" t="s">
        <v>306</v>
      </c>
      <c r="B1355" s="17" t="s">
        <v>332</v>
      </c>
      <c r="C1355" s="17" t="s">
        <v>22</v>
      </c>
      <c r="D1355" s="12">
        <v>44197</v>
      </c>
      <c r="E1355" s="12">
        <v>44215</v>
      </c>
      <c r="F1355" s="13">
        <v>5100</v>
      </c>
      <c r="G1355" s="12">
        <v>44197</v>
      </c>
      <c r="H1355" s="12">
        <v>44561</v>
      </c>
      <c r="I1355" s="17">
        <f t="shared" si="206"/>
        <v>12</v>
      </c>
      <c r="J1355" s="13">
        <f t="shared" si="207"/>
        <v>425</v>
      </c>
      <c r="K1355"/>
      <c r="L1355" t="b">
        <f t="shared" si="208"/>
        <v>0</v>
      </c>
      <c r="M1355" t="b">
        <f t="shared" si="209"/>
        <v>0</v>
      </c>
      <c r="N1355" t="b">
        <f t="shared" si="210"/>
        <v>1</v>
      </c>
      <c r="O1355" t="b">
        <f t="shared" si="211"/>
        <v>1</v>
      </c>
      <c r="P1355" t="b">
        <f t="shared" si="212"/>
        <v>1</v>
      </c>
      <c r="Q1355" s="21">
        <f t="shared" si="213"/>
        <v>1</v>
      </c>
    </row>
    <row r="1356" spans="1:17" ht="15.75" hidden="1" x14ac:dyDescent="0.25">
      <c r="A1356" s="17" t="s">
        <v>307</v>
      </c>
      <c r="B1356" s="17" t="s">
        <v>332</v>
      </c>
      <c r="C1356" s="17" t="s">
        <v>22</v>
      </c>
      <c r="D1356" s="12">
        <v>42590</v>
      </c>
      <c r="E1356" s="12">
        <v>42735</v>
      </c>
      <c r="F1356" s="13">
        <v>42500</v>
      </c>
      <c r="G1356" s="12">
        <v>42552</v>
      </c>
      <c r="H1356" s="12">
        <v>42735</v>
      </c>
      <c r="I1356" s="17">
        <f t="shared" si="206"/>
        <v>6</v>
      </c>
      <c r="J1356" s="13">
        <f t="shared" si="207"/>
        <v>7083.333333333333</v>
      </c>
      <c r="K1356"/>
      <c r="L1356" t="b">
        <f t="shared" si="208"/>
        <v>0</v>
      </c>
      <c r="M1356" t="b">
        <f t="shared" si="209"/>
        <v>0</v>
      </c>
      <c r="N1356" t="b">
        <f t="shared" si="210"/>
        <v>0</v>
      </c>
      <c r="O1356" t="b">
        <f t="shared" si="211"/>
        <v>1</v>
      </c>
      <c r="P1356" t="b">
        <f t="shared" si="212"/>
        <v>0</v>
      </c>
      <c r="Q1356" s="21" t="str">
        <f t="shared" si="213"/>
        <v>N/a</v>
      </c>
    </row>
    <row r="1357" spans="1:17" ht="15.75" hidden="1" x14ac:dyDescent="0.25">
      <c r="A1357" s="17" t="s">
        <v>307</v>
      </c>
      <c r="B1357" s="17" t="s">
        <v>332</v>
      </c>
      <c r="C1357" s="17" t="s">
        <v>22</v>
      </c>
      <c r="D1357" s="12">
        <v>42914</v>
      </c>
      <c r="E1357" s="12">
        <v>43100</v>
      </c>
      <c r="F1357" s="13">
        <v>42500</v>
      </c>
      <c r="G1357" s="12">
        <v>42736</v>
      </c>
      <c r="H1357" s="12">
        <v>42916</v>
      </c>
      <c r="I1357" s="17">
        <f t="shared" si="206"/>
        <v>6</v>
      </c>
      <c r="J1357" s="13">
        <f t="shared" si="207"/>
        <v>7083.333333333333</v>
      </c>
      <c r="K1357"/>
      <c r="L1357" t="b">
        <f t="shared" si="208"/>
        <v>0</v>
      </c>
      <c r="M1357" t="b">
        <f t="shared" si="209"/>
        <v>0</v>
      </c>
      <c r="N1357" t="b">
        <f t="shared" si="210"/>
        <v>1</v>
      </c>
      <c r="O1357" t="b">
        <f t="shared" si="211"/>
        <v>1</v>
      </c>
      <c r="P1357" t="b">
        <f t="shared" si="212"/>
        <v>1</v>
      </c>
      <c r="Q1357" s="21">
        <f t="shared" si="213"/>
        <v>1</v>
      </c>
    </row>
    <row r="1358" spans="1:17" ht="15.75" hidden="1" x14ac:dyDescent="0.25">
      <c r="A1358" s="17" t="s">
        <v>307</v>
      </c>
      <c r="B1358" s="17" t="s">
        <v>332</v>
      </c>
      <c r="C1358" s="17" t="s">
        <v>22</v>
      </c>
      <c r="D1358" s="12">
        <v>42944</v>
      </c>
      <c r="E1358" s="12">
        <v>43100</v>
      </c>
      <c r="F1358" s="13">
        <v>42500</v>
      </c>
      <c r="G1358" s="12">
        <v>42917</v>
      </c>
      <c r="H1358" s="12">
        <v>43100</v>
      </c>
      <c r="I1358" s="17">
        <f t="shared" si="206"/>
        <v>6</v>
      </c>
      <c r="J1358" s="13">
        <f t="shared" si="207"/>
        <v>7083.333333333333</v>
      </c>
      <c r="K1358"/>
      <c r="L1358" t="b">
        <f t="shared" si="208"/>
        <v>0</v>
      </c>
      <c r="M1358" t="b">
        <f t="shared" si="209"/>
        <v>0</v>
      </c>
      <c r="N1358" t="b">
        <f t="shared" si="210"/>
        <v>1</v>
      </c>
      <c r="O1358" t="b">
        <f t="shared" si="211"/>
        <v>1</v>
      </c>
      <c r="P1358" t="b">
        <f t="shared" si="212"/>
        <v>1</v>
      </c>
      <c r="Q1358" s="21">
        <f t="shared" si="213"/>
        <v>1</v>
      </c>
    </row>
    <row r="1359" spans="1:17" ht="15.75" hidden="1" x14ac:dyDescent="0.25">
      <c r="A1359" s="17" t="s">
        <v>307</v>
      </c>
      <c r="B1359" s="17" t="s">
        <v>332</v>
      </c>
      <c r="C1359" s="17" t="s">
        <v>22</v>
      </c>
      <c r="D1359" s="12">
        <v>43128</v>
      </c>
      <c r="E1359" s="12">
        <v>43192</v>
      </c>
      <c r="F1359" s="13">
        <v>7083.33</v>
      </c>
      <c r="G1359" s="12">
        <v>43101</v>
      </c>
      <c r="H1359" s="12">
        <v>43131</v>
      </c>
      <c r="I1359" s="17">
        <f t="shared" si="206"/>
        <v>1</v>
      </c>
      <c r="J1359" s="13">
        <f t="shared" si="207"/>
        <v>7083.33</v>
      </c>
      <c r="K1359"/>
      <c r="L1359" t="b">
        <f t="shared" si="208"/>
        <v>0</v>
      </c>
      <c r="M1359" t="b">
        <f t="shared" si="209"/>
        <v>0</v>
      </c>
      <c r="N1359" t="b">
        <f t="shared" si="210"/>
        <v>1</v>
      </c>
      <c r="O1359" t="b">
        <f t="shared" si="211"/>
        <v>1</v>
      </c>
      <c r="P1359" t="b">
        <f t="shared" si="212"/>
        <v>1</v>
      </c>
      <c r="Q1359" s="21">
        <f t="shared" si="213"/>
        <v>1</v>
      </c>
    </row>
    <row r="1360" spans="1:17" ht="15.75" hidden="1" x14ac:dyDescent="0.25">
      <c r="A1360" s="17" t="s">
        <v>307</v>
      </c>
      <c r="B1360" s="17" t="s">
        <v>332</v>
      </c>
      <c r="C1360" s="17" t="s">
        <v>22</v>
      </c>
      <c r="D1360" s="12">
        <v>43159</v>
      </c>
      <c r="E1360" s="12">
        <v>43161</v>
      </c>
      <c r="F1360" s="13">
        <v>7083.33</v>
      </c>
      <c r="G1360" s="12">
        <v>43132</v>
      </c>
      <c r="H1360" s="12">
        <v>43159</v>
      </c>
      <c r="I1360" s="17">
        <f t="shared" si="206"/>
        <v>1</v>
      </c>
      <c r="J1360" s="13">
        <f t="shared" si="207"/>
        <v>7083.33</v>
      </c>
      <c r="K1360"/>
      <c r="L1360" t="b">
        <f t="shared" si="208"/>
        <v>0</v>
      </c>
      <c r="M1360" t="b">
        <f t="shared" si="209"/>
        <v>0</v>
      </c>
      <c r="N1360" t="b">
        <f t="shared" si="210"/>
        <v>1</v>
      </c>
      <c r="O1360" t="b">
        <f t="shared" si="211"/>
        <v>1</v>
      </c>
      <c r="P1360" t="b">
        <f t="shared" si="212"/>
        <v>1</v>
      </c>
      <c r="Q1360" s="21">
        <f t="shared" si="213"/>
        <v>1</v>
      </c>
    </row>
    <row r="1361" spans="1:17" ht="15.75" hidden="1" x14ac:dyDescent="0.25">
      <c r="A1361" s="17" t="s">
        <v>307</v>
      </c>
      <c r="B1361" s="17" t="s">
        <v>332</v>
      </c>
      <c r="C1361" s="17" t="s">
        <v>22</v>
      </c>
      <c r="D1361" s="12">
        <v>43187</v>
      </c>
      <c r="E1361" s="12">
        <v>43291</v>
      </c>
      <c r="F1361" s="13">
        <v>7083.33</v>
      </c>
      <c r="G1361" s="12">
        <v>43160</v>
      </c>
      <c r="H1361" s="12">
        <v>43190</v>
      </c>
      <c r="I1361" s="17">
        <f t="shared" si="206"/>
        <v>1</v>
      </c>
      <c r="J1361" s="13">
        <f t="shared" si="207"/>
        <v>7083.33</v>
      </c>
      <c r="K1361"/>
      <c r="L1361" t="b">
        <f t="shared" si="208"/>
        <v>0</v>
      </c>
      <c r="M1361" t="b">
        <f t="shared" si="209"/>
        <v>0</v>
      </c>
      <c r="N1361" t="b">
        <f t="shared" si="210"/>
        <v>1</v>
      </c>
      <c r="O1361" t="b">
        <f t="shared" si="211"/>
        <v>1</v>
      </c>
      <c r="P1361" t="b">
        <f t="shared" si="212"/>
        <v>1</v>
      </c>
      <c r="Q1361" s="21">
        <f t="shared" si="213"/>
        <v>1</v>
      </c>
    </row>
    <row r="1362" spans="1:17" ht="15.75" hidden="1" x14ac:dyDescent="0.25">
      <c r="A1362" s="17" t="s">
        <v>307</v>
      </c>
      <c r="B1362" s="17" t="s">
        <v>332</v>
      </c>
      <c r="C1362" s="17" t="s">
        <v>22</v>
      </c>
      <c r="D1362" s="12">
        <v>43218</v>
      </c>
      <c r="E1362" s="12">
        <v>43220</v>
      </c>
      <c r="F1362" s="13">
        <v>7083.33</v>
      </c>
      <c r="G1362" s="12">
        <v>43191</v>
      </c>
      <c r="H1362" s="12">
        <v>43220</v>
      </c>
      <c r="I1362" s="17">
        <f t="shared" si="206"/>
        <v>1</v>
      </c>
      <c r="J1362" s="13">
        <f t="shared" si="207"/>
        <v>7083.33</v>
      </c>
      <c r="K1362"/>
      <c r="L1362" t="b">
        <f t="shared" si="208"/>
        <v>0</v>
      </c>
      <c r="M1362" t="b">
        <f t="shared" si="209"/>
        <v>0</v>
      </c>
      <c r="N1362" t="b">
        <f t="shared" si="210"/>
        <v>1</v>
      </c>
      <c r="O1362" t="b">
        <f t="shared" si="211"/>
        <v>1</v>
      </c>
      <c r="P1362" t="b">
        <f t="shared" si="212"/>
        <v>1</v>
      </c>
      <c r="Q1362" s="21">
        <f t="shared" si="213"/>
        <v>1</v>
      </c>
    </row>
    <row r="1363" spans="1:17" ht="15.75" hidden="1" x14ac:dyDescent="0.25">
      <c r="A1363" s="17" t="s">
        <v>307</v>
      </c>
      <c r="B1363" s="17" t="s">
        <v>332</v>
      </c>
      <c r="C1363" s="17" t="s">
        <v>22</v>
      </c>
      <c r="D1363" s="12">
        <v>43248</v>
      </c>
      <c r="E1363" s="12">
        <v>43319</v>
      </c>
      <c r="F1363" s="13">
        <v>7083.33</v>
      </c>
      <c r="G1363" s="12">
        <v>43221</v>
      </c>
      <c r="H1363" s="12">
        <v>43251</v>
      </c>
      <c r="I1363" s="17">
        <f t="shared" si="206"/>
        <v>1</v>
      </c>
      <c r="J1363" s="13">
        <f t="shared" si="207"/>
        <v>7083.33</v>
      </c>
      <c r="K1363"/>
      <c r="L1363" t="b">
        <f t="shared" si="208"/>
        <v>0</v>
      </c>
      <c r="M1363" t="b">
        <f t="shared" si="209"/>
        <v>0</v>
      </c>
      <c r="N1363" t="b">
        <f t="shared" si="210"/>
        <v>1</v>
      </c>
      <c r="O1363" t="b">
        <f t="shared" si="211"/>
        <v>1</v>
      </c>
      <c r="P1363" t="b">
        <f t="shared" si="212"/>
        <v>1</v>
      </c>
      <c r="Q1363" s="21">
        <f t="shared" si="213"/>
        <v>1</v>
      </c>
    </row>
    <row r="1364" spans="1:17" ht="15.75" hidden="1" x14ac:dyDescent="0.25">
      <c r="A1364" s="17" t="s">
        <v>307</v>
      </c>
      <c r="B1364" s="17" t="s">
        <v>332</v>
      </c>
      <c r="C1364" s="17" t="s">
        <v>22</v>
      </c>
      <c r="D1364" s="12">
        <v>43279</v>
      </c>
      <c r="E1364" s="12">
        <v>43383</v>
      </c>
      <c r="F1364" s="13">
        <v>7083.33</v>
      </c>
      <c r="G1364" s="12">
        <v>43252</v>
      </c>
      <c r="H1364" s="12">
        <v>43281</v>
      </c>
      <c r="I1364" s="17">
        <f t="shared" si="206"/>
        <v>1</v>
      </c>
      <c r="J1364" s="13">
        <f t="shared" si="207"/>
        <v>7083.33</v>
      </c>
      <c r="K1364"/>
      <c r="L1364" t="b">
        <f t="shared" si="208"/>
        <v>0</v>
      </c>
      <c r="M1364" t="b">
        <f t="shared" si="209"/>
        <v>0</v>
      </c>
      <c r="N1364" t="b">
        <f t="shared" si="210"/>
        <v>1</v>
      </c>
      <c r="O1364" t="b">
        <f t="shared" si="211"/>
        <v>1</v>
      </c>
      <c r="P1364" t="b">
        <f t="shared" si="212"/>
        <v>1</v>
      </c>
      <c r="Q1364" s="21">
        <f t="shared" si="213"/>
        <v>1</v>
      </c>
    </row>
    <row r="1365" spans="1:17" ht="15.75" hidden="1" x14ac:dyDescent="0.25">
      <c r="A1365" s="17" t="s">
        <v>308</v>
      </c>
      <c r="B1365" s="17" t="s">
        <v>336</v>
      </c>
      <c r="C1365" s="17" t="s">
        <v>22</v>
      </c>
      <c r="D1365" s="12">
        <v>42621</v>
      </c>
      <c r="E1365" s="12">
        <v>42735</v>
      </c>
      <c r="F1365" s="13">
        <v>45000</v>
      </c>
      <c r="G1365" s="12">
        <v>42614</v>
      </c>
      <c r="H1365" s="12">
        <v>42978</v>
      </c>
      <c r="I1365" s="17">
        <f t="shared" si="206"/>
        <v>12</v>
      </c>
      <c r="J1365" s="13">
        <f t="shared" si="207"/>
        <v>3750</v>
      </c>
      <c r="K1365"/>
      <c r="L1365" t="b">
        <f t="shared" si="208"/>
        <v>0</v>
      </c>
      <c r="M1365" t="b">
        <f t="shared" si="209"/>
        <v>1</v>
      </c>
      <c r="N1365" t="b">
        <f t="shared" si="210"/>
        <v>0</v>
      </c>
      <c r="O1365" t="b">
        <f t="shared" si="211"/>
        <v>0</v>
      </c>
      <c r="P1365" t="b">
        <f t="shared" si="212"/>
        <v>0</v>
      </c>
      <c r="Q1365" s="21" t="str">
        <f t="shared" si="213"/>
        <v>N/a</v>
      </c>
    </row>
    <row r="1366" spans="1:17" ht="15.75" hidden="1" x14ac:dyDescent="0.25">
      <c r="A1366" s="17" t="s">
        <v>308</v>
      </c>
      <c r="B1366" s="17" t="s">
        <v>336</v>
      </c>
      <c r="C1366" s="17" t="s">
        <v>22</v>
      </c>
      <c r="D1366" s="12">
        <v>42992</v>
      </c>
      <c r="E1366" s="12">
        <v>43100</v>
      </c>
      <c r="F1366" s="13">
        <v>40000</v>
      </c>
      <c r="G1366" s="12">
        <v>42979</v>
      </c>
      <c r="H1366" s="12">
        <v>43343</v>
      </c>
      <c r="I1366" s="17">
        <f t="shared" si="206"/>
        <v>12</v>
      </c>
      <c r="J1366" s="13">
        <f t="shared" si="207"/>
        <v>3333.3333333333335</v>
      </c>
      <c r="K1366"/>
      <c r="L1366" t="b">
        <f t="shared" si="208"/>
        <v>0</v>
      </c>
      <c r="M1366" t="b">
        <f t="shared" si="209"/>
        <v>0</v>
      </c>
      <c r="N1366" t="b">
        <f t="shared" si="210"/>
        <v>1</v>
      </c>
      <c r="O1366" t="b">
        <f t="shared" si="211"/>
        <v>1</v>
      </c>
      <c r="P1366" t="b">
        <f t="shared" si="212"/>
        <v>1</v>
      </c>
      <c r="Q1366" s="21">
        <f t="shared" si="213"/>
        <v>1</v>
      </c>
    </row>
    <row r="1367" spans="1:17" ht="15.75" hidden="1" x14ac:dyDescent="0.25">
      <c r="A1367" s="17" t="s">
        <v>309</v>
      </c>
      <c r="B1367" s="17" t="s">
        <v>333</v>
      </c>
      <c r="C1367" s="17" t="s">
        <v>22</v>
      </c>
      <c r="D1367" s="12">
        <v>42916</v>
      </c>
      <c r="E1367" s="12">
        <v>43100</v>
      </c>
      <c r="F1367" s="13">
        <v>30000</v>
      </c>
      <c r="G1367" s="12">
        <v>42736</v>
      </c>
      <c r="H1367" s="12">
        <v>43100</v>
      </c>
      <c r="I1367" s="17">
        <f t="shared" si="206"/>
        <v>12</v>
      </c>
      <c r="J1367" s="13">
        <f t="shared" si="207"/>
        <v>2500</v>
      </c>
      <c r="K1367"/>
      <c r="L1367" t="b">
        <f t="shared" si="208"/>
        <v>0</v>
      </c>
      <c r="M1367" t="b">
        <f t="shared" si="209"/>
        <v>0</v>
      </c>
      <c r="N1367" t="b">
        <f t="shared" si="210"/>
        <v>0</v>
      </c>
      <c r="O1367" t="b">
        <f t="shared" si="211"/>
        <v>0</v>
      </c>
      <c r="P1367" t="b">
        <f t="shared" si="212"/>
        <v>0</v>
      </c>
      <c r="Q1367" s="21" t="str">
        <f t="shared" si="213"/>
        <v>N/a</v>
      </c>
    </row>
    <row r="1368" spans="1:17" ht="15.75" hidden="1" x14ac:dyDescent="0.25">
      <c r="A1368" s="17" t="s">
        <v>309</v>
      </c>
      <c r="B1368" s="17" t="s">
        <v>333</v>
      </c>
      <c r="C1368" s="17" t="s">
        <v>22</v>
      </c>
      <c r="D1368" s="12">
        <v>42871</v>
      </c>
      <c r="E1368" s="12">
        <v>43100</v>
      </c>
      <c r="F1368" s="13">
        <v>6250</v>
      </c>
      <c r="G1368" s="12">
        <v>42826</v>
      </c>
      <c r="H1368" s="12">
        <v>42855</v>
      </c>
      <c r="I1368" s="17">
        <f t="shared" si="206"/>
        <v>1</v>
      </c>
      <c r="J1368" s="13">
        <f t="shared" si="207"/>
        <v>6250</v>
      </c>
      <c r="K1368"/>
      <c r="L1368" t="b">
        <f t="shared" si="208"/>
        <v>0</v>
      </c>
      <c r="M1368" t="b">
        <f t="shared" si="209"/>
        <v>0</v>
      </c>
      <c r="N1368" t="b">
        <f t="shared" si="210"/>
        <v>1</v>
      </c>
      <c r="O1368" t="b">
        <f t="shared" si="211"/>
        <v>1</v>
      </c>
      <c r="P1368" t="b">
        <f t="shared" si="212"/>
        <v>1</v>
      </c>
      <c r="Q1368" s="21">
        <f t="shared" si="213"/>
        <v>-274</v>
      </c>
    </row>
    <row r="1369" spans="1:17" ht="15.75" hidden="1" x14ac:dyDescent="0.25">
      <c r="A1369" s="17" t="s">
        <v>309</v>
      </c>
      <c r="B1369" s="17" t="s">
        <v>333</v>
      </c>
      <c r="C1369" s="17" t="s">
        <v>22</v>
      </c>
      <c r="D1369" s="12">
        <v>43193</v>
      </c>
      <c r="E1369" s="12">
        <v>43293</v>
      </c>
      <c r="F1369" s="13">
        <v>30000</v>
      </c>
      <c r="G1369" s="12">
        <v>43101</v>
      </c>
      <c r="H1369" s="12">
        <v>43465</v>
      </c>
      <c r="I1369" s="17">
        <f t="shared" si="206"/>
        <v>12</v>
      </c>
      <c r="J1369" s="13">
        <f t="shared" si="207"/>
        <v>2500</v>
      </c>
      <c r="K1369"/>
      <c r="L1369" t="b">
        <f t="shared" si="208"/>
        <v>0</v>
      </c>
      <c r="M1369" t="b">
        <f t="shared" si="209"/>
        <v>0</v>
      </c>
      <c r="N1369" t="b">
        <f t="shared" si="210"/>
        <v>1</v>
      </c>
      <c r="O1369" t="b">
        <f t="shared" si="211"/>
        <v>1</v>
      </c>
      <c r="P1369" t="b">
        <f t="shared" si="212"/>
        <v>1</v>
      </c>
      <c r="Q1369" s="21">
        <f t="shared" si="213"/>
        <v>246</v>
      </c>
    </row>
    <row r="1370" spans="1:17" ht="15.75" hidden="1" x14ac:dyDescent="0.25">
      <c r="A1370" s="17" t="s">
        <v>309</v>
      </c>
      <c r="B1370" s="17" t="s">
        <v>333</v>
      </c>
      <c r="C1370" s="17" t="s">
        <v>22</v>
      </c>
      <c r="D1370" s="12">
        <v>43193</v>
      </c>
      <c r="E1370" s="12">
        <v>43238</v>
      </c>
      <c r="F1370" s="13">
        <v>37500</v>
      </c>
      <c r="G1370" s="12">
        <v>43101</v>
      </c>
      <c r="H1370" s="12">
        <v>43465</v>
      </c>
      <c r="I1370" s="17">
        <f t="shared" si="206"/>
        <v>12</v>
      </c>
      <c r="J1370" s="13">
        <f t="shared" si="207"/>
        <v>3125</v>
      </c>
      <c r="K1370"/>
      <c r="L1370" t="b">
        <f t="shared" si="208"/>
        <v>0</v>
      </c>
      <c r="M1370" t="b">
        <f t="shared" si="209"/>
        <v>0</v>
      </c>
      <c r="N1370" t="b">
        <f t="shared" si="210"/>
        <v>1</v>
      </c>
      <c r="O1370" t="b">
        <f t="shared" si="211"/>
        <v>1</v>
      </c>
      <c r="P1370" t="b">
        <f t="shared" si="212"/>
        <v>1</v>
      </c>
      <c r="Q1370" s="21">
        <f t="shared" si="213"/>
        <v>-364</v>
      </c>
    </row>
    <row r="1371" spans="1:17" ht="15.75" x14ac:dyDescent="0.25">
      <c r="A1371" s="17" t="s">
        <v>309</v>
      </c>
      <c r="B1371" s="17" t="s">
        <v>333</v>
      </c>
      <c r="C1371" s="17" t="s">
        <v>22</v>
      </c>
      <c r="D1371" s="12">
        <v>43447</v>
      </c>
      <c r="E1371" s="12">
        <v>43528</v>
      </c>
      <c r="F1371" s="13">
        <v>37500</v>
      </c>
      <c r="G1371" s="12">
        <v>43466</v>
      </c>
      <c r="H1371" s="12">
        <v>43830</v>
      </c>
      <c r="I1371" s="17">
        <f t="shared" si="206"/>
        <v>12</v>
      </c>
      <c r="J1371" s="13">
        <f t="shared" si="207"/>
        <v>3125</v>
      </c>
      <c r="K1371"/>
      <c r="L1371" t="b">
        <f t="shared" si="208"/>
        <v>0</v>
      </c>
      <c r="M1371" t="b">
        <f t="shared" si="209"/>
        <v>0</v>
      </c>
      <c r="N1371" t="b">
        <f t="shared" si="210"/>
        <v>1</v>
      </c>
      <c r="O1371" t="b">
        <f t="shared" si="211"/>
        <v>1</v>
      </c>
      <c r="P1371" t="b">
        <f t="shared" si="212"/>
        <v>1</v>
      </c>
      <c r="Q1371" s="21">
        <f t="shared" si="213"/>
        <v>1</v>
      </c>
    </row>
    <row r="1372" spans="1:17" ht="15.75" x14ac:dyDescent="0.25">
      <c r="A1372" s="17" t="s">
        <v>309</v>
      </c>
      <c r="B1372" s="17" t="s">
        <v>334</v>
      </c>
      <c r="C1372" s="17" t="s">
        <v>22</v>
      </c>
      <c r="D1372" s="12">
        <v>43447</v>
      </c>
      <c r="E1372" s="12">
        <v>43532</v>
      </c>
      <c r="F1372" s="13">
        <v>30000</v>
      </c>
      <c r="G1372" s="12">
        <v>43466</v>
      </c>
      <c r="H1372" s="12">
        <v>43830</v>
      </c>
      <c r="I1372" s="17">
        <f t="shared" si="206"/>
        <v>12</v>
      </c>
      <c r="J1372" s="13">
        <f t="shared" si="207"/>
        <v>2500</v>
      </c>
      <c r="K1372"/>
      <c r="L1372" t="b">
        <f t="shared" si="208"/>
        <v>0</v>
      </c>
      <c r="M1372" t="b">
        <f t="shared" si="209"/>
        <v>0</v>
      </c>
      <c r="N1372" t="b">
        <f t="shared" si="210"/>
        <v>1</v>
      </c>
      <c r="O1372" t="b">
        <f t="shared" si="211"/>
        <v>0</v>
      </c>
      <c r="P1372" t="b">
        <f t="shared" si="212"/>
        <v>0</v>
      </c>
      <c r="Q1372" s="21" t="str">
        <f t="shared" si="213"/>
        <v>N/a</v>
      </c>
    </row>
    <row r="1373" spans="1:17" ht="15.75" x14ac:dyDescent="0.25">
      <c r="A1373" s="17" t="s">
        <v>309</v>
      </c>
      <c r="B1373" s="17" t="s">
        <v>333</v>
      </c>
      <c r="C1373" s="17" t="s">
        <v>22</v>
      </c>
      <c r="D1373" s="12">
        <v>43831</v>
      </c>
      <c r="E1373" s="12">
        <v>43892</v>
      </c>
      <c r="F1373" s="13">
        <v>37500</v>
      </c>
      <c r="G1373" s="12">
        <v>43831</v>
      </c>
      <c r="H1373" s="12">
        <v>44196</v>
      </c>
      <c r="I1373" s="17">
        <f t="shared" si="206"/>
        <v>12</v>
      </c>
      <c r="J1373" s="13">
        <f t="shared" si="207"/>
        <v>3125</v>
      </c>
      <c r="K1373"/>
      <c r="L1373" t="b">
        <f t="shared" si="208"/>
        <v>0</v>
      </c>
      <c r="M1373" t="b">
        <f t="shared" si="209"/>
        <v>0</v>
      </c>
      <c r="N1373" t="b">
        <f t="shared" si="210"/>
        <v>1</v>
      </c>
      <c r="O1373" t="b">
        <f t="shared" si="211"/>
        <v>0</v>
      </c>
      <c r="P1373" t="b">
        <f t="shared" si="212"/>
        <v>0</v>
      </c>
      <c r="Q1373" s="21" t="str">
        <f t="shared" si="213"/>
        <v>N/a</v>
      </c>
    </row>
    <row r="1374" spans="1:17" ht="15.75" x14ac:dyDescent="0.25">
      <c r="A1374" s="17" t="s">
        <v>309</v>
      </c>
      <c r="B1374" s="17" t="s">
        <v>334</v>
      </c>
      <c r="C1374" s="17" t="s">
        <v>22</v>
      </c>
      <c r="D1374" s="12">
        <v>43831</v>
      </c>
      <c r="E1374" s="12">
        <v>43892</v>
      </c>
      <c r="F1374" s="13">
        <v>30000</v>
      </c>
      <c r="G1374" s="12">
        <v>43831</v>
      </c>
      <c r="H1374" s="12">
        <v>44196</v>
      </c>
      <c r="I1374" s="17">
        <f t="shared" si="206"/>
        <v>12</v>
      </c>
      <c r="J1374" s="13">
        <f t="shared" si="207"/>
        <v>2500</v>
      </c>
      <c r="K1374"/>
      <c r="L1374" t="b">
        <f t="shared" si="208"/>
        <v>0</v>
      </c>
      <c r="M1374" t="b">
        <f t="shared" si="209"/>
        <v>0</v>
      </c>
      <c r="N1374" t="b">
        <f t="shared" si="210"/>
        <v>1</v>
      </c>
      <c r="O1374" t="b">
        <f t="shared" si="211"/>
        <v>0</v>
      </c>
      <c r="P1374" t="b">
        <f t="shared" si="212"/>
        <v>0</v>
      </c>
      <c r="Q1374" s="21" t="str">
        <f t="shared" si="213"/>
        <v>N/a</v>
      </c>
    </row>
    <row r="1375" spans="1:17" ht="15.75" x14ac:dyDescent="0.25">
      <c r="A1375" s="17" t="s">
        <v>309</v>
      </c>
      <c r="B1375" s="17" t="s">
        <v>333</v>
      </c>
      <c r="C1375" s="17" t="s">
        <v>22</v>
      </c>
      <c r="D1375" s="12">
        <v>43831</v>
      </c>
      <c r="E1375" s="12">
        <v>44042</v>
      </c>
      <c r="F1375" s="13">
        <v>87500</v>
      </c>
      <c r="G1375" s="12">
        <v>43831</v>
      </c>
      <c r="H1375" s="12">
        <v>44043</v>
      </c>
      <c r="I1375" s="17">
        <f t="shared" si="206"/>
        <v>7</v>
      </c>
      <c r="J1375" s="13">
        <f t="shared" si="207"/>
        <v>12500</v>
      </c>
      <c r="K1375"/>
      <c r="L1375" t="b">
        <f t="shared" si="208"/>
        <v>0</v>
      </c>
      <c r="M1375" t="b">
        <f t="shared" si="209"/>
        <v>1</v>
      </c>
      <c r="N1375" t="b">
        <f t="shared" si="210"/>
        <v>1</v>
      </c>
      <c r="O1375" t="b">
        <f t="shared" si="211"/>
        <v>0</v>
      </c>
      <c r="P1375" t="b">
        <f t="shared" si="212"/>
        <v>0</v>
      </c>
      <c r="Q1375" s="21" t="str">
        <f t="shared" si="213"/>
        <v>N/a</v>
      </c>
    </row>
    <row r="1376" spans="1:17" ht="15.75" hidden="1" x14ac:dyDescent="0.25">
      <c r="A1376" s="17" t="s">
        <v>310</v>
      </c>
      <c r="B1376" s="17" t="s">
        <v>332</v>
      </c>
      <c r="C1376" s="17" t="s">
        <v>22</v>
      </c>
      <c r="D1376" s="12">
        <v>42929</v>
      </c>
      <c r="E1376" s="12">
        <v>43100</v>
      </c>
      <c r="F1376" s="13">
        <v>60000</v>
      </c>
      <c r="G1376" s="12">
        <v>42887</v>
      </c>
      <c r="H1376" s="12">
        <v>43251</v>
      </c>
      <c r="I1376" s="17">
        <f t="shared" si="206"/>
        <v>12</v>
      </c>
      <c r="J1376" s="13">
        <f t="shared" si="207"/>
        <v>5000</v>
      </c>
      <c r="K1376"/>
      <c r="L1376" t="b">
        <f t="shared" si="208"/>
        <v>0</v>
      </c>
      <c r="M1376" t="b">
        <f t="shared" si="209"/>
        <v>1</v>
      </c>
      <c r="N1376" t="b">
        <f t="shared" si="210"/>
        <v>0</v>
      </c>
      <c r="O1376" t="b">
        <f t="shared" si="211"/>
        <v>0</v>
      </c>
      <c r="P1376" t="b">
        <f t="shared" si="212"/>
        <v>0</v>
      </c>
      <c r="Q1376" s="21" t="str">
        <f t="shared" si="213"/>
        <v>N/a</v>
      </c>
    </row>
    <row r="1377" spans="1:17" ht="15.75" x14ac:dyDescent="0.25">
      <c r="A1377" s="17" t="s">
        <v>310</v>
      </c>
      <c r="B1377" s="17" t="s">
        <v>332</v>
      </c>
      <c r="C1377" s="17" t="s">
        <v>22</v>
      </c>
      <c r="D1377" s="12">
        <v>43269</v>
      </c>
      <c r="E1377" s="12">
        <v>43327</v>
      </c>
      <c r="F1377" s="13">
        <v>60000</v>
      </c>
      <c r="G1377" s="12">
        <v>43252</v>
      </c>
      <c r="H1377" s="12">
        <v>43616</v>
      </c>
      <c r="I1377" s="17">
        <f t="shared" si="206"/>
        <v>12</v>
      </c>
      <c r="J1377" s="13">
        <f t="shared" si="207"/>
        <v>5000</v>
      </c>
      <c r="K1377"/>
      <c r="L1377" t="b">
        <f t="shared" si="208"/>
        <v>0</v>
      </c>
      <c r="M1377" t="b">
        <f t="shared" si="209"/>
        <v>1</v>
      </c>
      <c r="N1377" t="b">
        <f t="shared" si="210"/>
        <v>1</v>
      </c>
      <c r="O1377" t="b">
        <f t="shared" si="211"/>
        <v>1</v>
      </c>
      <c r="P1377" t="b">
        <f t="shared" si="212"/>
        <v>1</v>
      </c>
      <c r="Q1377" s="21">
        <f t="shared" si="213"/>
        <v>1</v>
      </c>
    </row>
    <row r="1378" spans="1:17" ht="15.75" x14ac:dyDescent="0.25">
      <c r="A1378" s="17" t="s">
        <v>310</v>
      </c>
      <c r="B1378" s="17" t="s">
        <v>332</v>
      </c>
      <c r="C1378" s="17" t="s">
        <v>22</v>
      </c>
      <c r="D1378" s="12">
        <v>43615</v>
      </c>
      <c r="E1378" s="12">
        <v>43677</v>
      </c>
      <c r="F1378" s="13">
        <v>60000</v>
      </c>
      <c r="G1378" s="12">
        <v>43617</v>
      </c>
      <c r="H1378" s="12">
        <v>43982</v>
      </c>
      <c r="I1378" s="17">
        <f t="shared" si="206"/>
        <v>12</v>
      </c>
      <c r="J1378" s="13">
        <f t="shared" si="207"/>
        <v>5000</v>
      </c>
      <c r="K1378"/>
      <c r="L1378" t="b">
        <f t="shared" si="208"/>
        <v>0</v>
      </c>
      <c r="M1378" t="b">
        <f t="shared" si="209"/>
        <v>1</v>
      </c>
      <c r="N1378" t="b">
        <f t="shared" si="210"/>
        <v>1</v>
      </c>
      <c r="O1378" t="b">
        <f t="shared" si="211"/>
        <v>1</v>
      </c>
      <c r="P1378" t="b">
        <f t="shared" si="212"/>
        <v>1</v>
      </c>
      <c r="Q1378" s="21">
        <f t="shared" si="213"/>
        <v>1</v>
      </c>
    </row>
    <row r="1379" spans="1:17" ht="15.75" x14ac:dyDescent="0.25">
      <c r="A1379" s="17" t="s">
        <v>310</v>
      </c>
      <c r="B1379" s="17" t="s">
        <v>332</v>
      </c>
      <c r="C1379" s="17" t="s">
        <v>22</v>
      </c>
      <c r="D1379" s="12">
        <v>43983</v>
      </c>
      <c r="E1379" s="12">
        <v>43997</v>
      </c>
      <c r="F1379" s="13">
        <v>60000</v>
      </c>
      <c r="G1379" s="12">
        <v>43983</v>
      </c>
      <c r="H1379" s="12">
        <v>44347</v>
      </c>
      <c r="I1379" s="17">
        <f t="shared" si="206"/>
        <v>12</v>
      </c>
      <c r="J1379" s="13">
        <f t="shared" si="207"/>
        <v>5000</v>
      </c>
      <c r="K1379"/>
      <c r="L1379" t="b">
        <f t="shared" si="208"/>
        <v>0</v>
      </c>
      <c r="M1379" t="b">
        <f t="shared" si="209"/>
        <v>1</v>
      </c>
      <c r="N1379" t="b">
        <f t="shared" si="210"/>
        <v>1</v>
      </c>
      <c r="O1379" t="b">
        <f t="shared" si="211"/>
        <v>1</v>
      </c>
      <c r="P1379" t="b">
        <f t="shared" si="212"/>
        <v>1</v>
      </c>
      <c r="Q1379" s="21">
        <f t="shared" si="213"/>
        <v>1</v>
      </c>
    </row>
    <row r="1380" spans="1:17" ht="15.75" x14ac:dyDescent="0.25">
      <c r="A1380" s="17" t="s">
        <v>311</v>
      </c>
      <c r="B1380" s="17" t="s">
        <v>332</v>
      </c>
      <c r="C1380" s="17" t="s">
        <v>22</v>
      </c>
      <c r="D1380" s="12">
        <v>43707</v>
      </c>
      <c r="E1380" s="12">
        <v>43873</v>
      </c>
      <c r="F1380" s="13">
        <v>25000</v>
      </c>
      <c r="G1380" s="12">
        <v>43678</v>
      </c>
      <c r="H1380" s="12">
        <v>44043</v>
      </c>
      <c r="I1380" s="17">
        <f t="shared" si="206"/>
        <v>12</v>
      </c>
      <c r="J1380" s="13">
        <f t="shared" si="207"/>
        <v>2083.3333333333335</v>
      </c>
      <c r="K1380"/>
      <c r="L1380" t="b">
        <f t="shared" si="208"/>
        <v>0</v>
      </c>
      <c r="M1380" t="b">
        <f t="shared" si="209"/>
        <v>0</v>
      </c>
      <c r="N1380" t="b">
        <f t="shared" si="210"/>
        <v>0</v>
      </c>
      <c r="O1380" t="b">
        <f t="shared" si="211"/>
        <v>1</v>
      </c>
      <c r="P1380" t="b">
        <f t="shared" si="212"/>
        <v>0</v>
      </c>
      <c r="Q1380" s="21" t="str">
        <f t="shared" si="213"/>
        <v>N/a</v>
      </c>
    </row>
    <row r="1381" spans="1:17" ht="15.75" hidden="1" x14ac:dyDescent="0.25">
      <c r="A1381" s="17" t="s">
        <v>54</v>
      </c>
      <c r="B1381" s="17" t="s">
        <v>333</v>
      </c>
      <c r="C1381" s="17" t="s">
        <v>22</v>
      </c>
      <c r="D1381" s="12">
        <v>42983</v>
      </c>
      <c r="E1381" s="12">
        <v>43100</v>
      </c>
      <c r="F1381" s="13">
        <v>4875</v>
      </c>
      <c r="G1381" s="12">
        <v>42887</v>
      </c>
      <c r="H1381" s="12">
        <v>42978</v>
      </c>
      <c r="I1381" s="17">
        <f t="shared" si="206"/>
        <v>3</v>
      </c>
      <c r="J1381" s="13">
        <f t="shared" si="207"/>
        <v>1625</v>
      </c>
      <c r="K1381"/>
      <c r="L1381" t="b">
        <f t="shared" si="208"/>
        <v>0</v>
      </c>
      <c r="M1381" t="b">
        <f t="shared" si="209"/>
        <v>0</v>
      </c>
      <c r="N1381" t="b">
        <f t="shared" si="210"/>
        <v>0</v>
      </c>
      <c r="O1381" t="b">
        <f t="shared" si="211"/>
        <v>0</v>
      </c>
      <c r="P1381" t="b">
        <f t="shared" si="212"/>
        <v>0</v>
      </c>
      <c r="Q1381" s="21" t="str">
        <f t="shared" si="213"/>
        <v>N/a</v>
      </c>
    </row>
    <row r="1382" spans="1:17" ht="15.75" hidden="1" x14ac:dyDescent="0.25">
      <c r="A1382" s="17" t="s">
        <v>54</v>
      </c>
      <c r="B1382" s="17" t="s">
        <v>333</v>
      </c>
      <c r="C1382" s="17" t="s">
        <v>22</v>
      </c>
      <c r="D1382" s="12">
        <v>43009</v>
      </c>
      <c r="E1382" s="12">
        <v>43100</v>
      </c>
      <c r="F1382" s="13">
        <v>4875</v>
      </c>
      <c r="G1382" s="12">
        <v>42979</v>
      </c>
      <c r="H1382" s="12">
        <v>43069</v>
      </c>
      <c r="I1382" s="17">
        <f t="shared" si="206"/>
        <v>3</v>
      </c>
      <c r="J1382" s="13">
        <f t="shared" si="207"/>
        <v>1625</v>
      </c>
      <c r="K1382"/>
      <c r="L1382" t="b">
        <f t="shared" si="208"/>
        <v>0</v>
      </c>
      <c r="M1382" t="b">
        <f t="shared" si="209"/>
        <v>0</v>
      </c>
      <c r="N1382" t="b">
        <f t="shared" si="210"/>
        <v>1</v>
      </c>
      <c r="O1382" t="b">
        <f t="shared" si="211"/>
        <v>1</v>
      </c>
      <c r="P1382" t="b">
        <f t="shared" si="212"/>
        <v>1</v>
      </c>
      <c r="Q1382" s="21">
        <f t="shared" si="213"/>
        <v>1</v>
      </c>
    </row>
    <row r="1383" spans="1:17" ht="15.75" hidden="1" x14ac:dyDescent="0.25">
      <c r="A1383" s="17" t="s">
        <v>54</v>
      </c>
      <c r="B1383" s="17" t="s">
        <v>333</v>
      </c>
      <c r="C1383" s="17" t="s">
        <v>22</v>
      </c>
      <c r="D1383" s="12">
        <v>43101</v>
      </c>
      <c r="E1383" s="12">
        <v>43125</v>
      </c>
      <c r="F1383" s="13">
        <v>4875</v>
      </c>
      <c r="G1383" s="12">
        <v>43070</v>
      </c>
      <c r="H1383" s="12">
        <v>43159</v>
      </c>
      <c r="I1383" s="17">
        <f t="shared" si="206"/>
        <v>3</v>
      </c>
      <c r="J1383" s="13">
        <f t="shared" si="207"/>
        <v>1625</v>
      </c>
      <c r="K1383"/>
      <c r="L1383" t="b">
        <f t="shared" si="208"/>
        <v>0</v>
      </c>
      <c r="M1383" t="b">
        <f t="shared" si="209"/>
        <v>0</v>
      </c>
      <c r="N1383" t="b">
        <f t="shared" si="210"/>
        <v>1</v>
      </c>
      <c r="O1383" t="b">
        <f t="shared" si="211"/>
        <v>1</v>
      </c>
      <c r="P1383" t="b">
        <f t="shared" si="212"/>
        <v>1</v>
      </c>
      <c r="Q1383" s="21">
        <f t="shared" si="213"/>
        <v>1</v>
      </c>
    </row>
    <row r="1384" spans="1:17" ht="15.75" hidden="1" x14ac:dyDescent="0.25">
      <c r="A1384" s="17" t="s">
        <v>54</v>
      </c>
      <c r="B1384" s="17" t="s">
        <v>333</v>
      </c>
      <c r="C1384" s="17" t="s">
        <v>22</v>
      </c>
      <c r="D1384" s="12">
        <v>43105</v>
      </c>
      <c r="E1384" s="12">
        <v>43208</v>
      </c>
      <c r="F1384" s="13">
        <v>5000</v>
      </c>
      <c r="G1384" s="12">
        <v>43070</v>
      </c>
      <c r="H1384" s="12">
        <v>43100</v>
      </c>
      <c r="I1384" s="17">
        <f t="shared" si="206"/>
        <v>1</v>
      </c>
      <c r="J1384" s="13">
        <f t="shared" si="207"/>
        <v>5000</v>
      </c>
      <c r="K1384"/>
      <c r="L1384" t="b">
        <f t="shared" si="208"/>
        <v>0</v>
      </c>
      <c r="M1384" t="b">
        <f t="shared" si="209"/>
        <v>0</v>
      </c>
      <c r="N1384" t="b">
        <f t="shared" si="210"/>
        <v>1</v>
      </c>
      <c r="O1384" t="b">
        <f t="shared" si="211"/>
        <v>1</v>
      </c>
      <c r="P1384" t="b">
        <f t="shared" si="212"/>
        <v>1</v>
      </c>
      <c r="Q1384" s="21">
        <f t="shared" si="213"/>
        <v>-89</v>
      </c>
    </row>
    <row r="1385" spans="1:17" ht="15.75" hidden="1" x14ac:dyDescent="0.25">
      <c r="A1385" s="17" t="s">
        <v>54</v>
      </c>
      <c r="B1385" s="17" t="s">
        <v>333</v>
      </c>
      <c r="C1385" s="17" t="s">
        <v>22</v>
      </c>
      <c r="D1385" s="12">
        <v>43191</v>
      </c>
      <c r="E1385" s="12">
        <v>43256</v>
      </c>
      <c r="F1385" s="13">
        <v>4875</v>
      </c>
      <c r="G1385" s="12">
        <v>43160</v>
      </c>
      <c r="H1385" s="12">
        <v>43251</v>
      </c>
      <c r="I1385" s="17">
        <f t="shared" si="206"/>
        <v>3</v>
      </c>
      <c r="J1385" s="13">
        <f t="shared" si="207"/>
        <v>1625</v>
      </c>
      <c r="K1385"/>
      <c r="L1385" t="b">
        <f t="shared" si="208"/>
        <v>0</v>
      </c>
      <c r="M1385" t="b">
        <f t="shared" si="209"/>
        <v>0</v>
      </c>
      <c r="N1385" t="b">
        <f t="shared" si="210"/>
        <v>1</v>
      </c>
      <c r="O1385" t="b">
        <f t="shared" si="211"/>
        <v>1</v>
      </c>
      <c r="P1385" t="b">
        <f t="shared" si="212"/>
        <v>1</v>
      </c>
      <c r="Q1385" s="21">
        <f t="shared" si="213"/>
        <v>60</v>
      </c>
    </row>
    <row r="1386" spans="1:17" ht="15.75" hidden="1" x14ac:dyDescent="0.25">
      <c r="A1386" s="17" t="s">
        <v>54</v>
      </c>
      <c r="B1386" s="17" t="s">
        <v>333</v>
      </c>
      <c r="C1386" s="17" t="s">
        <v>22</v>
      </c>
      <c r="D1386" s="12">
        <v>43305</v>
      </c>
      <c r="E1386" s="12">
        <v>43496</v>
      </c>
      <c r="F1386" s="13">
        <v>4924.2</v>
      </c>
      <c r="G1386" s="12">
        <v>43252</v>
      </c>
      <c r="H1386" s="12">
        <v>43343</v>
      </c>
      <c r="I1386" s="17">
        <f t="shared" si="206"/>
        <v>3</v>
      </c>
      <c r="J1386" s="13">
        <f t="shared" si="207"/>
        <v>1641.3999999999999</v>
      </c>
      <c r="K1386"/>
      <c r="L1386" t="b">
        <f t="shared" si="208"/>
        <v>0</v>
      </c>
      <c r="M1386" t="b">
        <f t="shared" si="209"/>
        <v>0</v>
      </c>
      <c r="N1386" t="b">
        <f t="shared" si="210"/>
        <v>1</v>
      </c>
      <c r="O1386" t="b">
        <f t="shared" si="211"/>
        <v>1</v>
      </c>
      <c r="P1386" t="b">
        <f t="shared" si="212"/>
        <v>1</v>
      </c>
      <c r="Q1386" s="21">
        <f t="shared" si="213"/>
        <v>1</v>
      </c>
    </row>
    <row r="1387" spans="1:17" ht="15.75" hidden="1" x14ac:dyDescent="0.25">
      <c r="A1387" s="17" t="s">
        <v>54</v>
      </c>
      <c r="B1387" s="17" t="s">
        <v>333</v>
      </c>
      <c r="C1387" s="17" t="s">
        <v>22</v>
      </c>
      <c r="D1387" s="12">
        <v>43374</v>
      </c>
      <c r="E1387" s="12">
        <v>43496</v>
      </c>
      <c r="F1387" s="13">
        <v>4885.83</v>
      </c>
      <c r="G1387" s="12">
        <v>43344</v>
      </c>
      <c r="H1387" s="12">
        <v>43434</v>
      </c>
      <c r="I1387" s="17">
        <f t="shared" si="206"/>
        <v>3</v>
      </c>
      <c r="J1387" s="13">
        <f t="shared" si="207"/>
        <v>1628.61</v>
      </c>
      <c r="K1387"/>
      <c r="L1387" t="b">
        <f t="shared" si="208"/>
        <v>0</v>
      </c>
      <c r="M1387" t="b">
        <f t="shared" si="209"/>
        <v>0</v>
      </c>
      <c r="N1387" t="b">
        <f t="shared" si="210"/>
        <v>1</v>
      </c>
      <c r="O1387" t="b">
        <f t="shared" si="211"/>
        <v>1</v>
      </c>
      <c r="P1387" t="b">
        <f t="shared" si="212"/>
        <v>1</v>
      </c>
      <c r="Q1387" s="21">
        <f t="shared" si="213"/>
        <v>1</v>
      </c>
    </row>
    <row r="1388" spans="1:17" ht="15.75" x14ac:dyDescent="0.25">
      <c r="A1388" s="17" t="s">
        <v>54</v>
      </c>
      <c r="B1388" s="17" t="s">
        <v>333</v>
      </c>
      <c r="C1388" s="17" t="s">
        <v>22</v>
      </c>
      <c r="D1388" s="12">
        <v>43466</v>
      </c>
      <c r="E1388" s="12">
        <v>43496</v>
      </c>
      <c r="F1388" s="13">
        <v>4773.3599999999997</v>
      </c>
      <c r="G1388" s="12">
        <v>43435</v>
      </c>
      <c r="H1388" s="12">
        <v>43524</v>
      </c>
      <c r="I1388" s="17">
        <f t="shared" si="206"/>
        <v>3</v>
      </c>
      <c r="J1388" s="13">
        <f t="shared" si="207"/>
        <v>1591.12</v>
      </c>
      <c r="K1388"/>
      <c r="L1388" t="b">
        <f t="shared" si="208"/>
        <v>0</v>
      </c>
      <c r="M1388" t="b">
        <f t="shared" si="209"/>
        <v>0</v>
      </c>
      <c r="N1388" t="b">
        <f t="shared" si="210"/>
        <v>1</v>
      </c>
      <c r="O1388" t="b">
        <f t="shared" si="211"/>
        <v>1</v>
      </c>
      <c r="P1388" t="b">
        <f t="shared" si="212"/>
        <v>1</v>
      </c>
      <c r="Q1388" s="21">
        <f t="shared" si="213"/>
        <v>1</v>
      </c>
    </row>
    <row r="1389" spans="1:17" ht="15.75" x14ac:dyDescent="0.25">
      <c r="A1389" s="17" t="s">
        <v>28</v>
      </c>
      <c r="B1389" s="17" t="s">
        <v>334</v>
      </c>
      <c r="C1389" s="17" t="s">
        <v>22</v>
      </c>
      <c r="D1389" s="12">
        <v>44092</v>
      </c>
      <c r="E1389" s="12">
        <v>44139</v>
      </c>
      <c r="F1389" s="13">
        <v>7500</v>
      </c>
      <c r="G1389" s="12">
        <v>44136</v>
      </c>
      <c r="H1389" s="12">
        <v>44227</v>
      </c>
      <c r="I1389" s="17">
        <f t="shared" si="206"/>
        <v>3</v>
      </c>
      <c r="J1389" s="13">
        <f t="shared" si="207"/>
        <v>2500</v>
      </c>
      <c r="K1389"/>
      <c r="L1389" t="b">
        <f t="shared" si="208"/>
        <v>0</v>
      </c>
      <c r="M1389" t="b">
        <f t="shared" si="209"/>
        <v>0</v>
      </c>
      <c r="N1389" t="b">
        <f t="shared" si="210"/>
        <v>0</v>
      </c>
      <c r="O1389" t="b">
        <f t="shared" si="211"/>
        <v>0</v>
      </c>
      <c r="P1389" t="b">
        <f t="shared" si="212"/>
        <v>0</v>
      </c>
      <c r="Q1389" s="21" t="str">
        <f t="shared" si="213"/>
        <v>N/a</v>
      </c>
    </row>
    <row r="1390" spans="1:17" ht="15.75" x14ac:dyDescent="0.25">
      <c r="A1390" s="17" t="s">
        <v>28</v>
      </c>
      <c r="B1390" s="17" t="s">
        <v>334</v>
      </c>
      <c r="C1390" s="17" t="s">
        <v>22</v>
      </c>
      <c r="D1390" s="12">
        <v>44235</v>
      </c>
      <c r="E1390" s="12">
        <v>44245</v>
      </c>
      <c r="F1390" s="13">
        <v>30000</v>
      </c>
      <c r="G1390" s="12">
        <v>44228</v>
      </c>
      <c r="H1390" s="12">
        <v>44592</v>
      </c>
      <c r="I1390" s="17">
        <f t="shared" si="206"/>
        <v>12</v>
      </c>
      <c r="J1390" s="13">
        <f t="shared" si="207"/>
        <v>2500</v>
      </c>
      <c r="K1390"/>
      <c r="L1390" t="b">
        <f t="shared" si="208"/>
        <v>0</v>
      </c>
      <c r="M1390" t="b">
        <f t="shared" si="209"/>
        <v>0</v>
      </c>
      <c r="N1390" t="b">
        <f t="shared" si="210"/>
        <v>1</v>
      </c>
      <c r="O1390" t="b">
        <f t="shared" si="211"/>
        <v>1</v>
      </c>
      <c r="P1390" t="b">
        <f t="shared" si="212"/>
        <v>1</v>
      </c>
      <c r="Q1390" s="21">
        <f t="shared" si="213"/>
        <v>1</v>
      </c>
    </row>
    <row r="1391" spans="1:17" ht="15.75" x14ac:dyDescent="0.25">
      <c r="A1391" s="17" t="s">
        <v>55</v>
      </c>
      <c r="B1391" s="17" t="s">
        <v>333</v>
      </c>
      <c r="C1391" s="17" t="s">
        <v>22</v>
      </c>
      <c r="D1391" s="12">
        <v>43706</v>
      </c>
      <c r="E1391" s="12">
        <v>43726</v>
      </c>
      <c r="F1391" s="13">
        <v>6054.26</v>
      </c>
      <c r="G1391" s="12">
        <v>43678</v>
      </c>
      <c r="H1391" s="12">
        <v>44043</v>
      </c>
      <c r="I1391" s="17">
        <f t="shared" si="206"/>
        <v>12</v>
      </c>
      <c r="J1391" s="13">
        <f t="shared" si="207"/>
        <v>504.5216666666667</v>
      </c>
      <c r="K1391"/>
      <c r="L1391" t="b">
        <f t="shared" si="208"/>
        <v>0</v>
      </c>
      <c r="M1391" t="b">
        <f t="shared" si="209"/>
        <v>0</v>
      </c>
      <c r="N1391" t="b">
        <f t="shared" si="210"/>
        <v>0</v>
      </c>
      <c r="O1391" t="b">
        <f t="shared" si="211"/>
        <v>0</v>
      </c>
      <c r="P1391" t="b">
        <f t="shared" si="212"/>
        <v>0</v>
      </c>
      <c r="Q1391" s="21" t="str">
        <f t="shared" si="213"/>
        <v>N/a</v>
      </c>
    </row>
    <row r="1392" spans="1:17" ht="15.75" x14ac:dyDescent="0.25">
      <c r="A1392" s="17" t="s">
        <v>55</v>
      </c>
      <c r="B1392" s="17" t="s">
        <v>335</v>
      </c>
      <c r="C1392" s="17" t="s">
        <v>22</v>
      </c>
      <c r="D1392" s="12">
        <v>43726</v>
      </c>
      <c r="E1392" s="12">
        <v>43738</v>
      </c>
      <c r="F1392" s="13">
        <v>1513.57</v>
      </c>
      <c r="G1392" s="12">
        <v>43679</v>
      </c>
      <c r="H1392" s="12">
        <v>43769</v>
      </c>
      <c r="I1392" s="17">
        <f t="shared" si="206"/>
        <v>3</v>
      </c>
      <c r="J1392" s="13">
        <f t="shared" si="207"/>
        <v>504.52333333333331</v>
      </c>
      <c r="K1392"/>
      <c r="L1392" t="b">
        <f t="shared" si="208"/>
        <v>0</v>
      </c>
      <c r="M1392" t="b">
        <f t="shared" si="209"/>
        <v>0</v>
      </c>
      <c r="N1392" t="b">
        <f t="shared" si="210"/>
        <v>1</v>
      </c>
      <c r="O1392" t="b">
        <f t="shared" si="211"/>
        <v>0</v>
      </c>
      <c r="P1392" t="b">
        <f t="shared" si="212"/>
        <v>0</v>
      </c>
      <c r="Q1392" s="21" t="str">
        <f t="shared" si="213"/>
        <v>N/a</v>
      </c>
    </row>
    <row r="1393" spans="1:17" ht="15.75" x14ac:dyDescent="0.25">
      <c r="A1393" s="17" t="s">
        <v>55</v>
      </c>
      <c r="B1393" s="17" t="s">
        <v>333</v>
      </c>
      <c r="C1393" s="17" t="s">
        <v>22</v>
      </c>
      <c r="D1393" s="12">
        <v>43770</v>
      </c>
      <c r="E1393" s="12">
        <v>43823</v>
      </c>
      <c r="F1393" s="13">
        <v>1554.3</v>
      </c>
      <c r="G1393" s="12">
        <v>43770</v>
      </c>
      <c r="H1393" s="12">
        <v>43861</v>
      </c>
      <c r="I1393" s="17">
        <f t="shared" si="206"/>
        <v>3</v>
      </c>
      <c r="J1393" s="13">
        <f t="shared" si="207"/>
        <v>518.1</v>
      </c>
      <c r="K1393"/>
      <c r="L1393" t="b">
        <f t="shared" si="208"/>
        <v>0</v>
      </c>
      <c r="M1393" t="b">
        <f t="shared" si="209"/>
        <v>0</v>
      </c>
      <c r="N1393" t="b">
        <f t="shared" si="210"/>
        <v>1</v>
      </c>
      <c r="O1393" t="b">
        <f t="shared" si="211"/>
        <v>0</v>
      </c>
      <c r="P1393" t="b">
        <f t="shared" si="212"/>
        <v>0</v>
      </c>
      <c r="Q1393" s="21" t="str">
        <f t="shared" si="213"/>
        <v>N/a</v>
      </c>
    </row>
    <row r="1394" spans="1:17" ht="15.75" x14ac:dyDescent="0.25">
      <c r="A1394" s="17" t="s">
        <v>55</v>
      </c>
      <c r="B1394" s="17" t="s">
        <v>333</v>
      </c>
      <c r="C1394" s="17" t="s">
        <v>22</v>
      </c>
      <c r="D1394" s="12">
        <v>43862</v>
      </c>
      <c r="E1394" s="12">
        <v>43895</v>
      </c>
      <c r="F1394" s="13">
        <v>1506.15</v>
      </c>
      <c r="G1394" s="12">
        <v>43862</v>
      </c>
      <c r="H1394" s="12">
        <v>43951</v>
      </c>
      <c r="I1394" s="17">
        <f t="shared" si="206"/>
        <v>3</v>
      </c>
      <c r="J1394" s="13">
        <f t="shared" si="207"/>
        <v>502.05</v>
      </c>
      <c r="K1394"/>
      <c r="L1394" t="b">
        <f t="shared" si="208"/>
        <v>0</v>
      </c>
      <c r="M1394" t="b">
        <f t="shared" si="209"/>
        <v>0</v>
      </c>
      <c r="N1394" t="b">
        <f t="shared" si="210"/>
        <v>1</v>
      </c>
      <c r="O1394" t="b">
        <f t="shared" si="211"/>
        <v>1</v>
      </c>
      <c r="P1394" t="b">
        <f t="shared" si="212"/>
        <v>1</v>
      </c>
      <c r="Q1394" s="21">
        <f t="shared" si="213"/>
        <v>1</v>
      </c>
    </row>
    <row r="1395" spans="1:17" ht="15.75" x14ac:dyDescent="0.25">
      <c r="A1395" s="17" t="s">
        <v>55</v>
      </c>
      <c r="B1395" s="17" t="s">
        <v>333</v>
      </c>
      <c r="C1395" s="17" t="s">
        <v>22</v>
      </c>
      <c r="D1395" s="12">
        <v>43952</v>
      </c>
      <c r="E1395" s="12">
        <v>43994</v>
      </c>
      <c r="F1395" s="13">
        <v>1451.25</v>
      </c>
      <c r="G1395" s="12">
        <v>43952</v>
      </c>
      <c r="H1395" s="12">
        <v>44043</v>
      </c>
      <c r="I1395" s="17">
        <f t="shared" ref="I1395:I1458" si="214">IF((YEAR(H1395)-YEAR(G1395))=1, ((MONTH(H1395)-MONTH(G1395))+1)+12, (IF((YEAR(H1395)-YEAR(G1395))=2, ((MONTH(H1395)-MONTH(G1395))+1)+24, (IF((YEAR(H1395)-YEAR(G1395))=3, ((MONTH(H1395)-MONTH(G1395))+1)+36, (MONTH(H1395)-MONTH(G1395))+1)))))</f>
        <v>3</v>
      </c>
      <c r="J1395" s="13">
        <f t="shared" si="207"/>
        <v>483.75</v>
      </c>
      <c r="K1395"/>
      <c r="L1395" t="b">
        <f t="shared" si="208"/>
        <v>0</v>
      </c>
      <c r="M1395" t="b">
        <f t="shared" si="209"/>
        <v>0</v>
      </c>
      <c r="N1395" t="b">
        <f t="shared" si="210"/>
        <v>1</v>
      </c>
      <c r="O1395" t="b">
        <f t="shared" si="211"/>
        <v>1</v>
      </c>
      <c r="P1395" t="b">
        <f t="shared" si="212"/>
        <v>1</v>
      </c>
      <c r="Q1395" s="21">
        <f t="shared" si="213"/>
        <v>1</v>
      </c>
    </row>
    <row r="1396" spans="1:17" ht="15.75" x14ac:dyDescent="0.25">
      <c r="A1396" s="17" t="s">
        <v>55</v>
      </c>
      <c r="B1396" s="17" t="s">
        <v>333</v>
      </c>
      <c r="C1396" s="17" t="s">
        <v>22</v>
      </c>
      <c r="D1396" s="12">
        <v>44136</v>
      </c>
      <c r="E1396" s="12"/>
      <c r="F1396" s="13">
        <v>6312.78</v>
      </c>
      <c r="G1396" s="12">
        <v>44044</v>
      </c>
      <c r="H1396" s="12">
        <v>44408</v>
      </c>
      <c r="I1396" s="17">
        <f t="shared" si="214"/>
        <v>12</v>
      </c>
      <c r="J1396" s="13">
        <f t="shared" si="207"/>
        <v>526.06499999999994</v>
      </c>
      <c r="K1396"/>
      <c r="L1396" t="b">
        <f t="shared" si="208"/>
        <v>0</v>
      </c>
      <c r="M1396" t="b">
        <f t="shared" si="209"/>
        <v>0</v>
      </c>
      <c r="N1396" t="b">
        <f t="shared" si="210"/>
        <v>1</v>
      </c>
      <c r="O1396" t="b">
        <f t="shared" si="211"/>
        <v>1</v>
      </c>
      <c r="P1396" t="b">
        <f t="shared" si="212"/>
        <v>1</v>
      </c>
      <c r="Q1396" s="21">
        <f t="shared" si="213"/>
        <v>1</v>
      </c>
    </row>
    <row r="1397" spans="1:17" ht="15.75" x14ac:dyDescent="0.25">
      <c r="A1397" s="17" t="s">
        <v>56</v>
      </c>
      <c r="B1397" s="17" t="s">
        <v>334</v>
      </c>
      <c r="C1397" s="17" t="s">
        <v>22</v>
      </c>
      <c r="D1397" s="12">
        <v>44259</v>
      </c>
      <c r="E1397" s="12">
        <v>44264</v>
      </c>
      <c r="F1397" s="13">
        <v>3500</v>
      </c>
      <c r="G1397" s="12">
        <v>44256</v>
      </c>
      <c r="H1397" s="12">
        <v>44347</v>
      </c>
      <c r="I1397" s="17">
        <f t="shared" si="214"/>
        <v>3</v>
      </c>
      <c r="J1397" s="13">
        <f t="shared" si="207"/>
        <v>1166.6666666666667</v>
      </c>
      <c r="K1397"/>
      <c r="L1397" t="b">
        <f t="shared" si="208"/>
        <v>0</v>
      </c>
      <c r="M1397" t="b">
        <f t="shared" si="209"/>
        <v>0</v>
      </c>
      <c r="N1397" t="b">
        <f t="shared" si="210"/>
        <v>0</v>
      </c>
      <c r="O1397" t="b">
        <f t="shared" si="211"/>
        <v>0</v>
      </c>
      <c r="P1397" t="b">
        <f t="shared" si="212"/>
        <v>0</v>
      </c>
      <c r="Q1397" s="21" t="str">
        <f t="shared" si="213"/>
        <v>N/a</v>
      </c>
    </row>
    <row r="1398" spans="1:17" ht="15.75" hidden="1" x14ac:dyDescent="0.25">
      <c r="A1398" s="17" t="s">
        <v>57</v>
      </c>
      <c r="B1398" s="17" t="s">
        <v>333</v>
      </c>
      <c r="C1398" s="17" t="s">
        <v>22</v>
      </c>
      <c r="D1398" s="12">
        <v>42740</v>
      </c>
      <c r="E1398" s="12">
        <v>43100</v>
      </c>
      <c r="F1398" s="13">
        <v>37000</v>
      </c>
      <c r="G1398" s="12">
        <v>42705</v>
      </c>
      <c r="H1398" s="12">
        <v>43069</v>
      </c>
      <c r="I1398" s="17">
        <f t="shared" si="214"/>
        <v>12</v>
      </c>
      <c r="J1398" s="13">
        <f t="shared" si="207"/>
        <v>3083.3333333333335</v>
      </c>
      <c r="K1398"/>
      <c r="L1398" t="b">
        <f t="shared" si="208"/>
        <v>0</v>
      </c>
      <c r="M1398" t="b">
        <f t="shared" si="209"/>
        <v>0</v>
      </c>
      <c r="N1398" t="b">
        <f t="shared" si="210"/>
        <v>0</v>
      </c>
      <c r="O1398" t="b">
        <f t="shared" si="211"/>
        <v>0</v>
      </c>
      <c r="P1398" t="b">
        <f t="shared" si="212"/>
        <v>0</v>
      </c>
      <c r="Q1398" s="21" t="str">
        <f t="shared" si="213"/>
        <v>N/a</v>
      </c>
    </row>
    <row r="1399" spans="1:17" ht="15.75" hidden="1" x14ac:dyDescent="0.25">
      <c r="A1399" s="17" t="s">
        <v>57</v>
      </c>
      <c r="B1399" s="17" t="s">
        <v>333</v>
      </c>
      <c r="C1399" s="17" t="s">
        <v>22</v>
      </c>
      <c r="D1399" s="12">
        <v>43100</v>
      </c>
      <c r="E1399" s="12">
        <v>43465</v>
      </c>
      <c r="F1399" s="13">
        <v>9250</v>
      </c>
      <c r="G1399" s="12">
        <v>43070</v>
      </c>
      <c r="H1399" s="12">
        <v>43159</v>
      </c>
      <c r="I1399" s="17">
        <f t="shared" si="214"/>
        <v>3</v>
      </c>
      <c r="J1399" s="13">
        <f t="shared" si="207"/>
        <v>3083.3333333333335</v>
      </c>
      <c r="K1399"/>
      <c r="L1399" t="b">
        <f t="shared" si="208"/>
        <v>0</v>
      </c>
      <c r="M1399" t="b">
        <f t="shared" si="209"/>
        <v>0</v>
      </c>
      <c r="N1399" t="b">
        <f t="shared" si="210"/>
        <v>1</v>
      </c>
      <c r="O1399" t="b">
        <f t="shared" si="211"/>
        <v>1</v>
      </c>
      <c r="P1399" t="b">
        <f t="shared" si="212"/>
        <v>1</v>
      </c>
      <c r="Q1399" s="21">
        <f t="shared" si="213"/>
        <v>1</v>
      </c>
    </row>
    <row r="1400" spans="1:17" ht="15.75" hidden="1" x14ac:dyDescent="0.25">
      <c r="A1400" s="17" t="s">
        <v>57</v>
      </c>
      <c r="B1400" s="17" t="s">
        <v>333</v>
      </c>
      <c r="C1400" s="17" t="s">
        <v>22</v>
      </c>
      <c r="D1400" s="12">
        <v>43190</v>
      </c>
      <c r="E1400" s="12">
        <v>43241</v>
      </c>
      <c r="F1400" s="13">
        <v>9250</v>
      </c>
      <c r="G1400" s="12">
        <v>43160</v>
      </c>
      <c r="H1400" s="12">
        <v>43251</v>
      </c>
      <c r="I1400" s="17">
        <f t="shared" si="214"/>
        <v>3</v>
      </c>
      <c r="J1400" s="13">
        <f t="shared" si="207"/>
        <v>3083.3333333333335</v>
      </c>
      <c r="K1400"/>
      <c r="L1400" t="b">
        <f t="shared" si="208"/>
        <v>0</v>
      </c>
      <c r="M1400" t="b">
        <f t="shared" si="209"/>
        <v>0</v>
      </c>
      <c r="N1400" t="b">
        <f t="shared" si="210"/>
        <v>1</v>
      </c>
      <c r="O1400" t="b">
        <f t="shared" si="211"/>
        <v>1</v>
      </c>
      <c r="P1400" t="b">
        <f t="shared" si="212"/>
        <v>1</v>
      </c>
      <c r="Q1400" s="21">
        <f t="shared" si="213"/>
        <v>1</v>
      </c>
    </row>
    <row r="1401" spans="1:17" ht="15.75" hidden="1" x14ac:dyDescent="0.25">
      <c r="A1401" s="17" t="s">
        <v>57</v>
      </c>
      <c r="B1401" s="17" t="s">
        <v>333</v>
      </c>
      <c r="C1401" s="17" t="s">
        <v>22</v>
      </c>
      <c r="D1401" s="12">
        <v>43281</v>
      </c>
      <c r="E1401" s="12">
        <v>43336</v>
      </c>
      <c r="F1401" s="13">
        <v>9250</v>
      </c>
      <c r="G1401" s="12">
        <v>43252</v>
      </c>
      <c r="H1401" s="12">
        <v>43343</v>
      </c>
      <c r="I1401" s="17">
        <f t="shared" si="214"/>
        <v>3</v>
      </c>
      <c r="J1401" s="13">
        <f t="shared" si="207"/>
        <v>3083.3333333333335</v>
      </c>
      <c r="K1401"/>
      <c r="L1401" t="b">
        <f t="shared" si="208"/>
        <v>0</v>
      </c>
      <c r="M1401" t="b">
        <f t="shared" si="209"/>
        <v>0</v>
      </c>
      <c r="N1401" t="b">
        <f t="shared" si="210"/>
        <v>1</v>
      </c>
      <c r="O1401" t="b">
        <f t="shared" si="211"/>
        <v>1</v>
      </c>
      <c r="P1401" t="b">
        <f t="shared" si="212"/>
        <v>1</v>
      </c>
      <c r="Q1401" s="21">
        <f t="shared" si="213"/>
        <v>1</v>
      </c>
    </row>
    <row r="1402" spans="1:17" ht="15.75" hidden="1" x14ac:dyDescent="0.25">
      <c r="A1402" s="17" t="s">
        <v>57</v>
      </c>
      <c r="B1402" s="17" t="s">
        <v>333</v>
      </c>
      <c r="C1402" s="17" t="s">
        <v>22</v>
      </c>
      <c r="D1402" s="12">
        <v>43373</v>
      </c>
      <c r="E1402" s="12">
        <v>43437</v>
      </c>
      <c r="F1402" s="13">
        <v>9250</v>
      </c>
      <c r="G1402" s="12">
        <v>43344</v>
      </c>
      <c r="H1402" s="12">
        <v>43434</v>
      </c>
      <c r="I1402" s="17">
        <f t="shared" si="214"/>
        <v>3</v>
      </c>
      <c r="J1402" s="13">
        <f t="shared" si="207"/>
        <v>3083.3333333333335</v>
      </c>
      <c r="K1402"/>
      <c r="L1402" t="b">
        <f t="shared" si="208"/>
        <v>0</v>
      </c>
      <c r="M1402" t="b">
        <f t="shared" si="209"/>
        <v>0</v>
      </c>
      <c r="N1402" t="b">
        <f t="shared" si="210"/>
        <v>1</v>
      </c>
      <c r="O1402" t="b">
        <f t="shared" si="211"/>
        <v>1</v>
      </c>
      <c r="P1402" t="b">
        <f t="shared" si="212"/>
        <v>1</v>
      </c>
      <c r="Q1402" s="21">
        <f t="shared" si="213"/>
        <v>1</v>
      </c>
    </row>
    <row r="1403" spans="1:17" ht="15.75" x14ac:dyDescent="0.25">
      <c r="A1403" s="17" t="s">
        <v>59</v>
      </c>
      <c r="B1403" s="17" t="s">
        <v>333</v>
      </c>
      <c r="C1403" s="17" t="s">
        <v>22</v>
      </c>
      <c r="D1403" s="12">
        <v>43969</v>
      </c>
      <c r="E1403" s="12">
        <v>43993</v>
      </c>
      <c r="F1403" s="13">
        <v>7500</v>
      </c>
      <c r="G1403" s="12">
        <v>43952</v>
      </c>
      <c r="H1403" s="12">
        <v>44043</v>
      </c>
      <c r="I1403" s="17">
        <f t="shared" si="214"/>
        <v>3</v>
      </c>
      <c r="J1403" s="13">
        <f t="shared" si="207"/>
        <v>2500</v>
      </c>
      <c r="K1403"/>
      <c r="L1403" t="b">
        <f t="shared" si="208"/>
        <v>0</v>
      </c>
      <c r="M1403" t="b">
        <f t="shared" si="209"/>
        <v>0</v>
      </c>
      <c r="N1403" t="b">
        <f t="shared" si="210"/>
        <v>0</v>
      </c>
      <c r="O1403" t="b">
        <f t="shared" si="211"/>
        <v>1</v>
      </c>
      <c r="P1403" t="b">
        <f t="shared" si="212"/>
        <v>0</v>
      </c>
      <c r="Q1403" s="21" t="str">
        <f t="shared" si="213"/>
        <v>N/a</v>
      </c>
    </row>
    <row r="1404" spans="1:17" ht="15.75" x14ac:dyDescent="0.25">
      <c r="A1404" s="17" t="s">
        <v>59</v>
      </c>
      <c r="B1404" s="17" t="s">
        <v>333</v>
      </c>
      <c r="C1404" s="17" t="s">
        <v>22</v>
      </c>
      <c r="D1404" s="12">
        <v>44071</v>
      </c>
      <c r="E1404" s="12">
        <v>44088</v>
      </c>
      <c r="F1404" s="13">
        <v>7500</v>
      </c>
      <c r="G1404" s="12">
        <v>44044</v>
      </c>
      <c r="H1404" s="12">
        <v>44135</v>
      </c>
      <c r="I1404" s="17">
        <f t="shared" si="214"/>
        <v>3</v>
      </c>
      <c r="J1404" s="13">
        <f t="shared" ref="J1404:J1467" si="215">F1404/I1404</f>
        <v>2500</v>
      </c>
      <c r="K1404"/>
      <c r="L1404" t="b">
        <f t="shared" si="208"/>
        <v>0</v>
      </c>
      <c r="M1404" t="b">
        <f t="shared" si="209"/>
        <v>0</v>
      </c>
      <c r="N1404" t="b">
        <f t="shared" si="210"/>
        <v>1</v>
      </c>
      <c r="O1404" t="b">
        <f t="shared" si="211"/>
        <v>1</v>
      </c>
      <c r="P1404" t="b">
        <f t="shared" si="212"/>
        <v>1</v>
      </c>
      <c r="Q1404" s="21">
        <f t="shared" si="213"/>
        <v>1</v>
      </c>
    </row>
    <row r="1405" spans="1:17" ht="15.75" x14ac:dyDescent="0.25">
      <c r="A1405" s="17" t="s">
        <v>59</v>
      </c>
      <c r="B1405" s="17" t="s">
        <v>333</v>
      </c>
      <c r="C1405" s="17" t="s">
        <v>22</v>
      </c>
      <c r="D1405" s="12">
        <v>44138</v>
      </c>
      <c r="E1405" s="12">
        <v>44146</v>
      </c>
      <c r="F1405" s="13">
        <v>7500</v>
      </c>
      <c r="G1405" s="12">
        <v>44136</v>
      </c>
      <c r="H1405" s="12">
        <v>44227</v>
      </c>
      <c r="I1405" s="17">
        <f t="shared" si="214"/>
        <v>3</v>
      </c>
      <c r="J1405" s="13">
        <f t="shared" si="215"/>
        <v>2500</v>
      </c>
      <c r="K1405"/>
      <c r="L1405" t="b">
        <f t="shared" si="208"/>
        <v>0</v>
      </c>
      <c r="M1405" t="b">
        <f t="shared" si="209"/>
        <v>0</v>
      </c>
      <c r="N1405" t="b">
        <f t="shared" si="210"/>
        <v>1</v>
      </c>
      <c r="O1405" t="b">
        <f t="shared" si="211"/>
        <v>1</v>
      </c>
      <c r="P1405" t="b">
        <f t="shared" si="212"/>
        <v>1</v>
      </c>
      <c r="Q1405" s="21">
        <f t="shared" si="213"/>
        <v>1</v>
      </c>
    </row>
    <row r="1406" spans="1:17" ht="15.75" x14ac:dyDescent="0.25">
      <c r="A1406" s="17" t="s">
        <v>59</v>
      </c>
      <c r="B1406" s="17" t="s">
        <v>333</v>
      </c>
      <c r="C1406" s="17" t="s">
        <v>22</v>
      </c>
      <c r="D1406" s="12">
        <v>44253</v>
      </c>
      <c r="E1406" s="12"/>
      <c r="F1406" s="13">
        <v>7500</v>
      </c>
      <c r="G1406" s="12">
        <v>44228</v>
      </c>
      <c r="H1406" s="12">
        <v>44316</v>
      </c>
      <c r="I1406" s="17">
        <f t="shared" si="214"/>
        <v>3</v>
      </c>
      <c r="J1406" s="13">
        <f t="shared" si="215"/>
        <v>2500</v>
      </c>
      <c r="K1406"/>
      <c r="L1406" t="b">
        <f t="shared" ref="L1406:L1469" si="216">AND(F1406=F1405,G1406=G1405,E1406=E1405,D1406=D1405)</f>
        <v>0</v>
      </c>
      <c r="M1406" t="b">
        <f t="shared" ref="M1406:M1469" si="217">IF(F1406&gt;G1406,TRUE, FALSE)</f>
        <v>0</v>
      </c>
      <c r="N1406" t="b">
        <f t="shared" ref="N1406:N1469" si="218">EXACT(A1406,A1405)</f>
        <v>1</v>
      </c>
      <c r="O1406" t="b">
        <f t="shared" ref="O1406:O1469" si="219">EXACT(B1406,B1405)</f>
        <v>1</v>
      </c>
      <c r="P1406" t="b">
        <f t="shared" ref="P1406:P1469" si="220">AND(N1406,O1406)</f>
        <v>1</v>
      </c>
      <c r="Q1406" s="21">
        <f t="shared" ref="Q1406:Q1469" si="221">IF(AND(NOT(L1406),P1406), G1406-H1405,"N/a")</f>
        <v>1</v>
      </c>
    </row>
    <row r="1407" spans="1:17" ht="15.75" hidden="1" x14ac:dyDescent="0.25">
      <c r="A1407" s="17" t="s">
        <v>60</v>
      </c>
      <c r="B1407" s="17" t="s">
        <v>334</v>
      </c>
      <c r="C1407" s="17" t="s">
        <v>22</v>
      </c>
      <c r="D1407" s="12">
        <v>42461</v>
      </c>
      <c r="E1407" s="12">
        <v>42735</v>
      </c>
      <c r="F1407" s="13">
        <v>8000</v>
      </c>
      <c r="G1407" s="12">
        <v>42461</v>
      </c>
      <c r="H1407" s="12">
        <v>42825</v>
      </c>
      <c r="I1407" s="17">
        <f t="shared" si="214"/>
        <v>12</v>
      </c>
      <c r="J1407" s="13">
        <f t="shared" si="215"/>
        <v>666.66666666666663</v>
      </c>
      <c r="K1407"/>
      <c r="L1407" t="b">
        <f t="shared" si="216"/>
        <v>0</v>
      </c>
      <c r="M1407" t="b">
        <f t="shared" si="217"/>
        <v>0</v>
      </c>
      <c r="N1407" t="b">
        <f t="shared" si="218"/>
        <v>0</v>
      </c>
      <c r="O1407" t="b">
        <f t="shared" si="219"/>
        <v>0</v>
      </c>
      <c r="P1407" t="b">
        <f t="shared" si="220"/>
        <v>0</v>
      </c>
      <c r="Q1407" s="21" t="str">
        <f t="shared" si="221"/>
        <v>N/a</v>
      </c>
    </row>
    <row r="1408" spans="1:17" ht="15.75" hidden="1" x14ac:dyDescent="0.25">
      <c r="A1408" s="17" t="s">
        <v>60</v>
      </c>
      <c r="B1408" s="17" t="s">
        <v>334</v>
      </c>
      <c r="C1408" s="17" t="s">
        <v>22</v>
      </c>
      <c r="D1408" s="12">
        <v>43118</v>
      </c>
      <c r="E1408" s="12">
        <v>43207</v>
      </c>
      <c r="F1408" s="13">
        <v>8000</v>
      </c>
      <c r="G1408" s="12">
        <v>42826</v>
      </c>
      <c r="H1408" s="12">
        <v>43190</v>
      </c>
      <c r="I1408" s="17">
        <f t="shared" si="214"/>
        <v>12</v>
      </c>
      <c r="J1408" s="13">
        <f t="shared" si="215"/>
        <v>666.66666666666663</v>
      </c>
      <c r="K1408"/>
      <c r="L1408" t="b">
        <f t="shared" si="216"/>
        <v>0</v>
      </c>
      <c r="M1408" t="b">
        <f t="shared" si="217"/>
        <v>0</v>
      </c>
      <c r="N1408" t="b">
        <f t="shared" si="218"/>
        <v>1</v>
      </c>
      <c r="O1408" t="b">
        <f t="shared" si="219"/>
        <v>1</v>
      </c>
      <c r="P1408" t="b">
        <f t="shared" si="220"/>
        <v>1</v>
      </c>
      <c r="Q1408" s="21">
        <f t="shared" si="221"/>
        <v>1</v>
      </c>
    </row>
    <row r="1409" spans="1:17" ht="15.75" hidden="1" x14ac:dyDescent="0.25">
      <c r="A1409" s="17" t="s">
        <v>61</v>
      </c>
      <c r="B1409" s="17" t="s">
        <v>333</v>
      </c>
      <c r="C1409" s="17" t="s">
        <v>22</v>
      </c>
      <c r="D1409" s="12">
        <v>42460</v>
      </c>
      <c r="E1409" s="12">
        <v>42735</v>
      </c>
      <c r="F1409" s="13">
        <v>100000</v>
      </c>
      <c r="G1409" s="12">
        <v>42430</v>
      </c>
      <c r="H1409" s="12">
        <v>42794</v>
      </c>
      <c r="I1409" s="17">
        <f t="shared" si="214"/>
        <v>12</v>
      </c>
      <c r="J1409" s="13">
        <f t="shared" si="215"/>
        <v>8333.3333333333339</v>
      </c>
      <c r="K1409"/>
      <c r="L1409" t="b">
        <f t="shared" si="216"/>
        <v>0</v>
      </c>
      <c r="M1409" t="b">
        <f t="shared" si="217"/>
        <v>1</v>
      </c>
      <c r="N1409" t="b">
        <f t="shared" si="218"/>
        <v>0</v>
      </c>
      <c r="O1409" t="b">
        <f t="shared" si="219"/>
        <v>0</v>
      </c>
      <c r="P1409" t="b">
        <f t="shared" si="220"/>
        <v>0</v>
      </c>
      <c r="Q1409" s="21" t="str">
        <f t="shared" si="221"/>
        <v>N/a</v>
      </c>
    </row>
    <row r="1410" spans="1:17" ht="15.75" hidden="1" x14ac:dyDescent="0.25">
      <c r="A1410" s="17" t="s">
        <v>61</v>
      </c>
      <c r="B1410" s="17" t="s">
        <v>333</v>
      </c>
      <c r="C1410" s="17" t="s">
        <v>22</v>
      </c>
      <c r="D1410" s="12">
        <v>42855</v>
      </c>
      <c r="E1410" s="12">
        <v>43100</v>
      </c>
      <c r="F1410" s="13">
        <v>100000</v>
      </c>
      <c r="G1410" s="12">
        <v>42795</v>
      </c>
      <c r="H1410" s="12">
        <v>43159</v>
      </c>
      <c r="I1410" s="17">
        <f t="shared" si="214"/>
        <v>12</v>
      </c>
      <c r="J1410" s="13">
        <f t="shared" si="215"/>
        <v>8333.3333333333339</v>
      </c>
      <c r="K1410"/>
      <c r="L1410" t="b">
        <f t="shared" si="216"/>
        <v>0</v>
      </c>
      <c r="M1410" t="b">
        <f t="shared" si="217"/>
        <v>1</v>
      </c>
      <c r="N1410" t="b">
        <f t="shared" si="218"/>
        <v>1</v>
      </c>
      <c r="O1410" t="b">
        <f t="shared" si="219"/>
        <v>1</v>
      </c>
      <c r="P1410" t="b">
        <f t="shared" si="220"/>
        <v>1</v>
      </c>
      <c r="Q1410" s="21">
        <f t="shared" si="221"/>
        <v>1</v>
      </c>
    </row>
    <row r="1411" spans="1:17" ht="15.75" x14ac:dyDescent="0.25">
      <c r="A1411" s="17" t="s">
        <v>61</v>
      </c>
      <c r="B1411" s="17" t="s">
        <v>333</v>
      </c>
      <c r="C1411" s="17" t="s">
        <v>22</v>
      </c>
      <c r="D1411" s="12">
        <v>43158</v>
      </c>
      <c r="E1411" s="12">
        <v>43174</v>
      </c>
      <c r="F1411" s="13">
        <v>50000</v>
      </c>
      <c r="G1411" s="12">
        <v>43160</v>
      </c>
      <c r="H1411" s="12">
        <v>43524</v>
      </c>
      <c r="I1411" s="17">
        <f t="shared" si="214"/>
        <v>12</v>
      </c>
      <c r="J1411" s="13">
        <f t="shared" si="215"/>
        <v>4166.666666666667</v>
      </c>
      <c r="K1411"/>
      <c r="L1411" t="b">
        <f t="shared" si="216"/>
        <v>0</v>
      </c>
      <c r="M1411" t="b">
        <f t="shared" si="217"/>
        <v>1</v>
      </c>
      <c r="N1411" t="b">
        <f t="shared" si="218"/>
        <v>1</v>
      </c>
      <c r="O1411" t="b">
        <f t="shared" si="219"/>
        <v>1</v>
      </c>
      <c r="P1411" t="b">
        <f t="shared" si="220"/>
        <v>1</v>
      </c>
      <c r="Q1411" s="21">
        <f t="shared" si="221"/>
        <v>1</v>
      </c>
    </row>
    <row r="1412" spans="1:17" ht="15.75" x14ac:dyDescent="0.25">
      <c r="A1412" s="17" t="s">
        <v>61</v>
      </c>
      <c r="B1412" s="17" t="s">
        <v>333</v>
      </c>
      <c r="C1412" s="17" t="s">
        <v>22</v>
      </c>
      <c r="D1412" s="12">
        <v>43510</v>
      </c>
      <c r="E1412" s="12">
        <v>43539</v>
      </c>
      <c r="F1412" s="13">
        <v>55000</v>
      </c>
      <c r="G1412" s="12">
        <v>43525</v>
      </c>
      <c r="H1412" s="12">
        <v>43890</v>
      </c>
      <c r="I1412" s="17">
        <f t="shared" si="214"/>
        <v>12</v>
      </c>
      <c r="J1412" s="13">
        <f t="shared" si="215"/>
        <v>4583.333333333333</v>
      </c>
      <c r="K1412"/>
      <c r="L1412" t="b">
        <f t="shared" si="216"/>
        <v>0</v>
      </c>
      <c r="M1412" t="b">
        <f t="shared" si="217"/>
        <v>1</v>
      </c>
      <c r="N1412" t="b">
        <f t="shared" si="218"/>
        <v>1</v>
      </c>
      <c r="O1412" t="b">
        <f t="shared" si="219"/>
        <v>1</v>
      </c>
      <c r="P1412" t="b">
        <f t="shared" si="220"/>
        <v>1</v>
      </c>
      <c r="Q1412" s="21">
        <f t="shared" si="221"/>
        <v>1</v>
      </c>
    </row>
    <row r="1413" spans="1:17" ht="15.75" x14ac:dyDescent="0.25">
      <c r="A1413" s="17" t="s">
        <v>62</v>
      </c>
      <c r="B1413" s="17" t="s">
        <v>336</v>
      </c>
      <c r="C1413" s="17" t="s">
        <v>22</v>
      </c>
      <c r="D1413" s="12">
        <v>43573</v>
      </c>
      <c r="E1413" s="12">
        <v>43656</v>
      </c>
      <c r="F1413" s="13">
        <v>7468.26</v>
      </c>
      <c r="G1413" s="12">
        <v>43556</v>
      </c>
      <c r="H1413" s="12">
        <v>43646</v>
      </c>
      <c r="I1413" s="17">
        <f t="shared" si="214"/>
        <v>3</v>
      </c>
      <c r="J1413" s="13">
        <f t="shared" si="215"/>
        <v>2489.42</v>
      </c>
      <c r="K1413"/>
      <c r="L1413" t="b">
        <f t="shared" si="216"/>
        <v>0</v>
      </c>
      <c r="M1413" t="b">
        <f t="shared" si="217"/>
        <v>0</v>
      </c>
      <c r="N1413" t="b">
        <f t="shared" si="218"/>
        <v>0</v>
      </c>
      <c r="O1413" t="b">
        <f t="shared" si="219"/>
        <v>0</v>
      </c>
      <c r="P1413" t="b">
        <f t="shared" si="220"/>
        <v>0</v>
      </c>
      <c r="Q1413" s="21" t="str">
        <f t="shared" si="221"/>
        <v>N/a</v>
      </c>
    </row>
    <row r="1414" spans="1:17" ht="15.75" x14ac:dyDescent="0.25">
      <c r="A1414" s="17" t="s">
        <v>62</v>
      </c>
      <c r="B1414" s="17" t="s">
        <v>336</v>
      </c>
      <c r="C1414" s="17" t="s">
        <v>22</v>
      </c>
      <c r="D1414" s="12">
        <v>43654</v>
      </c>
      <c r="E1414" s="12">
        <v>43683</v>
      </c>
      <c r="F1414" s="13">
        <v>7196.22</v>
      </c>
      <c r="G1414" s="12">
        <v>43647</v>
      </c>
      <c r="H1414" s="12">
        <v>43738</v>
      </c>
      <c r="I1414" s="17">
        <f t="shared" si="214"/>
        <v>3</v>
      </c>
      <c r="J1414" s="13">
        <f t="shared" si="215"/>
        <v>2398.7400000000002</v>
      </c>
      <c r="K1414"/>
      <c r="L1414" t="b">
        <f t="shared" si="216"/>
        <v>0</v>
      </c>
      <c r="M1414" t="b">
        <f t="shared" si="217"/>
        <v>0</v>
      </c>
      <c r="N1414" t="b">
        <f t="shared" si="218"/>
        <v>1</v>
      </c>
      <c r="O1414" t="b">
        <f t="shared" si="219"/>
        <v>1</v>
      </c>
      <c r="P1414" t="b">
        <f t="shared" si="220"/>
        <v>1</v>
      </c>
      <c r="Q1414" s="21">
        <f t="shared" si="221"/>
        <v>1</v>
      </c>
    </row>
    <row r="1415" spans="1:17" ht="15.75" x14ac:dyDescent="0.25">
      <c r="A1415" s="17" t="s">
        <v>62</v>
      </c>
      <c r="B1415" s="17" t="s">
        <v>336</v>
      </c>
      <c r="C1415" s="17" t="s">
        <v>22</v>
      </c>
      <c r="D1415" s="12">
        <v>43739</v>
      </c>
      <c r="E1415" s="12">
        <v>43781</v>
      </c>
      <c r="F1415" s="13">
        <v>7061.89</v>
      </c>
      <c r="G1415" s="12">
        <v>43739</v>
      </c>
      <c r="H1415" s="12">
        <v>43830</v>
      </c>
      <c r="I1415" s="17">
        <f t="shared" si="214"/>
        <v>3</v>
      </c>
      <c r="J1415" s="13">
        <f t="shared" si="215"/>
        <v>2353.9633333333336</v>
      </c>
      <c r="K1415"/>
      <c r="L1415" t="b">
        <f t="shared" si="216"/>
        <v>0</v>
      </c>
      <c r="M1415" t="b">
        <f t="shared" si="217"/>
        <v>0</v>
      </c>
      <c r="N1415" t="b">
        <f t="shared" si="218"/>
        <v>1</v>
      </c>
      <c r="O1415" t="b">
        <f t="shared" si="219"/>
        <v>1</v>
      </c>
      <c r="P1415" t="b">
        <f t="shared" si="220"/>
        <v>1</v>
      </c>
      <c r="Q1415" s="21">
        <f t="shared" si="221"/>
        <v>1</v>
      </c>
    </row>
    <row r="1416" spans="1:17" ht="15.75" x14ac:dyDescent="0.25">
      <c r="A1416" s="17" t="s">
        <v>62</v>
      </c>
      <c r="B1416" s="17" t="s">
        <v>336</v>
      </c>
      <c r="C1416" s="17" t="s">
        <v>22</v>
      </c>
      <c r="D1416" s="12">
        <v>43831</v>
      </c>
      <c r="E1416" s="12">
        <v>43859</v>
      </c>
      <c r="F1416" s="13">
        <v>7626.8</v>
      </c>
      <c r="G1416" s="12">
        <v>43831</v>
      </c>
      <c r="H1416" s="12">
        <v>43921</v>
      </c>
      <c r="I1416" s="17">
        <f t="shared" si="214"/>
        <v>3</v>
      </c>
      <c r="J1416" s="13">
        <f t="shared" si="215"/>
        <v>2542.2666666666669</v>
      </c>
      <c r="K1416"/>
      <c r="L1416" t="b">
        <f t="shared" si="216"/>
        <v>0</v>
      </c>
      <c r="M1416" t="b">
        <f t="shared" si="217"/>
        <v>0</v>
      </c>
      <c r="N1416" t="b">
        <f t="shared" si="218"/>
        <v>1</v>
      </c>
      <c r="O1416" t="b">
        <f t="shared" si="219"/>
        <v>1</v>
      </c>
      <c r="P1416" t="b">
        <f t="shared" si="220"/>
        <v>1</v>
      </c>
      <c r="Q1416" s="21">
        <f t="shared" si="221"/>
        <v>1</v>
      </c>
    </row>
    <row r="1417" spans="1:17" ht="15.75" x14ac:dyDescent="0.25">
      <c r="A1417" s="17" t="s">
        <v>62</v>
      </c>
      <c r="B1417" s="17" t="s">
        <v>336</v>
      </c>
      <c r="C1417" s="17" t="s">
        <v>22</v>
      </c>
      <c r="D1417" s="12">
        <v>43936</v>
      </c>
      <c r="E1417" s="12">
        <v>43964</v>
      </c>
      <c r="F1417" s="13">
        <v>5754.86</v>
      </c>
      <c r="G1417" s="12">
        <v>43922</v>
      </c>
      <c r="H1417" s="12">
        <v>44012</v>
      </c>
      <c r="I1417" s="17">
        <f t="shared" si="214"/>
        <v>3</v>
      </c>
      <c r="J1417" s="13">
        <f t="shared" si="215"/>
        <v>1918.2866666666666</v>
      </c>
      <c r="K1417"/>
      <c r="L1417" t="b">
        <f t="shared" si="216"/>
        <v>0</v>
      </c>
      <c r="M1417" t="b">
        <f t="shared" si="217"/>
        <v>0</v>
      </c>
      <c r="N1417" t="b">
        <f t="shared" si="218"/>
        <v>1</v>
      </c>
      <c r="O1417" t="b">
        <f t="shared" si="219"/>
        <v>1</v>
      </c>
      <c r="P1417" t="b">
        <f t="shared" si="220"/>
        <v>1</v>
      </c>
      <c r="Q1417" s="21">
        <f t="shared" si="221"/>
        <v>1</v>
      </c>
    </row>
    <row r="1418" spans="1:17" ht="15.75" x14ac:dyDescent="0.25">
      <c r="A1418" s="17" t="s">
        <v>62</v>
      </c>
      <c r="B1418" s="17" t="s">
        <v>336</v>
      </c>
      <c r="C1418" s="17" t="s">
        <v>22</v>
      </c>
      <c r="D1418" s="12">
        <v>44013</v>
      </c>
      <c r="E1418" s="12">
        <v>44042</v>
      </c>
      <c r="F1418" s="13">
        <v>5696.24</v>
      </c>
      <c r="G1418" s="12">
        <v>44013</v>
      </c>
      <c r="H1418" s="12">
        <v>44104</v>
      </c>
      <c r="I1418" s="17">
        <f t="shared" si="214"/>
        <v>3</v>
      </c>
      <c r="J1418" s="13">
        <f t="shared" si="215"/>
        <v>1898.7466666666667</v>
      </c>
      <c r="K1418"/>
      <c r="L1418" t="b">
        <f t="shared" si="216"/>
        <v>0</v>
      </c>
      <c r="M1418" t="b">
        <f t="shared" si="217"/>
        <v>0</v>
      </c>
      <c r="N1418" t="b">
        <f t="shared" si="218"/>
        <v>1</v>
      </c>
      <c r="O1418" t="b">
        <f t="shared" si="219"/>
        <v>1</v>
      </c>
      <c r="P1418" t="b">
        <f t="shared" si="220"/>
        <v>1</v>
      </c>
      <c r="Q1418" s="21">
        <f t="shared" si="221"/>
        <v>1</v>
      </c>
    </row>
    <row r="1419" spans="1:17" ht="15.75" x14ac:dyDescent="0.25">
      <c r="A1419" s="17" t="s">
        <v>62</v>
      </c>
      <c r="B1419" s="17" t="s">
        <v>333</v>
      </c>
      <c r="C1419" s="17" t="s">
        <v>22</v>
      </c>
      <c r="D1419" s="12">
        <v>44056</v>
      </c>
      <c r="E1419" s="12">
        <v>44090</v>
      </c>
      <c r="F1419" s="13">
        <v>2218.6</v>
      </c>
      <c r="G1419" s="12">
        <v>44044</v>
      </c>
      <c r="H1419" s="12">
        <v>44286</v>
      </c>
      <c r="I1419" s="17">
        <f t="shared" si="214"/>
        <v>8</v>
      </c>
      <c r="J1419" s="13">
        <f t="shared" si="215"/>
        <v>277.32499999999999</v>
      </c>
      <c r="K1419"/>
      <c r="L1419" t="b">
        <f t="shared" si="216"/>
        <v>0</v>
      </c>
      <c r="M1419" t="b">
        <f t="shared" si="217"/>
        <v>0</v>
      </c>
      <c r="N1419" t="b">
        <f t="shared" si="218"/>
        <v>1</v>
      </c>
      <c r="O1419" t="b">
        <f t="shared" si="219"/>
        <v>0</v>
      </c>
      <c r="P1419" t="b">
        <f t="shared" si="220"/>
        <v>0</v>
      </c>
      <c r="Q1419" s="21" t="str">
        <f t="shared" si="221"/>
        <v>N/a</v>
      </c>
    </row>
    <row r="1420" spans="1:17" ht="15.75" x14ac:dyDescent="0.25">
      <c r="A1420" s="17" t="s">
        <v>62</v>
      </c>
      <c r="B1420" s="17" t="s">
        <v>336</v>
      </c>
      <c r="C1420" s="17" t="s">
        <v>22</v>
      </c>
      <c r="D1420" s="12">
        <v>44105</v>
      </c>
      <c r="E1420" s="12">
        <v>44147</v>
      </c>
      <c r="F1420" s="13">
        <v>5953.03</v>
      </c>
      <c r="G1420" s="12">
        <v>44105</v>
      </c>
      <c r="H1420" s="12">
        <v>44196</v>
      </c>
      <c r="I1420" s="17">
        <f t="shared" si="214"/>
        <v>3</v>
      </c>
      <c r="J1420" s="13">
        <f t="shared" si="215"/>
        <v>1984.3433333333332</v>
      </c>
      <c r="K1420"/>
      <c r="L1420" t="b">
        <f t="shared" si="216"/>
        <v>0</v>
      </c>
      <c r="M1420" t="b">
        <f t="shared" si="217"/>
        <v>0</v>
      </c>
      <c r="N1420" t="b">
        <f t="shared" si="218"/>
        <v>1</v>
      </c>
      <c r="O1420" t="b">
        <f t="shared" si="219"/>
        <v>0</v>
      </c>
      <c r="P1420" t="b">
        <f t="shared" si="220"/>
        <v>0</v>
      </c>
      <c r="Q1420" s="21" t="str">
        <f t="shared" si="221"/>
        <v>N/a</v>
      </c>
    </row>
    <row r="1421" spans="1:17" ht="15.75" x14ac:dyDescent="0.25">
      <c r="A1421" s="17" t="s">
        <v>62</v>
      </c>
      <c r="B1421" s="17" t="s">
        <v>336</v>
      </c>
      <c r="C1421" s="17" t="s">
        <v>22</v>
      </c>
      <c r="D1421" s="12">
        <v>44197</v>
      </c>
      <c r="E1421" s="12">
        <v>44223</v>
      </c>
      <c r="F1421" s="13">
        <v>6288.88</v>
      </c>
      <c r="G1421" s="12">
        <v>44197</v>
      </c>
      <c r="H1421" s="12">
        <v>44286</v>
      </c>
      <c r="I1421" s="17">
        <f t="shared" si="214"/>
        <v>3</v>
      </c>
      <c r="J1421" s="13">
        <f t="shared" si="215"/>
        <v>2096.2933333333335</v>
      </c>
      <c r="K1421"/>
      <c r="L1421" t="b">
        <f t="shared" si="216"/>
        <v>0</v>
      </c>
      <c r="M1421" t="b">
        <f t="shared" si="217"/>
        <v>0</v>
      </c>
      <c r="N1421" t="b">
        <f t="shared" si="218"/>
        <v>1</v>
      </c>
      <c r="O1421" t="b">
        <f t="shared" si="219"/>
        <v>1</v>
      </c>
      <c r="P1421" t="b">
        <f t="shared" si="220"/>
        <v>1</v>
      </c>
      <c r="Q1421" s="21">
        <f t="shared" si="221"/>
        <v>1</v>
      </c>
    </row>
    <row r="1422" spans="1:17" ht="15.75" x14ac:dyDescent="0.25">
      <c r="A1422" s="17" t="s">
        <v>62</v>
      </c>
      <c r="B1422" s="17" t="s">
        <v>336</v>
      </c>
      <c r="C1422" s="17" t="s">
        <v>22</v>
      </c>
      <c r="D1422" s="12">
        <v>44279</v>
      </c>
      <c r="E1422" s="12"/>
      <c r="F1422" s="13">
        <v>15969.27</v>
      </c>
      <c r="G1422" s="12">
        <v>44287</v>
      </c>
      <c r="H1422" s="12">
        <v>44469</v>
      </c>
      <c r="I1422" s="17">
        <f t="shared" si="214"/>
        <v>6</v>
      </c>
      <c r="J1422" s="13">
        <f t="shared" si="215"/>
        <v>2661.5450000000001</v>
      </c>
      <c r="K1422"/>
      <c r="L1422" t="b">
        <f t="shared" si="216"/>
        <v>0</v>
      </c>
      <c r="M1422" t="b">
        <f t="shared" si="217"/>
        <v>0</v>
      </c>
      <c r="N1422" t="b">
        <f t="shared" si="218"/>
        <v>1</v>
      </c>
      <c r="O1422" t="b">
        <f t="shared" si="219"/>
        <v>1</v>
      </c>
      <c r="P1422" t="b">
        <f t="shared" si="220"/>
        <v>1</v>
      </c>
      <c r="Q1422" s="21">
        <f t="shared" si="221"/>
        <v>1</v>
      </c>
    </row>
    <row r="1423" spans="1:17" ht="15.75" hidden="1" x14ac:dyDescent="0.25">
      <c r="A1423" s="17" t="s">
        <v>63</v>
      </c>
      <c r="B1423" s="17" t="s">
        <v>336</v>
      </c>
      <c r="C1423" s="17" t="s">
        <v>22</v>
      </c>
      <c r="D1423" s="12">
        <v>43413</v>
      </c>
      <c r="E1423" s="12">
        <v>43522</v>
      </c>
      <c r="F1423" s="13">
        <f>0.7*15000</f>
        <v>10500</v>
      </c>
      <c r="G1423" s="12">
        <v>43344</v>
      </c>
      <c r="H1423" s="12">
        <v>43404</v>
      </c>
      <c r="I1423" s="17">
        <f t="shared" si="214"/>
        <v>2</v>
      </c>
      <c r="J1423" s="13">
        <f t="shared" si="215"/>
        <v>5250</v>
      </c>
      <c r="K1423"/>
      <c r="L1423" t="b">
        <f t="shared" si="216"/>
        <v>0</v>
      </c>
      <c r="M1423" t="b">
        <f t="shared" si="217"/>
        <v>0</v>
      </c>
      <c r="N1423" t="b">
        <f t="shared" si="218"/>
        <v>0</v>
      </c>
      <c r="O1423" t="b">
        <f t="shared" si="219"/>
        <v>1</v>
      </c>
      <c r="P1423" t="b">
        <f t="shared" si="220"/>
        <v>0</v>
      </c>
      <c r="Q1423" s="21" t="str">
        <f t="shared" si="221"/>
        <v>N/a</v>
      </c>
    </row>
    <row r="1424" spans="1:17" ht="15.75" hidden="1" x14ac:dyDescent="0.25">
      <c r="A1424" s="17" t="s">
        <v>63</v>
      </c>
      <c r="B1424" s="17" t="s">
        <v>336</v>
      </c>
      <c r="C1424" s="17" t="s">
        <v>22</v>
      </c>
      <c r="D1424" s="12">
        <v>43413</v>
      </c>
      <c r="E1424" s="12">
        <v>43522</v>
      </c>
      <c r="F1424" s="13">
        <f>10862.37-F1423</f>
        <v>362.3700000000008</v>
      </c>
      <c r="G1424" s="12">
        <v>43374</v>
      </c>
      <c r="H1424" s="12">
        <v>43404</v>
      </c>
      <c r="I1424" s="17">
        <f t="shared" si="214"/>
        <v>1</v>
      </c>
      <c r="J1424" s="13">
        <f t="shared" si="215"/>
        <v>362.3700000000008</v>
      </c>
      <c r="K1424"/>
      <c r="L1424" t="b">
        <f t="shared" si="216"/>
        <v>0</v>
      </c>
      <c r="M1424" t="b">
        <f t="shared" si="217"/>
        <v>0</v>
      </c>
      <c r="N1424" t="b">
        <f t="shared" si="218"/>
        <v>1</v>
      </c>
      <c r="O1424" t="b">
        <f t="shared" si="219"/>
        <v>1</v>
      </c>
      <c r="P1424" t="b">
        <f t="shared" si="220"/>
        <v>1</v>
      </c>
      <c r="Q1424" s="21">
        <f t="shared" si="221"/>
        <v>-30</v>
      </c>
    </row>
    <row r="1425" spans="1:17" ht="15.75" hidden="1" x14ac:dyDescent="0.25">
      <c r="A1425" s="17" t="s">
        <v>64</v>
      </c>
      <c r="B1425" s="17" t="s">
        <v>335</v>
      </c>
      <c r="C1425" s="17" t="s">
        <v>22</v>
      </c>
      <c r="D1425" s="12">
        <v>43368</v>
      </c>
      <c r="E1425" s="12">
        <v>43384</v>
      </c>
      <c r="F1425" s="13">
        <v>1000</v>
      </c>
      <c r="G1425" s="12">
        <v>43282</v>
      </c>
      <c r="H1425" s="12">
        <v>43312</v>
      </c>
      <c r="I1425" s="17">
        <f t="shared" si="214"/>
        <v>1</v>
      </c>
      <c r="J1425" s="13">
        <f t="shared" si="215"/>
        <v>1000</v>
      </c>
      <c r="K1425"/>
      <c r="L1425" t="b">
        <f t="shared" si="216"/>
        <v>0</v>
      </c>
      <c r="M1425" t="b">
        <f t="shared" si="217"/>
        <v>0</v>
      </c>
      <c r="N1425" t="b">
        <f t="shared" si="218"/>
        <v>0</v>
      </c>
      <c r="O1425" t="b">
        <f t="shared" si="219"/>
        <v>0</v>
      </c>
      <c r="P1425" t="b">
        <f t="shared" si="220"/>
        <v>0</v>
      </c>
      <c r="Q1425" s="21" t="str">
        <f t="shared" si="221"/>
        <v>N/a</v>
      </c>
    </row>
    <row r="1426" spans="1:17" ht="15.75" hidden="1" x14ac:dyDescent="0.25">
      <c r="A1426" s="17" t="s">
        <v>29</v>
      </c>
      <c r="B1426" s="17" t="s">
        <v>333</v>
      </c>
      <c r="C1426" s="17" t="s">
        <v>22</v>
      </c>
      <c r="D1426" s="12">
        <v>42709</v>
      </c>
      <c r="E1426" s="12">
        <v>43100</v>
      </c>
      <c r="F1426" s="13">
        <v>30000</v>
      </c>
      <c r="G1426" s="12">
        <v>42705</v>
      </c>
      <c r="H1426" s="12">
        <v>43069</v>
      </c>
      <c r="I1426" s="17">
        <f t="shared" si="214"/>
        <v>12</v>
      </c>
      <c r="J1426" s="13">
        <f t="shared" si="215"/>
        <v>2500</v>
      </c>
      <c r="K1426"/>
      <c r="L1426" t="b">
        <f t="shared" si="216"/>
        <v>0</v>
      </c>
      <c r="M1426" t="b">
        <f t="shared" si="217"/>
        <v>0</v>
      </c>
      <c r="N1426" t="b">
        <f t="shared" si="218"/>
        <v>0</v>
      </c>
      <c r="O1426" t="b">
        <f t="shared" si="219"/>
        <v>0</v>
      </c>
      <c r="P1426" t="b">
        <f t="shared" si="220"/>
        <v>0</v>
      </c>
      <c r="Q1426" s="21" t="str">
        <f t="shared" si="221"/>
        <v>N/a</v>
      </c>
    </row>
    <row r="1427" spans="1:17" ht="15.75" hidden="1" x14ac:dyDescent="0.25">
      <c r="A1427" s="17" t="s">
        <v>29</v>
      </c>
      <c r="B1427" s="17" t="s">
        <v>333</v>
      </c>
      <c r="C1427" s="17" t="s">
        <v>22</v>
      </c>
      <c r="D1427" s="12">
        <v>43074</v>
      </c>
      <c r="E1427" s="12">
        <v>43100</v>
      </c>
      <c r="F1427" s="13">
        <v>36000</v>
      </c>
      <c r="G1427" s="12">
        <v>43070</v>
      </c>
      <c r="H1427" s="12">
        <v>43434</v>
      </c>
      <c r="I1427" s="17">
        <f t="shared" si="214"/>
        <v>12</v>
      </c>
      <c r="J1427" s="13">
        <f t="shared" si="215"/>
        <v>3000</v>
      </c>
      <c r="K1427"/>
      <c r="L1427" t="b">
        <f t="shared" si="216"/>
        <v>0</v>
      </c>
      <c r="M1427" t="b">
        <f t="shared" si="217"/>
        <v>0</v>
      </c>
      <c r="N1427" t="b">
        <f t="shared" si="218"/>
        <v>1</v>
      </c>
      <c r="O1427" t="b">
        <f t="shared" si="219"/>
        <v>1</v>
      </c>
      <c r="P1427" t="b">
        <f t="shared" si="220"/>
        <v>1</v>
      </c>
      <c r="Q1427" s="21">
        <f t="shared" si="221"/>
        <v>1</v>
      </c>
    </row>
    <row r="1428" spans="1:17" ht="15.75" x14ac:dyDescent="0.25">
      <c r="A1428" s="17" t="s">
        <v>29</v>
      </c>
      <c r="B1428" s="17" t="s">
        <v>333</v>
      </c>
      <c r="C1428" s="17" t="s">
        <v>22</v>
      </c>
      <c r="D1428" s="12">
        <v>43439</v>
      </c>
      <c r="E1428" s="12">
        <v>43454</v>
      </c>
      <c r="F1428" s="13">
        <v>36000</v>
      </c>
      <c r="G1428" s="12">
        <v>43435</v>
      </c>
      <c r="H1428" s="12">
        <v>43799</v>
      </c>
      <c r="I1428" s="17">
        <f t="shared" si="214"/>
        <v>12</v>
      </c>
      <c r="J1428" s="13">
        <f t="shared" si="215"/>
        <v>3000</v>
      </c>
      <c r="K1428"/>
      <c r="L1428" t="b">
        <f t="shared" si="216"/>
        <v>0</v>
      </c>
      <c r="M1428" t="b">
        <f t="shared" si="217"/>
        <v>0</v>
      </c>
      <c r="N1428" t="b">
        <f t="shared" si="218"/>
        <v>1</v>
      </c>
      <c r="O1428" t="b">
        <f t="shared" si="219"/>
        <v>1</v>
      </c>
      <c r="P1428" t="b">
        <f t="shared" si="220"/>
        <v>1</v>
      </c>
      <c r="Q1428" s="21">
        <f t="shared" si="221"/>
        <v>1</v>
      </c>
    </row>
    <row r="1429" spans="1:17" ht="15.75" hidden="1" x14ac:dyDescent="0.25">
      <c r="A1429" s="17" t="s">
        <v>65</v>
      </c>
      <c r="B1429" s="17" t="s">
        <v>332</v>
      </c>
      <c r="C1429" s="17" t="s">
        <v>22</v>
      </c>
      <c r="D1429" s="12">
        <v>43073</v>
      </c>
      <c r="E1429" s="12">
        <v>43100</v>
      </c>
      <c r="F1429" s="13">
        <v>7293.17</v>
      </c>
      <c r="G1429" s="12">
        <v>42887</v>
      </c>
      <c r="H1429" s="12">
        <v>42978</v>
      </c>
      <c r="I1429" s="17">
        <f t="shared" si="214"/>
        <v>3</v>
      </c>
      <c r="J1429" s="13">
        <f t="shared" si="215"/>
        <v>2431.0566666666668</v>
      </c>
      <c r="K1429"/>
      <c r="L1429" t="b">
        <f t="shared" si="216"/>
        <v>0</v>
      </c>
      <c r="M1429" t="b">
        <f t="shared" si="217"/>
        <v>0</v>
      </c>
      <c r="N1429" t="b">
        <f t="shared" si="218"/>
        <v>0</v>
      </c>
      <c r="O1429" t="b">
        <f t="shared" si="219"/>
        <v>0</v>
      </c>
      <c r="P1429" t="b">
        <f t="shared" si="220"/>
        <v>0</v>
      </c>
      <c r="Q1429" s="21" t="str">
        <f t="shared" si="221"/>
        <v>N/a</v>
      </c>
    </row>
    <row r="1430" spans="1:17" ht="15.75" hidden="1" x14ac:dyDescent="0.25">
      <c r="A1430" s="17" t="s">
        <v>65</v>
      </c>
      <c r="B1430" s="17" t="s">
        <v>332</v>
      </c>
      <c r="C1430" s="17" t="s">
        <v>22</v>
      </c>
      <c r="D1430" s="12">
        <v>43158</v>
      </c>
      <c r="E1430" s="12">
        <v>43214</v>
      </c>
      <c r="F1430" s="13">
        <v>7541.38</v>
      </c>
      <c r="G1430" s="12">
        <v>42979</v>
      </c>
      <c r="H1430" s="12">
        <v>43100</v>
      </c>
      <c r="I1430" s="17">
        <f t="shared" si="214"/>
        <v>4</v>
      </c>
      <c r="J1430" s="13">
        <f t="shared" si="215"/>
        <v>1885.345</v>
      </c>
      <c r="K1430"/>
      <c r="L1430" t="b">
        <f t="shared" si="216"/>
        <v>0</v>
      </c>
      <c r="M1430" t="b">
        <f t="shared" si="217"/>
        <v>0</v>
      </c>
      <c r="N1430" t="b">
        <f t="shared" si="218"/>
        <v>1</v>
      </c>
      <c r="O1430" t="b">
        <f t="shared" si="219"/>
        <v>1</v>
      </c>
      <c r="P1430" t="b">
        <f t="shared" si="220"/>
        <v>1</v>
      </c>
      <c r="Q1430" s="21">
        <f t="shared" si="221"/>
        <v>1</v>
      </c>
    </row>
    <row r="1431" spans="1:17" ht="15.75" hidden="1" x14ac:dyDescent="0.25">
      <c r="A1431" s="17" t="s">
        <v>66</v>
      </c>
      <c r="B1431" s="17" t="s">
        <v>332</v>
      </c>
      <c r="C1431" s="17" t="s">
        <v>22</v>
      </c>
      <c r="D1431" s="12">
        <v>42736</v>
      </c>
      <c r="E1431" s="12">
        <v>43100</v>
      </c>
      <c r="F1431" s="13">
        <v>1750</v>
      </c>
      <c r="G1431" s="12">
        <v>42736</v>
      </c>
      <c r="H1431" s="12">
        <v>42766</v>
      </c>
      <c r="I1431" s="17">
        <f t="shared" si="214"/>
        <v>1</v>
      </c>
      <c r="J1431" s="13">
        <f t="shared" si="215"/>
        <v>1750</v>
      </c>
      <c r="K1431"/>
      <c r="L1431" t="b">
        <f t="shared" si="216"/>
        <v>0</v>
      </c>
      <c r="M1431" t="b">
        <f t="shared" si="217"/>
        <v>0</v>
      </c>
      <c r="N1431" t="b">
        <f t="shared" si="218"/>
        <v>0</v>
      </c>
      <c r="O1431" t="b">
        <f t="shared" si="219"/>
        <v>1</v>
      </c>
      <c r="P1431" t="b">
        <f t="shared" si="220"/>
        <v>0</v>
      </c>
      <c r="Q1431" s="21" t="str">
        <f t="shared" si="221"/>
        <v>N/a</v>
      </c>
    </row>
    <row r="1432" spans="1:17" ht="15.75" hidden="1" x14ac:dyDescent="0.25">
      <c r="A1432" s="17" t="s">
        <v>66</v>
      </c>
      <c r="B1432" s="17" t="s">
        <v>332</v>
      </c>
      <c r="C1432" s="17" t="s">
        <v>22</v>
      </c>
      <c r="D1432" s="12">
        <v>42767</v>
      </c>
      <c r="E1432" s="12">
        <v>43100</v>
      </c>
      <c r="F1432" s="13">
        <v>1750</v>
      </c>
      <c r="G1432" s="12">
        <v>42767</v>
      </c>
      <c r="H1432" s="12">
        <v>42794</v>
      </c>
      <c r="I1432" s="17">
        <f t="shared" si="214"/>
        <v>1</v>
      </c>
      <c r="J1432" s="13">
        <f t="shared" si="215"/>
        <v>1750</v>
      </c>
      <c r="K1432"/>
      <c r="L1432" t="b">
        <f t="shared" si="216"/>
        <v>0</v>
      </c>
      <c r="M1432" t="b">
        <f t="shared" si="217"/>
        <v>0</v>
      </c>
      <c r="N1432" t="b">
        <f t="shared" si="218"/>
        <v>1</v>
      </c>
      <c r="O1432" t="b">
        <f t="shared" si="219"/>
        <v>1</v>
      </c>
      <c r="P1432" t="b">
        <f t="shared" si="220"/>
        <v>1</v>
      </c>
      <c r="Q1432" s="21">
        <f t="shared" si="221"/>
        <v>1</v>
      </c>
    </row>
    <row r="1433" spans="1:17" ht="15.75" hidden="1" x14ac:dyDescent="0.25">
      <c r="A1433" s="17" t="s">
        <v>66</v>
      </c>
      <c r="B1433" s="17" t="s">
        <v>332</v>
      </c>
      <c r="C1433" s="17" t="s">
        <v>22</v>
      </c>
      <c r="D1433" s="12">
        <v>42795</v>
      </c>
      <c r="E1433" s="12">
        <v>43100</v>
      </c>
      <c r="F1433" s="13">
        <v>1750</v>
      </c>
      <c r="G1433" s="12">
        <v>42795</v>
      </c>
      <c r="H1433" s="12">
        <v>42825</v>
      </c>
      <c r="I1433" s="17">
        <f t="shared" si="214"/>
        <v>1</v>
      </c>
      <c r="J1433" s="13">
        <f t="shared" si="215"/>
        <v>1750</v>
      </c>
      <c r="K1433"/>
      <c r="L1433" t="b">
        <f t="shared" si="216"/>
        <v>0</v>
      </c>
      <c r="M1433" t="b">
        <f t="shared" si="217"/>
        <v>0</v>
      </c>
      <c r="N1433" t="b">
        <f t="shared" si="218"/>
        <v>1</v>
      </c>
      <c r="O1433" t="b">
        <f t="shared" si="219"/>
        <v>1</v>
      </c>
      <c r="P1433" t="b">
        <f t="shared" si="220"/>
        <v>1</v>
      </c>
      <c r="Q1433" s="21">
        <f t="shared" si="221"/>
        <v>1</v>
      </c>
    </row>
    <row r="1434" spans="1:17" ht="15.75" hidden="1" x14ac:dyDescent="0.25">
      <c r="A1434" s="17" t="s">
        <v>66</v>
      </c>
      <c r="B1434" s="17" t="s">
        <v>332</v>
      </c>
      <c r="C1434" s="17" t="s">
        <v>22</v>
      </c>
      <c r="D1434" s="12">
        <v>42826</v>
      </c>
      <c r="E1434" s="12">
        <v>43100</v>
      </c>
      <c r="F1434" s="13">
        <v>1750</v>
      </c>
      <c r="G1434" s="12">
        <v>42826</v>
      </c>
      <c r="H1434" s="12">
        <v>42855</v>
      </c>
      <c r="I1434" s="17">
        <f t="shared" si="214"/>
        <v>1</v>
      </c>
      <c r="J1434" s="13">
        <f t="shared" si="215"/>
        <v>1750</v>
      </c>
      <c r="K1434"/>
      <c r="L1434" t="b">
        <f t="shared" si="216"/>
        <v>0</v>
      </c>
      <c r="M1434" t="b">
        <f t="shared" si="217"/>
        <v>0</v>
      </c>
      <c r="N1434" t="b">
        <f t="shared" si="218"/>
        <v>1</v>
      </c>
      <c r="O1434" t="b">
        <f t="shared" si="219"/>
        <v>1</v>
      </c>
      <c r="P1434" t="b">
        <f t="shared" si="220"/>
        <v>1</v>
      </c>
      <c r="Q1434" s="21">
        <f t="shared" si="221"/>
        <v>1</v>
      </c>
    </row>
    <row r="1435" spans="1:17" ht="15.75" hidden="1" x14ac:dyDescent="0.25">
      <c r="A1435" s="17" t="s">
        <v>66</v>
      </c>
      <c r="B1435" s="17" t="s">
        <v>332</v>
      </c>
      <c r="C1435" s="17" t="s">
        <v>22</v>
      </c>
      <c r="D1435" s="12">
        <v>42856</v>
      </c>
      <c r="E1435" s="12">
        <v>43100</v>
      </c>
      <c r="F1435" s="13">
        <v>1750</v>
      </c>
      <c r="G1435" s="12">
        <v>42856</v>
      </c>
      <c r="H1435" s="12">
        <v>42886</v>
      </c>
      <c r="I1435" s="17">
        <f t="shared" si="214"/>
        <v>1</v>
      </c>
      <c r="J1435" s="13">
        <f t="shared" si="215"/>
        <v>1750</v>
      </c>
      <c r="K1435"/>
      <c r="L1435" t="b">
        <f t="shared" si="216"/>
        <v>0</v>
      </c>
      <c r="M1435" t="b">
        <f t="shared" si="217"/>
        <v>0</v>
      </c>
      <c r="N1435" t="b">
        <f t="shared" si="218"/>
        <v>1</v>
      </c>
      <c r="O1435" t="b">
        <f t="shared" si="219"/>
        <v>1</v>
      </c>
      <c r="P1435" t="b">
        <f t="shared" si="220"/>
        <v>1</v>
      </c>
      <c r="Q1435" s="21">
        <f t="shared" si="221"/>
        <v>1</v>
      </c>
    </row>
    <row r="1436" spans="1:17" ht="15.75" hidden="1" x14ac:dyDescent="0.25">
      <c r="A1436" s="17" t="s">
        <v>66</v>
      </c>
      <c r="B1436" s="17" t="s">
        <v>332</v>
      </c>
      <c r="C1436" s="17" t="s">
        <v>22</v>
      </c>
      <c r="D1436" s="12">
        <v>42887</v>
      </c>
      <c r="E1436" s="12">
        <v>43100</v>
      </c>
      <c r="F1436" s="13">
        <v>1750</v>
      </c>
      <c r="G1436" s="12">
        <v>42887</v>
      </c>
      <c r="H1436" s="12">
        <v>42916</v>
      </c>
      <c r="I1436" s="17">
        <f t="shared" si="214"/>
        <v>1</v>
      </c>
      <c r="J1436" s="13">
        <f t="shared" si="215"/>
        <v>1750</v>
      </c>
      <c r="K1436"/>
      <c r="L1436" t="b">
        <f t="shared" si="216"/>
        <v>0</v>
      </c>
      <c r="M1436" t="b">
        <f t="shared" si="217"/>
        <v>0</v>
      </c>
      <c r="N1436" t="b">
        <f t="shared" si="218"/>
        <v>1</v>
      </c>
      <c r="O1436" t="b">
        <f t="shared" si="219"/>
        <v>1</v>
      </c>
      <c r="P1436" t="b">
        <f t="shared" si="220"/>
        <v>1</v>
      </c>
      <c r="Q1436" s="21">
        <f t="shared" si="221"/>
        <v>1</v>
      </c>
    </row>
    <row r="1437" spans="1:17" ht="15.75" hidden="1" x14ac:dyDescent="0.25">
      <c r="A1437" s="17" t="s">
        <v>66</v>
      </c>
      <c r="B1437" s="17" t="s">
        <v>332</v>
      </c>
      <c r="C1437" s="17" t="s">
        <v>22</v>
      </c>
      <c r="D1437" s="12">
        <v>42917</v>
      </c>
      <c r="E1437" s="12">
        <v>43100</v>
      </c>
      <c r="F1437" s="13">
        <v>1750</v>
      </c>
      <c r="G1437" s="12">
        <v>42917</v>
      </c>
      <c r="H1437" s="12">
        <v>42947</v>
      </c>
      <c r="I1437" s="17">
        <f t="shared" si="214"/>
        <v>1</v>
      </c>
      <c r="J1437" s="13">
        <f t="shared" si="215"/>
        <v>1750</v>
      </c>
      <c r="K1437"/>
      <c r="L1437" t="b">
        <f t="shared" si="216"/>
        <v>0</v>
      </c>
      <c r="M1437" t="b">
        <f t="shared" si="217"/>
        <v>0</v>
      </c>
      <c r="N1437" t="b">
        <f t="shared" si="218"/>
        <v>1</v>
      </c>
      <c r="O1437" t="b">
        <f t="shared" si="219"/>
        <v>1</v>
      </c>
      <c r="P1437" t="b">
        <f t="shared" si="220"/>
        <v>1</v>
      </c>
      <c r="Q1437" s="21">
        <f t="shared" si="221"/>
        <v>1</v>
      </c>
    </row>
    <row r="1438" spans="1:17" ht="15.75" hidden="1" x14ac:dyDescent="0.25">
      <c r="A1438" s="17" t="s">
        <v>66</v>
      </c>
      <c r="B1438" s="17" t="s">
        <v>332</v>
      </c>
      <c r="C1438" s="17" t="s">
        <v>22</v>
      </c>
      <c r="D1438" s="12">
        <v>42948</v>
      </c>
      <c r="E1438" s="12">
        <v>43100</v>
      </c>
      <c r="F1438" s="13">
        <v>1750</v>
      </c>
      <c r="G1438" s="12">
        <v>42948</v>
      </c>
      <c r="H1438" s="12">
        <v>42978</v>
      </c>
      <c r="I1438" s="17">
        <f t="shared" si="214"/>
        <v>1</v>
      </c>
      <c r="J1438" s="13">
        <f t="shared" si="215"/>
        <v>1750</v>
      </c>
      <c r="K1438"/>
      <c r="L1438" t="b">
        <f t="shared" si="216"/>
        <v>0</v>
      </c>
      <c r="M1438" t="b">
        <f t="shared" si="217"/>
        <v>0</v>
      </c>
      <c r="N1438" t="b">
        <f t="shared" si="218"/>
        <v>1</v>
      </c>
      <c r="O1438" t="b">
        <f t="shared" si="219"/>
        <v>1</v>
      </c>
      <c r="P1438" t="b">
        <f t="shared" si="220"/>
        <v>1</v>
      </c>
      <c r="Q1438" s="21">
        <f t="shared" si="221"/>
        <v>1</v>
      </c>
    </row>
    <row r="1439" spans="1:17" ht="15.75" hidden="1" x14ac:dyDescent="0.25">
      <c r="A1439" s="17" t="s">
        <v>66</v>
      </c>
      <c r="B1439" s="17" t="s">
        <v>332</v>
      </c>
      <c r="C1439" s="17" t="s">
        <v>22</v>
      </c>
      <c r="D1439" s="12">
        <v>42979</v>
      </c>
      <c r="E1439" s="12">
        <v>43100</v>
      </c>
      <c r="F1439" s="13">
        <v>1750</v>
      </c>
      <c r="G1439" s="12">
        <v>42979</v>
      </c>
      <c r="H1439" s="12">
        <v>43008</v>
      </c>
      <c r="I1439" s="17">
        <f t="shared" si="214"/>
        <v>1</v>
      </c>
      <c r="J1439" s="13">
        <f t="shared" si="215"/>
        <v>1750</v>
      </c>
      <c r="K1439"/>
      <c r="L1439" t="b">
        <f t="shared" si="216"/>
        <v>0</v>
      </c>
      <c r="M1439" t="b">
        <f t="shared" si="217"/>
        <v>0</v>
      </c>
      <c r="N1439" t="b">
        <f t="shared" si="218"/>
        <v>1</v>
      </c>
      <c r="O1439" t="b">
        <f t="shared" si="219"/>
        <v>1</v>
      </c>
      <c r="P1439" t="b">
        <f t="shared" si="220"/>
        <v>1</v>
      </c>
      <c r="Q1439" s="21">
        <f t="shared" si="221"/>
        <v>1</v>
      </c>
    </row>
    <row r="1440" spans="1:17" ht="15.75" hidden="1" x14ac:dyDescent="0.25">
      <c r="A1440" s="17" t="s">
        <v>66</v>
      </c>
      <c r="B1440" s="17" t="s">
        <v>332</v>
      </c>
      <c r="C1440" s="17" t="s">
        <v>22</v>
      </c>
      <c r="D1440" s="12">
        <v>43009</v>
      </c>
      <c r="E1440" s="12">
        <v>43100</v>
      </c>
      <c r="F1440" s="13">
        <v>1750</v>
      </c>
      <c r="G1440" s="12">
        <v>43009</v>
      </c>
      <c r="H1440" s="12">
        <v>43039</v>
      </c>
      <c r="I1440" s="17">
        <f t="shared" si="214"/>
        <v>1</v>
      </c>
      <c r="J1440" s="13">
        <f t="shared" si="215"/>
        <v>1750</v>
      </c>
      <c r="K1440"/>
      <c r="L1440" t="b">
        <f t="shared" si="216"/>
        <v>0</v>
      </c>
      <c r="M1440" t="b">
        <f t="shared" si="217"/>
        <v>0</v>
      </c>
      <c r="N1440" t="b">
        <f t="shared" si="218"/>
        <v>1</v>
      </c>
      <c r="O1440" t="b">
        <f t="shared" si="219"/>
        <v>1</v>
      </c>
      <c r="P1440" t="b">
        <f t="shared" si="220"/>
        <v>1</v>
      </c>
      <c r="Q1440" s="21">
        <f t="shared" si="221"/>
        <v>1</v>
      </c>
    </row>
    <row r="1441" spans="1:17" ht="15.75" hidden="1" x14ac:dyDescent="0.25">
      <c r="A1441" s="17" t="s">
        <v>66</v>
      </c>
      <c r="B1441" s="17" t="s">
        <v>332</v>
      </c>
      <c r="C1441" s="17" t="s">
        <v>22</v>
      </c>
      <c r="D1441" s="12">
        <v>43040</v>
      </c>
      <c r="E1441" s="12">
        <v>43100</v>
      </c>
      <c r="F1441" s="13">
        <v>1750</v>
      </c>
      <c r="G1441" s="12">
        <v>43040</v>
      </c>
      <c r="H1441" s="12">
        <v>43069</v>
      </c>
      <c r="I1441" s="17">
        <f t="shared" si="214"/>
        <v>1</v>
      </c>
      <c r="J1441" s="13">
        <f t="shared" si="215"/>
        <v>1750</v>
      </c>
      <c r="K1441"/>
      <c r="L1441" t="b">
        <f t="shared" si="216"/>
        <v>0</v>
      </c>
      <c r="M1441" t="b">
        <f t="shared" si="217"/>
        <v>0</v>
      </c>
      <c r="N1441" t="b">
        <f t="shared" si="218"/>
        <v>1</v>
      </c>
      <c r="O1441" t="b">
        <f t="shared" si="219"/>
        <v>1</v>
      </c>
      <c r="P1441" t="b">
        <f t="shared" si="220"/>
        <v>1</v>
      </c>
      <c r="Q1441" s="21">
        <f t="shared" si="221"/>
        <v>1</v>
      </c>
    </row>
    <row r="1442" spans="1:17" ht="15.75" hidden="1" x14ac:dyDescent="0.25">
      <c r="A1442" s="17" t="s">
        <v>66</v>
      </c>
      <c r="B1442" s="17" t="s">
        <v>332</v>
      </c>
      <c r="C1442" s="17" t="s">
        <v>22</v>
      </c>
      <c r="D1442" s="12">
        <v>43070</v>
      </c>
      <c r="E1442" s="12">
        <v>43465</v>
      </c>
      <c r="F1442" s="13">
        <v>1750</v>
      </c>
      <c r="G1442" s="12">
        <v>43070</v>
      </c>
      <c r="H1442" s="12">
        <v>43100</v>
      </c>
      <c r="I1442" s="17">
        <f t="shared" si="214"/>
        <v>1</v>
      </c>
      <c r="J1442" s="13">
        <f t="shared" si="215"/>
        <v>1750</v>
      </c>
      <c r="K1442"/>
      <c r="L1442" t="b">
        <f t="shared" si="216"/>
        <v>0</v>
      </c>
      <c r="M1442" t="b">
        <f t="shared" si="217"/>
        <v>0</v>
      </c>
      <c r="N1442" t="b">
        <f t="shared" si="218"/>
        <v>1</v>
      </c>
      <c r="O1442" t="b">
        <f t="shared" si="219"/>
        <v>1</v>
      </c>
      <c r="P1442" t="b">
        <f t="shared" si="220"/>
        <v>1</v>
      </c>
      <c r="Q1442" s="21">
        <f t="shared" si="221"/>
        <v>1</v>
      </c>
    </row>
    <row r="1443" spans="1:17" ht="15.75" hidden="1" x14ac:dyDescent="0.25">
      <c r="A1443" s="17" t="s">
        <v>66</v>
      </c>
      <c r="B1443" s="17" t="s">
        <v>332</v>
      </c>
      <c r="C1443" s="17" t="s">
        <v>22</v>
      </c>
      <c r="D1443" s="12">
        <v>43101</v>
      </c>
      <c r="E1443" s="12">
        <v>43133</v>
      </c>
      <c r="F1443" s="13">
        <v>1750</v>
      </c>
      <c r="G1443" s="12">
        <v>43101</v>
      </c>
      <c r="H1443" s="12">
        <v>43131</v>
      </c>
      <c r="I1443" s="17">
        <f t="shared" si="214"/>
        <v>1</v>
      </c>
      <c r="J1443" s="13">
        <f t="shared" si="215"/>
        <v>1750</v>
      </c>
      <c r="K1443"/>
      <c r="L1443" t="b">
        <f t="shared" si="216"/>
        <v>0</v>
      </c>
      <c r="M1443" t="b">
        <f t="shared" si="217"/>
        <v>0</v>
      </c>
      <c r="N1443" t="b">
        <f t="shared" si="218"/>
        <v>1</v>
      </c>
      <c r="O1443" t="b">
        <f t="shared" si="219"/>
        <v>1</v>
      </c>
      <c r="P1443" t="b">
        <f t="shared" si="220"/>
        <v>1</v>
      </c>
      <c r="Q1443" s="21">
        <f t="shared" si="221"/>
        <v>1</v>
      </c>
    </row>
    <row r="1444" spans="1:17" ht="15.75" hidden="1" x14ac:dyDescent="0.25">
      <c r="A1444" s="17" t="s">
        <v>66</v>
      </c>
      <c r="B1444" s="17" t="s">
        <v>332</v>
      </c>
      <c r="C1444" s="17" t="s">
        <v>22</v>
      </c>
      <c r="D1444" s="12">
        <v>43132</v>
      </c>
      <c r="E1444" s="12">
        <v>43164</v>
      </c>
      <c r="F1444" s="13">
        <v>1750</v>
      </c>
      <c r="G1444" s="12">
        <v>43132</v>
      </c>
      <c r="H1444" s="12">
        <v>43159</v>
      </c>
      <c r="I1444" s="17">
        <f t="shared" si="214"/>
        <v>1</v>
      </c>
      <c r="J1444" s="13">
        <f t="shared" si="215"/>
        <v>1750</v>
      </c>
      <c r="K1444"/>
      <c r="L1444" t="b">
        <f t="shared" si="216"/>
        <v>0</v>
      </c>
      <c r="M1444" t="b">
        <f t="shared" si="217"/>
        <v>0</v>
      </c>
      <c r="N1444" t="b">
        <f t="shared" si="218"/>
        <v>1</v>
      </c>
      <c r="O1444" t="b">
        <f t="shared" si="219"/>
        <v>1</v>
      </c>
      <c r="P1444" t="b">
        <f t="shared" si="220"/>
        <v>1</v>
      </c>
      <c r="Q1444" s="21">
        <f t="shared" si="221"/>
        <v>1</v>
      </c>
    </row>
    <row r="1445" spans="1:17" ht="15.75" hidden="1" x14ac:dyDescent="0.25">
      <c r="A1445" s="17" t="s">
        <v>66</v>
      </c>
      <c r="B1445" s="17" t="s">
        <v>332</v>
      </c>
      <c r="C1445" s="17" t="s">
        <v>22</v>
      </c>
      <c r="D1445" s="12">
        <v>43160</v>
      </c>
      <c r="E1445" s="12">
        <v>43192</v>
      </c>
      <c r="F1445" s="13">
        <v>1750</v>
      </c>
      <c r="G1445" s="12">
        <v>43160</v>
      </c>
      <c r="H1445" s="12">
        <v>43190</v>
      </c>
      <c r="I1445" s="17">
        <f t="shared" si="214"/>
        <v>1</v>
      </c>
      <c r="J1445" s="13">
        <f t="shared" si="215"/>
        <v>1750</v>
      </c>
      <c r="K1445"/>
      <c r="L1445" t="b">
        <f t="shared" si="216"/>
        <v>0</v>
      </c>
      <c r="M1445" t="b">
        <f t="shared" si="217"/>
        <v>0</v>
      </c>
      <c r="N1445" t="b">
        <f t="shared" si="218"/>
        <v>1</v>
      </c>
      <c r="O1445" t="b">
        <f t="shared" si="219"/>
        <v>1</v>
      </c>
      <c r="P1445" t="b">
        <f t="shared" si="220"/>
        <v>1</v>
      </c>
      <c r="Q1445" s="21">
        <f t="shared" si="221"/>
        <v>1</v>
      </c>
    </row>
    <row r="1446" spans="1:17" ht="15.75" hidden="1" x14ac:dyDescent="0.25">
      <c r="A1446" s="17" t="s">
        <v>66</v>
      </c>
      <c r="B1446" s="17" t="s">
        <v>332</v>
      </c>
      <c r="C1446" s="17" t="s">
        <v>22</v>
      </c>
      <c r="D1446" s="12">
        <v>43191</v>
      </c>
      <c r="E1446" s="12">
        <v>43221</v>
      </c>
      <c r="F1446" s="13">
        <v>1750</v>
      </c>
      <c r="G1446" s="12">
        <v>43191</v>
      </c>
      <c r="H1446" s="12">
        <v>43220</v>
      </c>
      <c r="I1446" s="17">
        <f t="shared" si="214"/>
        <v>1</v>
      </c>
      <c r="J1446" s="13">
        <f t="shared" si="215"/>
        <v>1750</v>
      </c>
      <c r="K1446"/>
      <c r="L1446" t="b">
        <f t="shared" si="216"/>
        <v>0</v>
      </c>
      <c r="M1446" t="b">
        <f t="shared" si="217"/>
        <v>0</v>
      </c>
      <c r="N1446" t="b">
        <f t="shared" si="218"/>
        <v>1</v>
      </c>
      <c r="O1446" t="b">
        <f t="shared" si="219"/>
        <v>1</v>
      </c>
      <c r="P1446" t="b">
        <f t="shared" si="220"/>
        <v>1</v>
      </c>
      <c r="Q1446" s="21">
        <f t="shared" si="221"/>
        <v>1</v>
      </c>
    </row>
    <row r="1447" spans="1:17" ht="15.75" hidden="1" x14ac:dyDescent="0.25">
      <c r="A1447" s="17" t="s">
        <v>66</v>
      </c>
      <c r="B1447" s="17" t="s">
        <v>332</v>
      </c>
      <c r="C1447" s="17" t="s">
        <v>22</v>
      </c>
      <c r="D1447" s="12">
        <v>43221</v>
      </c>
      <c r="E1447" s="12">
        <v>43251</v>
      </c>
      <c r="F1447" s="13">
        <v>1750</v>
      </c>
      <c r="G1447" s="12">
        <v>43221</v>
      </c>
      <c r="H1447" s="12">
        <v>43251</v>
      </c>
      <c r="I1447" s="17">
        <f t="shared" si="214"/>
        <v>1</v>
      </c>
      <c r="J1447" s="13">
        <f t="shared" si="215"/>
        <v>1750</v>
      </c>
      <c r="K1447"/>
      <c r="L1447" t="b">
        <f t="shared" si="216"/>
        <v>0</v>
      </c>
      <c r="M1447" t="b">
        <f t="shared" si="217"/>
        <v>0</v>
      </c>
      <c r="N1447" t="b">
        <f t="shared" si="218"/>
        <v>1</v>
      </c>
      <c r="O1447" t="b">
        <f t="shared" si="219"/>
        <v>1</v>
      </c>
      <c r="P1447" t="b">
        <f t="shared" si="220"/>
        <v>1</v>
      </c>
      <c r="Q1447" s="21">
        <f t="shared" si="221"/>
        <v>1</v>
      </c>
    </row>
    <row r="1448" spans="1:17" ht="15.75" hidden="1" x14ac:dyDescent="0.25">
      <c r="A1448" s="17" t="s">
        <v>66</v>
      </c>
      <c r="B1448" s="17" t="s">
        <v>332</v>
      </c>
      <c r="C1448" s="17" t="s">
        <v>22</v>
      </c>
      <c r="D1448" s="12">
        <v>43252</v>
      </c>
      <c r="E1448" s="12">
        <v>43283</v>
      </c>
      <c r="F1448" s="13">
        <v>1750</v>
      </c>
      <c r="G1448" s="12">
        <v>43252</v>
      </c>
      <c r="H1448" s="12">
        <v>43281</v>
      </c>
      <c r="I1448" s="17">
        <f t="shared" si="214"/>
        <v>1</v>
      </c>
      <c r="J1448" s="13">
        <f t="shared" si="215"/>
        <v>1750</v>
      </c>
      <c r="K1448"/>
      <c r="L1448" t="b">
        <f t="shared" si="216"/>
        <v>0</v>
      </c>
      <c r="M1448" t="b">
        <f t="shared" si="217"/>
        <v>0</v>
      </c>
      <c r="N1448" t="b">
        <f t="shared" si="218"/>
        <v>1</v>
      </c>
      <c r="O1448" t="b">
        <f t="shared" si="219"/>
        <v>1</v>
      </c>
      <c r="P1448" t="b">
        <f t="shared" si="220"/>
        <v>1</v>
      </c>
      <c r="Q1448" s="21">
        <f t="shared" si="221"/>
        <v>1</v>
      </c>
    </row>
    <row r="1449" spans="1:17" ht="15.75" hidden="1" x14ac:dyDescent="0.25">
      <c r="A1449" s="17" t="s">
        <v>66</v>
      </c>
      <c r="B1449" s="17" t="s">
        <v>332</v>
      </c>
      <c r="C1449" s="17" t="s">
        <v>22</v>
      </c>
      <c r="D1449" s="12">
        <v>43282</v>
      </c>
      <c r="E1449" s="12">
        <v>43312</v>
      </c>
      <c r="F1449" s="13">
        <v>1750</v>
      </c>
      <c r="G1449" s="12">
        <v>43282</v>
      </c>
      <c r="H1449" s="12">
        <v>43312</v>
      </c>
      <c r="I1449" s="17">
        <f t="shared" si="214"/>
        <v>1</v>
      </c>
      <c r="J1449" s="13">
        <f t="shared" si="215"/>
        <v>1750</v>
      </c>
      <c r="K1449"/>
      <c r="L1449" t="b">
        <f t="shared" si="216"/>
        <v>0</v>
      </c>
      <c r="M1449" t="b">
        <f t="shared" si="217"/>
        <v>0</v>
      </c>
      <c r="N1449" t="b">
        <f t="shared" si="218"/>
        <v>1</v>
      </c>
      <c r="O1449" t="b">
        <f t="shared" si="219"/>
        <v>1</v>
      </c>
      <c r="P1449" t="b">
        <f t="shared" si="220"/>
        <v>1</v>
      </c>
      <c r="Q1449" s="21">
        <f t="shared" si="221"/>
        <v>1</v>
      </c>
    </row>
    <row r="1450" spans="1:17" ht="15.75" hidden="1" x14ac:dyDescent="0.25">
      <c r="A1450" s="17" t="s">
        <v>66</v>
      </c>
      <c r="B1450" s="17" t="s">
        <v>332</v>
      </c>
      <c r="C1450" s="17" t="s">
        <v>22</v>
      </c>
      <c r="D1450" s="12">
        <v>43313</v>
      </c>
      <c r="E1450" s="12">
        <v>43343</v>
      </c>
      <c r="F1450" s="13">
        <v>1750</v>
      </c>
      <c r="G1450" s="12">
        <v>43313</v>
      </c>
      <c r="H1450" s="12">
        <v>43343</v>
      </c>
      <c r="I1450" s="17">
        <f t="shared" si="214"/>
        <v>1</v>
      </c>
      <c r="J1450" s="13">
        <f t="shared" si="215"/>
        <v>1750</v>
      </c>
      <c r="K1450"/>
      <c r="L1450" t="b">
        <f t="shared" si="216"/>
        <v>0</v>
      </c>
      <c r="M1450" t="b">
        <f t="shared" si="217"/>
        <v>0</v>
      </c>
      <c r="N1450" t="b">
        <f t="shared" si="218"/>
        <v>1</v>
      </c>
      <c r="O1450" t="b">
        <f t="shared" si="219"/>
        <v>1</v>
      </c>
      <c r="P1450" t="b">
        <f t="shared" si="220"/>
        <v>1</v>
      </c>
      <c r="Q1450" s="21">
        <f t="shared" si="221"/>
        <v>1</v>
      </c>
    </row>
    <row r="1451" spans="1:17" ht="15.75" hidden="1" x14ac:dyDescent="0.25">
      <c r="A1451" s="17" t="s">
        <v>66</v>
      </c>
      <c r="B1451" s="17" t="s">
        <v>332</v>
      </c>
      <c r="C1451" s="17" t="s">
        <v>22</v>
      </c>
      <c r="D1451" s="12">
        <v>43344</v>
      </c>
      <c r="E1451" s="12">
        <v>43374</v>
      </c>
      <c r="F1451" s="13">
        <v>1750</v>
      </c>
      <c r="G1451" s="12">
        <v>43344</v>
      </c>
      <c r="H1451" s="12">
        <v>43373</v>
      </c>
      <c r="I1451" s="17">
        <f t="shared" si="214"/>
        <v>1</v>
      </c>
      <c r="J1451" s="13">
        <f t="shared" si="215"/>
        <v>1750</v>
      </c>
      <c r="K1451"/>
      <c r="L1451" t="b">
        <f t="shared" si="216"/>
        <v>0</v>
      </c>
      <c r="M1451" t="b">
        <f t="shared" si="217"/>
        <v>0</v>
      </c>
      <c r="N1451" t="b">
        <f t="shared" si="218"/>
        <v>1</v>
      </c>
      <c r="O1451" t="b">
        <f t="shared" si="219"/>
        <v>1</v>
      </c>
      <c r="P1451" t="b">
        <f t="shared" si="220"/>
        <v>1</v>
      </c>
      <c r="Q1451" s="21">
        <f t="shared" si="221"/>
        <v>1</v>
      </c>
    </row>
    <row r="1452" spans="1:17" ht="15.75" hidden="1" x14ac:dyDescent="0.25">
      <c r="A1452" s="17" t="s">
        <v>66</v>
      </c>
      <c r="B1452" s="17" t="s">
        <v>332</v>
      </c>
      <c r="C1452" s="17" t="s">
        <v>22</v>
      </c>
      <c r="D1452" s="12">
        <v>43374</v>
      </c>
      <c r="E1452" s="12">
        <v>43404</v>
      </c>
      <c r="F1452" s="13">
        <v>1750</v>
      </c>
      <c r="G1452" s="12">
        <v>43374</v>
      </c>
      <c r="H1452" s="12">
        <v>43404</v>
      </c>
      <c r="I1452" s="17">
        <f t="shared" si="214"/>
        <v>1</v>
      </c>
      <c r="J1452" s="13">
        <f t="shared" si="215"/>
        <v>1750</v>
      </c>
      <c r="K1452"/>
      <c r="L1452" t="b">
        <f t="shared" si="216"/>
        <v>0</v>
      </c>
      <c r="M1452" t="b">
        <f t="shared" si="217"/>
        <v>0</v>
      </c>
      <c r="N1452" t="b">
        <f t="shared" si="218"/>
        <v>1</v>
      </c>
      <c r="O1452" t="b">
        <f t="shared" si="219"/>
        <v>1</v>
      </c>
      <c r="P1452" t="b">
        <f t="shared" si="220"/>
        <v>1</v>
      </c>
      <c r="Q1452" s="21">
        <f t="shared" si="221"/>
        <v>1</v>
      </c>
    </row>
    <row r="1453" spans="1:17" ht="15.75" hidden="1" x14ac:dyDescent="0.25">
      <c r="A1453" s="17" t="s">
        <v>66</v>
      </c>
      <c r="B1453" s="17" t="s">
        <v>332</v>
      </c>
      <c r="C1453" s="17" t="s">
        <v>22</v>
      </c>
      <c r="D1453" s="12">
        <v>43405</v>
      </c>
      <c r="E1453" s="12">
        <v>43437</v>
      </c>
      <c r="F1453" s="13">
        <v>1750</v>
      </c>
      <c r="G1453" s="12">
        <v>43405</v>
      </c>
      <c r="H1453" s="12">
        <v>43434</v>
      </c>
      <c r="I1453" s="17">
        <f t="shared" si="214"/>
        <v>1</v>
      </c>
      <c r="J1453" s="13">
        <f t="shared" si="215"/>
        <v>1750</v>
      </c>
      <c r="K1453"/>
      <c r="L1453" t="b">
        <f t="shared" si="216"/>
        <v>0</v>
      </c>
      <c r="M1453" t="b">
        <f t="shared" si="217"/>
        <v>0</v>
      </c>
      <c r="N1453" t="b">
        <f t="shared" si="218"/>
        <v>1</v>
      </c>
      <c r="O1453" t="b">
        <f t="shared" si="219"/>
        <v>1</v>
      </c>
      <c r="P1453" t="b">
        <f t="shared" si="220"/>
        <v>1</v>
      </c>
      <c r="Q1453" s="21">
        <f t="shared" si="221"/>
        <v>1</v>
      </c>
    </row>
    <row r="1454" spans="1:17" ht="15.75" hidden="1" x14ac:dyDescent="0.25">
      <c r="A1454" s="17" t="s">
        <v>66</v>
      </c>
      <c r="B1454" s="17" t="s">
        <v>332</v>
      </c>
      <c r="C1454" s="17" t="s">
        <v>22</v>
      </c>
      <c r="D1454" s="12">
        <v>43435</v>
      </c>
      <c r="E1454" s="12">
        <v>43469</v>
      </c>
      <c r="F1454" s="13">
        <v>1750</v>
      </c>
      <c r="G1454" s="12">
        <v>43435</v>
      </c>
      <c r="H1454" s="12">
        <v>43465</v>
      </c>
      <c r="I1454" s="17">
        <f t="shared" si="214"/>
        <v>1</v>
      </c>
      <c r="J1454" s="13">
        <f t="shared" si="215"/>
        <v>1750</v>
      </c>
      <c r="K1454"/>
      <c r="L1454" t="b">
        <f t="shared" si="216"/>
        <v>0</v>
      </c>
      <c r="M1454" t="b">
        <f t="shared" si="217"/>
        <v>0</v>
      </c>
      <c r="N1454" t="b">
        <f t="shared" si="218"/>
        <v>1</v>
      </c>
      <c r="O1454" t="b">
        <f t="shared" si="219"/>
        <v>1</v>
      </c>
      <c r="P1454" t="b">
        <f t="shared" si="220"/>
        <v>1</v>
      </c>
      <c r="Q1454" s="21">
        <f t="shared" si="221"/>
        <v>1</v>
      </c>
    </row>
    <row r="1455" spans="1:17" ht="15.75" x14ac:dyDescent="0.25">
      <c r="A1455" s="17" t="s">
        <v>66</v>
      </c>
      <c r="B1455" s="17" t="s">
        <v>332</v>
      </c>
      <c r="C1455" s="17" t="s">
        <v>22</v>
      </c>
      <c r="D1455" s="12">
        <v>43466</v>
      </c>
      <c r="E1455" s="12">
        <v>43504</v>
      </c>
      <c r="F1455" s="13">
        <v>1750</v>
      </c>
      <c r="G1455" s="12">
        <v>43466</v>
      </c>
      <c r="H1455" s="12">
        <v>43496</v>
      </c>
      <c r="I1455" s="17">
        <f t="shared" si="214"/>
        <v>1</v>
      </c>
      <c r="J1455" s="13">
        <f t="shared" si="215"/>
        <v>1750</v>
      </c>
      <c r="K1455"/>
      <c r="L1455" t="b">
        <f t="shared" si="216"/>
        <v>0</v>
      </c>
      <c r="M1455" t="b">
        <f t="shared" si="217"/>
        <v>0</v>
      </c>
      <c r="N1455" t="b">
        <f t="shared" si="218"/>
        <v>1</v>
      </c>
      <c r="O1455" t="b">
        <f t="shared" si="219"/>
        <v>1</v>
      </c>
      <c r="P1455" t="b">
        <f t="shared" si="220"/>
        <v>1</v>
      </c>
      <c r="Q1455" s="21">
        <f t="shared" si="221"/>
        <v>1</v>
      </c>
    </row>
    <row r="1456" spans="1:17" ht="15.75" x14ac:dyDescent="0.25">
      <c r="A1456" s="17" t="s">
        <v>66</v>
      </c>
      <c r="B1456" s="17" t="s">
        <v>332</v>
      </c>
      <c r="C1456" s="17" t="s">
        <v>22</v>
      </c>
      <c r="D1456" s="12">
        <v>43497</v>
      </c>
      <c r="E1456" s="12">
        <v>43528</v>
      </c>
      <c r="F1456" s="13">
        <v>1750</v>
      </c>
      <c r="G1456" s="12">
        <v>43497</v>
      </c>
      <c r="H1456" s="12">
        <v>43524</v>
      </c>
      <c r="I1456" s="17">
        <f t="shared" si="214"/>
        <v>1</v>
      </c>
      <c r="J1456" s="13">
        <f t="shared" si="215"/>
        <v>1750</v>
      </c>
      <c r="K1456"/>
      <c r="L1456" t="b">
        <f t="shared" si="216"/>
        <v>0</v>
      </c>
      <c r="M1456" t="b">
        <f t="shared" si="217"/>
        <v>0</v>
      </c>
      <c r="N1456" t="b">
        <f t="shared" si="218"/>
        <v>1</v>
      </c>
      <c r="O1456" t="b">
        <f t="shared" si="219"/>
        <v>1</v>
      </c>
      <c r="P1456" t="b">
        <f t="shared" si="220"/>
        <v>1</v>
      </c>
      <c r="Q1456" s="21">
        <f t="shared" si="221"/>
        <v>1</v>
      </c>
    </row>
    <row r="1457" spans="1:17" ht="15.75" x14ac:dyDescent="0.25">
      <c r="A1457" s="17" t="s">
        <v>66</v>
      </c>
      <c r="B1457" s="17" t="s">
        <v>332</v>
      </c>
      <c r="C1457" s="17" t="s">
        <v>22</v>
      </c>
      <c r="D1457" s="12">
        <v>43525</v>
      </c>
      <c r="E1457" s="12">
        <v>43556</v>
      </c>
      <c r="F1457" s="13">
        <v>1750</v>
      </c>
      <c r="G1457" s="12">
        <v>43525</v>
      </c>
      <c r="H1457" s="12">
        <v>43555</v>
      </c>
      <c r="I1457" s="17">
        <f t="shared" si="214"/>
        <v>1</v>
      </c>
      <c r="J1457" s="13">
        <f t="shared" si="215"/>
        <v>1750</v>
      </c>
      <c r="K1457"/>
      <c r="L1457" t="b">
        <f t="shared" si="216"/>
        <v>0</v>
      </c>
      <c r="M1457" t="b">
        <f t="shared" si="217"/>
        <v>0</v>
      </c>
      <c r="N1457" t="b">
        <f t="shared" si="218"/>
        <v>1</v>
      </c>
      <c r="O1457" t="b">
        <f t="shared" si="219"/>
        <v>1</v>
      </c>
      <c r="P1457" t="b">
        <f t="shared" si="220"/>
        <v>1</v>
      </c>
      <c r="Q1457" s="21">
        <f t="shared" si="221"/>
        <v>1</v>
      </c>
    </row>
    <row r="1458" spans="1:17" ht="15.75" x14ac:dyDescent="0.25">
      <c r="A1458" s="17" t="s">
        <v>66</v>
      </c>
      <c r="B1458" s="17" t="s">
        <v>332</v>
      </c>
      <c r="C1458" s="17" t="s">
        <v>22</v>
      </c>
      <c r="D1458" s="12">
        <v>43556</v>
      </c>
      <c r="E1458" s="12">
        <v>43586</v>
      </c>
      <c r="F1458" s="13">
        <v>1750</v>
      </c>
      <c r="G1458" s="12">
        <v>43556</v>
      </c>
      <c r="H1458" s="12">
        <v>43585</v>
      </c>
      <c r="I1458" s="17">
        <f t="shared" si="214"/>
        <v>1</v>
      </c>
      <c r="J1458" s="13">
        <f t="shared" si="215"/>
        <v>1750</v>
      </c>
      <c r="K1458"/>
      <c r="L1458" t="b">
        <f t="shared" si="216"/>
        <v>0</v>
      </c>
      <c r="M1458" t="b">
        <f t="shared" si="217"/>
        <v>0</v>
      </c>
      <c r="N1458" t="b">
        <f t="shared" si="218"/>
        <v>1</v>
      </c>
      <c r="O1458" t="b">
        <f t="shared" si="219"/>
        <v>1</v>
      </c>
      <c r="P1458" t="b">
        <f t="shared" si="220"/>
        <v>1</v>
      </c>
      <c r="Q1458" s="21">
        <f t="shared" si="221"/>
        <v>1</v>
      </c>
    </row>
    <row r="1459" spans="1:17" ht="15.75" x14ac:dyDescent="0.25">
      <c r="A1459" s="17" t="s">
        <v>66</v>
      </c>
      <c r="B1459" s="17" t="s">
        <v>332</v>
      </c>
      <c r="C1459" s="17" t="s">
        <v>22</v>
      </c>
      <c r="D1459" s="12">
        <v>43586</v>
      </c>
      <c r="E1459" s="12">
        <v>43616</v>
      </c>
      <c r="F1459" s="13">
        <v>1750</v>
      </c>
      <c r="G1459" s="12">
        <v>43586</v>
      </c>
      <c r="H1459" s="12">
        <v>43616</v>
      </c>
      <c r="I1459" s="17">
        <f t="shared" ref="I1459:I1522" si="222">IF((YEAR(H1459)-YEAR(G1459))=1, ((MONTH(H1459)-MONTH(G1459))+1)+12, (IF((YEAR(H1459)-YEAR(G1459))=2, ((MONTH(H1459)-MONTH(G1459))+1)+24, (IF((YEAR(H1459)-YEAR(G1459))=3, ((MONTH(H1459)-MONTH(G1459))+1)+36, (MONTH(H1459)-MONTH(G1459))+1)))))</f>
        <v>1</v>
      </c>
      <c r="J1459" s="13">
        <f t="shared" si="215"/>
        <v>1750</v>
      </c>
      <c r="K1459"/>
      <c r="L1459" t="b">
        <f t="shared" si="216"/>
        <v>0</v>
      </c>
      <c r="M1459" t="b">
        <f t="shared" si="217"/>
        <v>0</v>
      </c>
      <c r="N1459" t="b">
        <f t="shared" si="218"/>
        <v>1</v>
      </c>
      <c r="O1459" t="b">
        <f t="shared" si="219"/>
        <v>1</v>
      </c>
      <c r="P1459" t="b">
        <f t="shared" si="220"/>
        <v>1</v>
      </c>
      <c r="Q1459" s="21">
        <f t="shared" si="221"/>
        <v>1</v>
      </c>
    </row>
    <row r="1460" spans="1:17" ht="15.75" x14ac:dyDescent="0.25">
      <c r="A1460" s="17" t="s">
        <v>66</v>
      </c>
      <c r="B1460" s="17" t="s">
        <v>332</v>
      </c>
      <c r="C1460" s="17" t="s">
        <v>22</v>
      </c>
      <c r="D1460" s="12">
        <v>43617</v>
      </c>
      <c r="E1460" s="12">
        <v>43647</v>
      </c>
      <c r="F1460" s="13">
        <v>1750</v>
      </c>
      <c r="G1460" s="12">
        <v>43617</v>
      </c>
      <c r="H1460" s="12">
        <v>43646</v>
      </c>
      <c r="I1460" s="17">
        <f t="shared" si="222"/>
        <v>1</v>
      </c>
      <c r="J1460" s="13">
        <f t="shared" si="215"/>
        <v>1750</v>
      </c>
      <c r="K1460"/>
      <c r="L1460" t="b">
        <f t="shared" si="216"/>
        <v>0</v>
      </c>
      <c r="M1460" t="b">
        <f t="shared" si="217"/>
        <v>0</v>
      </c>
      <c r="N1460" t="b">
        <f t="shared" si="218"/>
        <v>1</v>
      </c>
      <c r="O1460" t="b">
        <f t="shared" si="219"/>
        <v>1</v>
      </c>
      <c r="P1460" t="b">
        <f t="shared" si="220"/>
        <v>1</v>
      </c>
      <c r="Q1460" s="21">
        <f t="shared" si="221"/>
        <v>1</v>
      </c>
    </row>
    <row r="1461" spans="1:17" ht="15.75" x14ac:dyDescent="0.25">
      <c r="A1461" s="17" t="s">
        <v>66</v>
      </c>
      <c r="B1461" s="17" t="s">
        <v>332</v>
      </c>
      <c r="C1461" s="17" t="s">
        <v>22</v>
      </c>
      <c r="D1461" s="12">
        <v>43647</v>
      </c>
      <c r="E1461" s="12">
        <v>43677</v>
      </c>
      <c r="F1461" s="13">
        <v>1750</v>
      </c>
      <c r="G1461" s="12">
        <v>43647</v>
      </c>
      <c r="H1461" s="12">
        <v>43677</v>
      </c>
      <c r="I1461" s="17">
        <f t="shared" si="222"/>
        <v>1</v>
      </c>
      <c r="J1461" s="13">
        <f t="shared" si="215"/>
        <v>1750</v>
      </c>
      <c r="K1461"/>
      <c r="L1461" t="b">
        <f t="shared" si="216"/>
        <v>0</v>
      </c>
      <c r="M1461" t="b">
        <f t="shared" si="217"/>
        <v>0</v>
      </c>
      <c r="N1461" t="b">
        <f t="shared" si="218"/>
        <v>1</v>
      </c>
      <c r="O1461" t="b">
        <f t="shared" si="219"/>
        <v>1</v>
      </c>
      <c r="P1461" t="b">
        <f t="shared" si="220"/>
        <v>1</v>
      </c>
      <c r="Q1461" s="21">
        <f t="shared" si="221"/>
        <v>1</v>
      </c>
    </row>
    <row r="1462" spans="1:17" ht="15.75" x14ac:dyDescent="0.25">
      <c r="A1462" s="17" t="s">
        <v>66</v>
      </c>
      <c r="B1462" s="17" t="s">
        <v>332</v>
      </c>
      <c r="C1462" s="17" t="s">
        <v>22</v>
      </c>
      <c r="D1462" s="12">
        <v>43678</v>
      </c>
      <c r="E1462" s="12">
        <v>43711</v>
      </c>
      <c r="F1462" s="13">
        <v>1750</v>
      </c>
      <c r="G1462" s="12">
        <v>43678</v>
      </c>
      <c r="H1462" s="12">
        <v>43708</v>
      </c>
      <c r="I1462" s="17">
        <f t="shared" si="222"/>
        <v>1</v>
      </c>
      <c r="J1462" s="13">
        <f t="shared" si="215"/>
        <v>1750</v>
      </c>
      <c r="K1462"/>
      <c r="L1462" t="b">
        <f t="shared" si="216"/>
        <v>0</v>
      </c>
      <c r="M1462" t="b">
        <f t="shared" si="217"/>
        <v>0</v>
      </c>
      <c r="N1462" t="b">
        <f t="shared" si="218"/>
        <v>1</v>
      </c>
      <c r="O1462" t="b">
        <f t="shared" si="219"/>
        <v>1</v>
      </c>
      <c r="P1462" t="b">
        <f t="shared" si="220"/>
        <v>1</v>
      </c>
      <c r="Q1462" s="21">
        <f t="shared" si="221"/>
        <v>1</v>
      </c>
    </row>
    <row r="1463" spans="1:17" ht="15.75" x14ac:dyDescent="0.25">
      <c r="A1463" s="17" t="s">
        <v>66</v>
      </c>
      <c r="B1463" s="17" t="s">
        <v>332</v>
      </c>
      <c r="C1463" s="17" t="s">
        <v>22</v>
      </c>
      <c r="D1463" s="12">
        <v>43709</v>
      </c>
      <c r="E1463" s="12">
        <v>43740</v>
      </c>
      <c r="F1463" s="13">
        <v>1750</v>
      </c>
      <c r="G1463" s="12">
        <v>43709</v>
      </c>
      <c r="H1463" s="12">
        <v>43738</v>
      </c>
      <c r="I1463" s="17">
        <f t="shared" si="222"/>
        <v>1</v>
      </c>
      <c r="J1463" s="13">
        <f t="shared" si="215"/>
        <v>1750</v>
      </c>
      <c r="K1463"/>
      <c r="L1463" t="b">
        <f t="shared" si="216"/>
        <v>0</v>
      </c>
      <c r="M1463" t="b">
        <f t="shared" si="217"/>
        <v>0</v>
      </c>
      <c r="N1463" t="b">
        <f t="shared" si="218"/>
        <v>1</v>
      </c>
      <c r="O1463" t="b">
        <f t="shared" si="219"/>
        <v>1</v>
      </c>
      <c r="P1463" t="b">
        <f t="shared" si="220"/>
        <v>1</v>
      </c>
      <c r="Q1463" s="21">
        <f t="shared" si="221"/>
        <v>1</v>
      </c>
    </row>
    <row r="1464" spans="1:17" ht="15.75" x14ac:dyDescent="0.25">
      <c r="A1464" s="17" t="s">
        <v>66</v>
      </c>
      <c r="B1464" s="17" t="s">
        <v>332</v>
      </c>
      <c r="C1464" s="17" t="s">
        <v>22</v>
      </c>
      <c r="D1464" s="12">
        <v>43739</v>
      </c>
      <c r="E1464" s="12">
        <v>43770</v>
      </c>
      <c r="F1464" s="13">
        <v>1750</v>
      </c>
      <c r="G1464" s="12">
        <v>43739</v>
      </c>
      <c r="H1464" s="12">
        <v>43769</v>
      </c>
      <c r="I1464" s="17">
        <f t="shared" si="222"/>
        <v>1</v>
      </c>
      <c r="J1464" s="13">
        <f t="shared" si="215"/>
        <v>1750</v>
      </c>
      <c r="K1464"/>
      <c r="L1464" t="b">
        <f t="shared" si="216"/>
        <v>0</v>
      </c>
      <c r="M1464" t="b">
        <f t="shared" si="217"/>
        <v>0</v>
      </c>
      <c r="N1464" t="b">
        <f t="shared" si="218"/>
        <v>1</v>
      </c>
      <c r="O1464" t="b">
        <f t="shared" si="219"/>
        <v>1</v>
      </c>
      <c r="P1464" t="b">
        <f t="shared" si="220"/>
        <v>1</v>
      </c>
      <c r="Q1464" s="21">
        <f t="shared" si="221"/>
        <v>1</v>
      </c>
    </row>
    <row r="1465" spans="1:17" ht="15.75" x14ac:dyDescent="0.25">
      <c r="A1465" s="17" t="s">
        <v>66</v>
      </c>
      <c r="B1465" s="17" t="s">
        <v>332</v>
      </c>
      <c r="C1465" s="17" t="s">
        <v>22</v>
      </c>
      <c r="D1465" s="12">
        <v>43770</v>
      </c>
      <c r="E1465" s="12">
        <v>43805</v>
      </c>
      <c r="F1465" s="13">
        <v>1750</v>
      </c>
      <c r="G1465" s="12">
        <v>43770</v>
      </c>
      <c r="H1465" s="12">
        <v>43799</v>
      </c>
      <c r="I1465" s="17">
        <f t="shared" si="222"/>
        <v>1</v>
      </c>
      <c r="J1465" s="13">
        <f t="shared" si="215"/>
        <v>1750</v>
      </c>
      <c r="K1465"/>
      <c r="L1465" t="b">
        <f t="shared" si="216"/>
        <v>0</v>
      </c>
      <c r="M1465" t="b">
        <f t="shared" si="217"/>
        <v>0</v>
      </c>
      <c r="N1465" t="b">
        <f t="shared" si="218"/>
        <v>1</v>
      </c>
      <c r="O1465" t="b">
        <f t="shared" si="219"/>
        <v>1</v>
      </c>
      <c r="P1465" t="b">
        <f t="shared" si="220"/>
        <v>1</v>
      </c>
      <c r="Q1465" s="21">
        <f t="shared" si="221"/>
        <v>1</v>
      </c>
    </row>
    <row r="1466" spans="1:17" ht="15.75" x14ac:dyDescent="0.25">
      <c r="A1466" s="17" t="s">
        <v>66</v>
      </c>
      <c r="B1466" s="17" t="s">
        <v>332</v>
      </c>
      <c r="C1466" s="17" t="s">
        <v>22</v>
      </c>
      <c r="D1466" s="12">
        <v>43800</v>
      </c>
      <c r="E1466" s="12">
        <v>43840</v>
      </c>
      <c r="F1466" s="13">
        <v>1750</v>
      </c>
      <c r="G1466" s="12">
        <v>43800</v>
      </c>
      <c r="H1466" s="12">
        <v>43830</v>
      </c>
      <c r="I1466" s="17">
        <f t="shared" si="222"/>
        <v>1</v>
      </c>
      <c r="J1466" s="13">
        <f t="shared" si="215"/>
        <v>1750</v>
      </c>
      <c r="K1466"/>
      <c r="L1466" t="b">
        <f t="shared" si="216"/>
        <v>0</v>
      </c>
      <c r="M1466" t="b">
        <f t="shared" si="217"/>
        <v>0</v>
      </c>
      <c r="N1466" t="b">
        <f t="shared" si="218"/>
        <v>1</v>
      </c>
      <c r="O1466" t="b">
        <f t="shared" si="219"/>
        <v>1</v>
      </c>
      <c r="P1466" t="b">
        <f t="shared" si="220"/>
        <v>1</v>
      </c>
      <c r="Q1466" s="21">
        <f t="shared" si="221"/>
        <v>1</v>
      </c>
    </row>
    <row r="1467" spans="1:17" ht="15.75" x14ac:dyDescent="0.25">
      <c r="A1467" s="17" t="s">
        <v>66</v>
      </c>
      <c r="B1467" s="17" t="s">
        <v>332</v>
      </c>
      <c r="C1467" s="17" t="s">
        <v>22</v>
      </c>
      <c r="D1467" s="12">
        <v>43831</v>
      </c>
      <c r="E1467" s="12">
        <v>43875</v>
      </c>
      <c r="F1467" s="13">
        <v>1750</v>
      </c>
      <c r="G1467" s="12">
        <v>43831</v>
      </c>
      <c r="H1467" s="12">
        <v>43861</v>
      </c>
      <c r="I1467" s="17">
        <f t="shared" si="222"/>
        <v>1</v>
      </c>
      <c r="J1467" s="13">
        <f t="shared" si="215"/>
        <v>1750</v>
      </c>
      <c r="K1467"/>
      <c r="L1467" t="b">
        <f t="shared" si="216"/>
        <v>0</v>
      </c>
      <c r="M1467" t="b">
        <f t="shared" si="217"/>
        <v>0</v>
      </c>
      <c r="N1467" t="b">
        <f t="shared" si="218"/>
        <v>1</v>
      </c>
      <c r="O1467" t="b">
        <f t="shared" si="219"/>
        <v>1</v>
      </c>
      <c r="P1467" t="b">
        <f t="shared" si="220"/>
        <v>1</v>
      </c>
      <c r="Q1467" s="21">
        <f t="shared" si="221"/>
        <v>1</v>
      </c>
    </row>
    <row r="1468" spans="1:17" ht="15.75" x14ac:dyDescent="0.25">
      <c r="A1468" s="17" t="s">
        <v>66</v>
      </c>
      <c r="B1468" s="17" t="s">
        <v>332</v>
      </c>
      <c r="C1468" s="17" t="s">
        <v>22</v>
      </c>
      <c r="D1468" s="12">
        <v>43862</v>
      </c>
      <c r="E1468" s="12">
        <v>43892</v>
      </c>
      <c r="F1468" s="13">
        <v>1750</v>
      </c>
      <c r="G1468" s="12">
        <v>43862</v>
      </c>
      <c r="H1468" s="12">
        <v>43890</v>
      </c>
      <c r="I1468" s="17">
        <f t="shared" si="222"/>
        <v>1</v>
      </c>
      <c r="J1468" s="13">
        <f t="shared" ref="J1468:J1531" si="223">F1468/I1468</f>
        <v>1750</v>
      </c>
      <c r="K1468"/>
      <c r="L1468" t="b">
        <f t="shared" si="216"/>
        <v>0</v>
      </c>
      <c r="M1468" t="b">
        <f t="shared" si="217"/>
        <v>0</v>
      </c>
      <c r="N1468" t="b">
        <f t="shared" si="218"/>
        <v>1</v>
      </c>
      <c r="O1468" t="b">
        <f t="shared" si="219"/>
        <v>1</v>
      </c>
      <c r="P1468" t="b">
        <f t="shared" si="220"/>
        <v>1</v>
      </c>
      <c r="Q1468" s="21">
        <f t="shared" si="221"/>
        <v>1</v>
      </c>
    </row>
    <row r="1469" spans="1:17" ht="15.75" x14ac:dyDescent="0.25">
      <c r="A1469" s="17" t="s">
        <v>66</v>
      </c>
      <c r="B1469" s="17" t="s">
        <v>332</v>
      </c>
      <c r="C1469" s="17" t="s">
        <v>22</v>
      </c>
      <c r="D1469" s="12">
        <v>43891</v>
      </c>
      <c r="E1469" s="12">
        <v>43941</v>
      </c>
      <c r="F1469" s="13">
        <v>1750</v>
      </c>
      <c r="G1469" s="12">
        <v>43891</v>
      </c>
      <c r="H1469" s="12">
        <v>43921</v>
      </c>
      <c r="I1469" s="17">
        <f t="shared" si="222"/>
        <v>1</v>
      </c>
      <c r="J1469" s="13">
        <f t="shared" si="223"/>
        <v>1750</v>
      </c>
      <c r="K1469"/>
      <c r="L1469" t="b">
        <f t="shared" si="216"/>
        <v>0</v>
      </c>
      <c r="M1469" t="b">
        <f t="shared" si="217"/>
        <v>0</v>
      </c>
      <c r="N1469" t="b">
        <f t="shared" si="218"/>
        <v>1</v>
      </c>
      <c r="O1469" t="b">
        <f t="shared" si="219"/>
        <v>1</v>
      </c>
      <c r="P1469" t="b">
        <f t="shared" si="220"/>
        <v>1</v>
      </c>
      <c r="Q1469" s="21">
        <f t="shared" si="221"/>
        <v>1</v>
      </c>
    </row>
    <row r="1470" spans="1:17" ht="15.75" x14ac:dyDescent="0.25">
      <c r="A1470" s="17" t="s">
        <v>66</v>
      </c>
      <c r="B1470" s="17" t="s">
        <v>332</v>
      </c>
      <c r="C1470" s="17" t="s">
        <v>22</v>
      </c>
      <c r="D1470" s="12">
        <v>43922</v>
      </c>
      <c r="E1470" s="12">
        <v>43959</v>
      </c>
      <c r="F1470" s="13">
        <v>1750</v>
      </c>
      <c r="G1470" s="12">
        <v>43922</v>
      </c>
      <c r="H1470" s="12">
        <v>43951</v>
      </c>
      <c r="I1470" s="17">
        <f t="shared" si="222"/>
        <v>1</v>
      </c>
      <c r="J1470" s="13">
        <f t="shared" si="223"/>
        <v>1750</v>
      </c>
      <c r="K1470"/>
      <c r="L1470" t="b">
        <f t="shared" ref="L1470:L1533" si="224">AND(F1470=F1469,G1470=G1469,E1470=E1469,D1470=D1469)</f>
        <v>0</v>
      </c>
      <c r="M1470" t="b">
        <f t="shared" ref="M1470:M1533" si="225">IF(F1470&gt;G1470,TRUE, FALSE)</f>
        <v>0</v>
      </c>
      <c r="N1470" t="b">
        <f t="shared" ref="N1470:N1533" si="226">EXACT(A1470,A1469)</f>
        <v>1</v>
      </c>
      <c r="O1470" t="b">
        <f t="shared" ref="O1470:O1533" si="227">EXACT(B1470,B1469)</f>
        <v>1</v>
      </c>
      <c r="P1470" t="b">
        <f t="shared" ref="P1470:P1533" si="228">AND(N1470,O1470)</f>
        <v>1</v>
      </c>
      <c r="Q1470" s="21">
        <f t="shared" ref="Q1470:Q1533" si="229">IF(AND(NOT(L1470),P1470), G1470-H1469,"N/a")</f>
        <v>1</v>
      </c>
    </row>
    <row r="1471" spans="1:17" ht="15.75" x14ac:dyDescent="0.25">
      <c r="A1471" s="17" t="s">
        <v>66</v>
      </c>
      <c r="B1471" s="17" t="s">
        <v>332</v>
      </c>
      <c r="C1471" s="17" t="s">
        <v>22</v>
      </c>
      <c r="D1471" s="12">
        <v>43952</v>
      </c>
      <c r="E1471" s="12">
        <v>43983</v>
      </c>
      <c r="F1471" s="13">
        <v>1750</v>
      </c>
      <c r="G1471" s="12">
        <v>43952</v>
      </c>
      <c r="H1471" s="12">
        <v>43982</v>
      </c>
      <c r="I1471" s="17">
        <f t="shared" si="222"/>
        <v>1</v>
      </c>
      <c r="J1471" s="13">
        <f t="shared" si="223"/>
        <v>1750</v>
      </c>
      <c r="K1471"/>
      <c r="L1471" t="b">
        <f t="shared" si="224"/>
        <v>0</v>
      </c>
      <c r="M1471" t="b">
        <f t="shared" si="225"/>
        <v>0</v>
      </c>
      <c r="N1471" t="b">
        <f t="shared" si="226"/>
        <v>1</v>
      </c>
      <c r="O1471" t="b">
        <f t="shared" si="227"/>
        <v>1</v>
      </c>
      <c r="P1471" t="b">
        <f t="shared" si="228"/>
        <v>1</v>
      </c>
      <c r="Q1471" s="21">
        <f t="shared" si="229"/>
        <v>1</v>
      </c>
    </row>
    <row r="1472" spans="1:17" ht="15.75" x14ac:dyDescent="0.25">
      <c r="A1472" s="17" t="s">
        <v>66</v>
      </c>
      <c r="B1472" s="17" t="s">
        <v>332</v>
      </c>
      <c r="C1472" s="17" t="s">
        <v>22</v>
      </c>
      <c r="D1472" s="12">
        <v>43983</v>
      </c>
      <c r="E1472" s="12">
        <v>44015</v>
      </c>
      <c r="F1472" s="13">
        <v>1750</v>
      </c>
      <c r="G1472" s="12">
        <v>43983</v>
      </c>
      <c r="H1472" s="12">
        <v>44012</v>
      </c>
      <c r="I1472" s="17">
        <f t="shared" si="222"/>
        <v>1</v>
      </c>
      <c r="J1472" s="13">
        <f t="shared" si="223"/>
        <v>1750</v>
      </c>
      <c r="K1472"/>
      <c r="L1472" t="b">
        <f t="shared" si="224"/>
        <v>0</v>
      </c>
      <c r="M1472" t="b">
        <f t="shared" si="225"/>
        <v>0</v>
      </c>
      <c r="N1472" t="b">
        <f t="shared" si="226"/>
        <v>1</v>
      </c>
      <c r="O1472" t="b">
        <f t="shared" si="227"/>
        <v>1</v>
      </c>
      <c r="P1472" t="b">
        <f t="shared" si="228"/>
        <v>1</v>
      </c>
      <c r="Q1472" s="21">
        <f t="shared" si="229"/>
        <v>1</v>
      </c>
    </row>
    <row r="1473" spans="1:17" ht="15.75" x14ac:dyDescent="0.25">
      <c r="A1473" s="17" t="s">
        <v>66</v>
      </c>
      <c r="B1473" s="17" t="s">
        <v>332</v>
      </c>
      <c r="C1473" s="17" t="s">
        <v>22</v>
      </c>
      <c r="D1473" s="12">
        <v>44013</v>
      </c>
      <c r="E1473" s="12">
        <v>44043</v>
      </c>
      <c r="F1473" s="13">
        <v>1750</v>
      </c>
      <c r="G1473" s="12">
        <v>44013</v>
      </c>
      <c r="H1473" s="12">
        <v>44043</v>
      </c>
      <c r="I1473" s="17">
        <f t="shared" si="222"/>
        <v>1</v>
      </c>
      <c r="J1473" s="13">
        <f t="shared" si="223"/>
        <v>1750</v>
      </c>
      <c r="K1473"/>
      <c r="L1473" t="b">
        <f t="shared" si="224"/>
        <v>0</v>
      </c>
      <c r="M1473" t="b">
        <f t="shared" si="225"/>
        <v>0</v>
      </c>
      <c r="N1473" t="b">
        <f t="shared" si="226"/>
        <v>1</v>
      </c>
      <c r="O1473" t="b">
        <f t="shared" si="227"/>
        <v>1</v>
      </c>
      <c r="P1473" t="b">
        <f t="shared" si="228"/>
        <v>1</v>
      </c>
      <c r="Q1473" s="21">
        <f t="shared" si="229"/>
        <v>1</v>
      </c>
    </row>
    <row r="1474" spans="1:17" ht="15.75" x14ac:dyDescent="0.25">
      <c r="A1474" s="17" t="s">
        <v>66</v>
      </c>
      <c r="B1474" s="17" t="s">
        <v>332</v>
      </c>
      <c r="C1474" s="17" t="s">
        <v>22</v>
      </c>
      <c r="D1474" s="12">
        <v>44044</v>
      </c>
      <c r="E1474" s="12">
        <v>44078</v>
      </c>
      <c r="F1474" s="13">
        <v>1750</v>
      </c>
      <c r="G1474" s="12">
        <v>44044</v>
      </c>
      <c r="H1474" s="12">
        <v>44074</v>
      </c>
      <c r="I1474" s="17">
        <f t="shared" si="222"/>
        <v>1</v>
      </c>
      <c r="J1474" s="13">
        <f t="shared" si="223"/>
        <v>1750</v>
      </c>
      <c r="K1474"/>
      <c r="L1474" t="b">
        <f t="shared" si="224"/>
        <v>0</v>
      </c>
      <c r="M1474" t="b">
        <f t="shared" si="225"/>
        <v>0</v>
      </c>
      <c r="N1474" t="b">
        <f t="shared" si="226"/>
        <v>1</v>
      </c>
      <c r="O1474" t="b">
        <f t="shared" si="227"/>
        <v>1</v>
      </c>
      <c r="P1474" t="b">
        <f t="shared" si="228"/>
        <v>1</v>
      </c>
      <c r="Q1474" s="21">
        <f t="shared" si="229"/>
        <v>1</v>
      </c>
    </row>
    <row r="1475" spans="1:17" ht="15.75" x14ac:dyDescent="0.25">
      <c r="A1475" s="17" t="s">
        <v>66</v>
      </c>
      <c r="B1475" s="17" t="s">
        <v>332</v>
      </c>
      <c r="C1475" s="17" t="s">
        <v>22</v>
      </c>
      <c r="D1475" s="12">
        <v>44075</v>
      </c>
      <c r="E1475" s="12">
        <v>44106</v>
      </c>
      <c r="F1475" s="13">
        <v>1750</v>
      </c>
      <c r="G1475" s="12">
        <v>44075</v>
      </c>
      <c r="H1475" s="12">
        <v>44104</v>
      </c>
      <c r="I1475" s="17">
        <f t="shared" si="222"/>
        <v>1</v>
      </c>
      <c r="J1475" s="13">
        <f t="shared" si="223"/>
        <v>1750</v>
      </c>
      <c r="K1475"/>
      <c r="L1475" t="b">
        <f t="shared" si="224"/>
        <v>0</v>
      </c>
      <c r="M1475" t="b">
        <f t="shared" si="225"/>
        <v>0</v>
      </c>
      <c r="N1475" t="b">
        <f t="shared" si="226"/>
        <v>1</v>
      </c>
      <c r="O1475" t="b">
        <f t="shared" si="227"/>
        <v>1</v>
      </c>
      <c r="P1475" t="b">
        <f t="shared" si="228"/>
        <v>1</v>
      </c>
      <c r="Q1475" s="21">
        <f t="shared" si="229"/>
        <v>1</v>
      </c>
    </row>
    <row r="1476" spans="1:17" ht="15.75" x14ac:dyDescent="0.25">
      <c r="A1476" s="17" t="s">
        <v>66</v>
      </c>
      <c r="B1476" s="17" t="s">
        <v>332</v>
      </c>
      <c r="C1476" s="17" t="s">
        <v>22</v>
      </c>
      <c r="D1476" s="12">
        <v>44105</v>
      </c>
      <c r="E1476" s="12">
        <v>44141</v>
      </c>
      <c r="F1476" s="13">
        <v>1750</v>
      </c>
      <c r="G1476" s="12">
        <v>44105</v>
      </c>
      <c r="H1476" s="12">
        <v>44135</v>
      </c>
      <c r="I1476" s="17">
        <f t="shared" si="222"/>
        <v>1</v>
      </c>
      <c r="J1476" s="13">
        <f t="shared" si="223"/>
        <v>1750</v>
      </c>
      <c r="K1476"/>
      <c r="L1476" t="b">
        <f t="shared" si="224"/>
        <v>0</v>
      </c>
      <c r="M1476" t="b">
        <f t="shared" si="225"/>
        <v>0</v>
      </c>
      <c r="N1476" t="b">
        <f t="shared" si="226"/>
        <v>1</v>
      </c>
      <c r="O1476" t="b">
        <f t="shared" si="227"/>
        <v>1</v>
      </c>
      <c r="P1476" t="b">
        <f t="shared" si="228"/>
        <v>1</v>
      </c>
      <c r="Q1476" s="21">
        <f t="shared" si="229"/>
        <v>1</v>
      </c>
    </row>
    <row r="1477" spans="1:17" ht="15.75" x14ac:dyDescent="0.25">
      <c r="A1477" s="17" t="s">
        <v>66</v>
      </c>
      <c r="B1477" s="17" t="s">
        <v>332</v>
      </c>
      <c r="C1477" s="17" t="s">
        <v>22</v>
      </c>
      <c r="D1477" s="12">
        <v>44136</v>
      </c>
      <c r="E1477" s="12">
        <v>44169</v>
      </c>
      <c r="F1477" s="13">
        <v>1750</v>
      </c>
      <c r="G1477" s="12">
        <v>44136</v>
      </c>
      <c r="H1477" s="12">
        <v>44165</v>
      </c>
      <c r="I1477" s="17">
        <f t="shared" si="222"/>
        <v>1</v>
      </c>
      <c r="J1477" s="13">
        <f t="shared" si="223"/>
        <v>1750</v>
      </c>
      <c r="K1477"/>
      <c r="L1477" t="b">
        <f t="shared" si="224"/>
        <v>0</v>
      </c>
      <c r="M1477" t="b">
        <f t="shared" si="225"/>
        <v>0</v>
      </c>
      <c r="N1477" t="b">
        <f t="shared" si="226"/>
        <v>1</v>
      </c>
      <c r="O1477" t="b">
        <f t="shared" si="227"/>
        <v>1</v>
      </c>
      <c r="P1477" t="b">
        <f t="shared" si="228"/>
        <v>1</v>
      </c>
      <c r="Q1477" s="21">
        <f t="shared" si="229"/>
        <v>1</v>
      </c>
    </row>
    <row r="1478" spans="1:17" ht="15.75" x14ac:dyDescent="0.25">
      <c r="A1478" s="17" t="s">
        <v>66</v>
      </c>
      <c r="B1478" s="17" t="s">
        <v>332</v>
      </c>
      <c r="C1478" s="17" t="s">
        <v>22</v>
      </c>
      <c r="D1478" s="12">
        <v>44166</v>
      </c>
      <c r="E1478" s="12">
        <v>44204</v>
      </c>
      <c r="F1478" s="13">
        <v>1750</v>
      </c>
      <c r="G1478" s="12">
        <v>44166</v>
      </c>
      <c r="H1478" s="12">
        <v>44196</v>
      </c>
      <c r="I1478" s="17">
        <f t="shared" si="222"/>
        <v>1</v>
      </c>
      <c r="J1478" s="13">
        <f t="shared" si="223"/>
        <v>1750</v>
      </c>
      <c r="K1478"/>
      <c r="L1478" t="b">
        <f t="shared" si="224"/>
        <v>0</v>
      </c>
      <c r="M1478" t="b">
        <f t="shared" si="225"/>
        <v>0</v>
      </c>
      <c r="N1478" t="b">
        <f t="shared" si="226"/>
        <v>1</v>
      </c>
      <c r="O1478" t="b">
        <f t="shared" si="227"/>
        <v>1</v>
      </c>
      <c r="P1478" t="b">
        <f t="shared" si="228"/>
        <v>1</v>
      </c>
      <c r="Q1478" s="21">
        <f t="shared" si="229"/>
        <v>1</v>
      </c>
    </row>
    <row r="1479" spans="1:17" ht="15.75" x14ac:dyDescent="0.25">
      <c r="A1479" s="17" t="s">
        <v>66</v>
      </c>
      <c r="B1479" s="17" t="s">
        <v>332</v>
      </c>
      <c r="C1479" s="17" t="s">
        <v>22</v>
      </c>
      <c r="D1479" s="12">
        <v>44197</v>
      </c>
      <c r="E1479" s="12">
        <v>44228</v>
      </c>
      <c r="F1479" s="13">
        <v>1750</v>
      </c>
      <c r="G1479" s="12">
        <v>44197</v>
      </c>
      <c r="H1479" s="12">
        <v>44227</v>
      </c>
      <c r="I1479" s="17">
        <f t="shared" si="222"/>
        <v>1</v>
      </c>
      <c r="J1479" s="13">
        <f t="shared" si="223"/>
        <v>1750</v>
      </c>
      <c r="K1479"/>
      <c r="L1479" t="b">
        <f t="shared" si="224"/>
        <v>0</v>
      </c>
      <c r="M1479" t="b">
        <f t="shared" si="225"/>
        <v>0</v>
      </c>
      <c r="N1479" t="b">
        <f t="shared" si="226"/>
        <v>1</v>
      </c>
      <c r="O1479" t="b">
        <f t="shared" si="227"/>
        <v>1</v>
      </c>
      <c r="P1479" t="b">
        <f t="shared" si="228"/>
        <v>1</v>
      </c>
      <c r="Q1479" s="21">
        <f t="shared" si="229"/>
        <v>1</v>
      </c>
    </row>
    <row r="1480" spans="1:17" ht="15.75" x14ac:dyDescent="0.25">
      <c r="A1480" s="17" t="s">
        <v>66</v>
      </c>
      <c r="B1480" s="17" t="s">
        <v>332</v>
      </c>
      <c r="C1480" s="17" t="s">
        <v>22</v>
      </c>
      <c r="D1480" s="12">
        <v>44228</v>
      </c>
      <c r="E1480" s="12">
        <v>44260</v>
      </c>
      <c r="F1480" s="13">
        <v>1750</v>
      </c>
      <c r="G1480" s="12">
        <v>44228</v>
      </c>
      <c r="H1480" s="12">
        <v>44255</v>
      </c>
      <c r="I1480" s="17">
        <f t="shared" si="222"/>
        <v>1</v>
      </c>
      <c r="J1480" s="13">
        <f t="shared" si="223"/>
        <v>1750</v>
      </c>
      <c r="K1480"/>
      <c r="L1480" t="b">
        <f t="shared" si="224"/>
        <v>0</v>
      </c>
      <c r="M1480" t="b">
        <f t="shared" si="225"/>
        <v>0</v>
      </c>
      <c r="N1480" t="b">
        <f t="shared" si="226"/>
        <v>1</v>
      </c>
      <c r="O1480" t="b">
        <f t="shared" si="227"/>
        <v>1</v>
      </c>
      <c r="P1480" t="b">
        <f t="shared" si="228"/>
        <v>1</v>
      </c>
      <c r="Q1480" s="21">
        <f t="shared" si="229"/>
        <v>1</v>
      </c>
    </row>
    <row r="1481" spans="1:17" ht="15.75" x14ac:dyDescent="0.25">
      <c r="A1481" s="17" t="s">
        <v>66</v>
      </c>
      <c r="B1481" s="17" t="s">
        <v>332</v>
      </c>
      <c r="C1481" s="17" t="s">
        <v>22</v>
      </c>
      <c r="D1481" s="12">
        <v>44256</v>
      </c>
      <c r="E1481" s="12"/>
      <c r="F1481" s="13">
        <v>1750</v>
      </c>
      <c r="G1481" s="12">
        <v>44256</v>
      </c>
      <c r="H1481" s="12">
        <v>44286</v>
      </c>
      <c r="I1481" s="17">
        <f t="shared" si="222"/>
        <v>1</v>
      </c>
      <c r="J1481" s="13">
        <f t="shared" si="223"/>
        <v>1750</v>
      </c>
      <c r="K1481"/>
      <c r="L1481" t="b">
        <f t="shared" si="224"/>
        <v>0</v>
      </c>
      <c r="M1481" t="b">
        <f t="shared" si="225"/>
        <v>0</v>
      </c>
      <c r="N1481" t="b">
        <f t="shared" si="226"/>
        <v>1</v>
      </c>
      <c r="O1481" t="b">
        <f t="shared" si="227"/>
        <v>1</v>
      </c>
      <c r="P1481" t="b">
        <f t="shared" si="228"/>
        <v>1</v>
      </c>
      <c r="Q1481" s="21">
        <f t="shared" si="229"/>
        <v>1</v>
      </c>
    </row>
    <row r="1482" spans="1:17" ht="15.75" x14ac:dyDescent="0.25">
      <c r="A1482" s="17" t="s">
        <v>66</v>
      </c>
      <c r="B1482" s="17" t="s">
        <v>332</v>
      </c>
      <c r="C1482" s="17" t="s">
        <v>22</v>
      </c>
      <c r="D1482" s="12">
        <v>44287</v>
      </c>
      <c r="E1482" s="12"/>
      <c r="F1482" s="13">
        <v>1750</v>
      </c>
      <c r="G1482" s="12">
        <v>44287</v>
      </c>
      <c r="H1482" s="12">
        <v>44316</v>
      </c>
      <c r="I1482" s="17">
        <f t="shared" si="222"/>
        <v>1</v>
      </c>
      <c r="J1482" s="13">
        <f t="shared" si="223"/>
        <v>1750</v>
      </c>
      <c r="K1482"/>
      <c r="L1482" t="b">
        <f t="shared" si="224"/>
        <v>0</v>
      </c>
      <c r="M1482" t="b">
        <f t="shared" si="225"/>
        <v>0</v>
      </c>
      <c r="N1482" t="b">
        <f t="shared" si="226"/>
        <v>1</v>
      </c>
      <c r="O1482" t="b">
        <f t="shared" si="227"/>
        <v>1</v>
      </c>
      <c r="P1482" t="b">
        <f t="shared" si="228"/>
        <v>1</v>
      </c>
      <c r="Q1482" s="21">
        <f t="shared" si="229"/>
        <v>1</v>
      </c>
    </row>
    <row r="1483" spans="1:17" ht="15.75" x14ac:dyDescent="0.25">
      <c r="A1483" s="17" t="s">
        <v>66</v>
      </c>
      <c r="B1483" s="17" t="s">
        <v>332</v>
      </c>
      <c r="C1483" s="17" t="s">
        <v>22</v>
      </c>
      <c r="D1483" s="12">
        <v>44317</v>
      </c>
      <c r="E1483" s="12"/>
      <c r="F1483" s="13">
        <v>1750</v>
      </c>
      <c r="G1483" s="12">
        <v>44317</v>
      </c>
      <c r="H1483" s="12">
        <v>44347</v>
      </c>
      <c r="I1483" s="17">
        <f t="shared" si="222"/>
        <v>1</v>
      </c>
      <c r="J1483" s="13">
        <f t="shared" si="223"/>
        <v>1750</v>
      </c>
      <c r="K1483"/>
      <c r="L1483" t="b">
        <f t="shared" si="224"/>
        <v>0</v>
      </c>
      <c r="M1483" t="b">
        <f t="shared" si="225"/>
        <v>0</v>
      </c>
      <c r="N1483" t="b">
        <f t="shared" si="226"/>
        <v>1</v>
      </c>
      <c r="O1483" t="b">
        <f t="shared" si="227"/>
        <v>1</v>
      </c>
      <c r="P1483" t="b">
        <f t="shared" si="228"/>
        <v>1</v>
      </c>
      <c r="Q1483" s="21">
        <f t="shared" si="229"/>
        <v>1</v>
      </c>
    </row>
    <row r="1484" spans="1:17" ht="15.75" x14ac:dyDescent="0.25">
      <c r="A1484" s="17" t="s">
        <v>66</v>
      </c>
      <c r="B1484" s="17" t="s">
        <v>332</v>
      </c>
      <c r="C1484" s="17" t="s">
        <v>22</v>
      </c>
      <c r="D1484" s="12">
        <v>44348</v>
      </c>
      <c r="E1484" s="12"/>
      <c r="F1484" s="13">
        <v>1750</v>
      </c>
      <c r="G1484" s="12">
        <v>44348</v>
      </c>
      <c r="H1484" s="12">
        <v>44377</v>
      </c>
      <c r="I1484" s="17">
        <f t="shared" si="222"/>
        <v>1</v>
      </c>
      <c r="J1484" s="13">
        <f t="shared" si="223"/>
        <v>1750</v>
      </c>
      <c r="K1484"/>
      <c r="L1484" t="b">
        <f t="shared" si="224"/>
        <v>0</v>
      </c>
      <c r="M1484" t="b">
        <f t="shared" si="225"/>
        <v>0</v>
      </c>
      <c r="N1484" t="b">
        <f t="shared" si="226"/>
        <v>1</v>
      </c>
      <c r="O1484" t="b">
        <f t="shared" si="227"/>
        <v>1</v>
      </c>
      <c r="P1484" t="b">
        <f t="shared" si="228"/>
        <v>1</v>
      </c>
      <c r="Q1484" s="21">
        <f t="shared" si="229"/>
        <v>1</v>
      </c>
    </row>
    <row r="1485" spans="1:17" ht="15.75" x14ac:dyDescent="0.25">
      <c r="A1485" s="17" t="s">
        <v>66</v>
      </c>
      <c r="B1485" s="17" t="s">
        <v>332</v>
      </c>
      <c r="C1485" s="17" t="s">
        <v>22</v>
      </c>
      <c r="D1485" s="12">
        <v>44378</v>
      </c>
      <c r="E1485" s="12"/>
      <c r="F1485" s="13">
        <v>1750</v>
      </c>
      <c r="G1485" s="12">
        <v>44378</v>
      </c>
      <c r="H1485" s="12">
        <v>44408</v>
      </c>
      <c r="I1485" s="17">
        <f t="shared" si="222"/>
        <v>1</v>
      </c>
      <c r="J1485" s="13">
        <f t="shared" si="223"/>
        <v>1750</v>
      </c>
      <c r="K1485"/>
      <c r="L1485" t="b">
        <f t="shared" si="224"/>
        <v>0</v>
      </c>
      <c r="M1485" t="b">
        <f t="shared" si="225"/>
        <v>0</v>
      </c>
      <c r="N1485" t="b">
        <f t="shared" si="226"/>
        <v>1</v>
      </c>
      <c r="O1485" t="b">
        <f t="shared" si="227"/>
        <v>1</v>
      </c>
      <c r="P1485" t="b">
        <f t="shared" si="228"/>
        <v>1</v>
      </c>
      <c r="Q1485" s="21">
        <f t="shared" si="229"/>
        <v>1</v>
      </c>
    </row>
    <row r="1486" spans="1:17" ht="15.75" x14ac:dyDescent="0.25">
      <c r="A1486" s="17" t="s">
        <v>66</v>
      </c>
      <c r="B1486" s="17" t="s">
        <v>332</v>
      </c>
      <c r="C1486" s="17" t="s">
        <v>22</v>
      </c>
      <c r="D1486" s="12">
        <v>44409</v>
      </c>
      <c r="E1486" s="12"/>
      <c r="F1486" s="13">
        <v>1750</v>
      </c>
      <c r="G1486" s="12">
        <v>44409</v>
      </c>
      <c r="H1486" s="12">
        <v>44439</v>
      </c>
      <c r="I1486" s="17">
        <f t="shared" si="222"/>
        <v>1</v>
      </c>
      <c r="J1486" s="13">
        <f t="shared" si="223"/>
        <v>1750</v>
      </c>
      <c r="K1486"/>
      <c r="L1486" t="b">
        <f t="shared" si="224"/>
        <v>0</v>
      </c>
      <c r="M1486" t="b">
        <f t="shared" si="225"/>
        <v>0</v>
      </c>
      <c r="N1486" t="b">
        <f t="shared" si="226"/>
        <v>1</v>
      </c>
      <c r="O1486" t="b">
        <f t="shared" si="227"/>
        <v>1</v>
      </c>
      <c r="P1486" t="b">
        <f t="shared" si="228"/>
        <v>1</v>
      </c>
      <c r="Q1486" s="21">
        <f t="shared" si="229"/>
        <v>1</v>
      </c>
    </row>
    <row r="1487" spans="1:17" ht="15.75" x14ac:dyDescent="0.25">
      <c r="A1487" s="17" t="s">
        <v>66</v>
      </c>
      <c r="B1487" s="17" t="s">
        <v>332</v>
      </c>
      <c r="C1487" s="17" t="s">
        <v>22</v>
      </c>
      <c r="D1487" s="12">
        <v>44440</v>
      </c>
      <c r="E1487" s="12"/>
      <c r="F1487" s="13">
        <v>1750</v>
      </c>
      <c r="G1487" s="12">
        <v>44440</v>
      </c>
      <c r="H1487" s="12">
        <v>44469</v>
      </c>
      <c r="I1487" s="17">
        <f t="shared" si="222"/>
        <v>1</v>
      </c>
      <c r="J1487" s="13">
        <f t="shared" si="223"/>
        <v>1750</v>
      </c>
      <c r="K1487"/>
      <c r="L1487" t="b">
        <f t="shared" si="224"/>
        <v>0</v>
      </c>
      <c r="M1487" t="b">
        <f t="shared" si="225"/>
        <v>0</v>
      </c>
      <c r="N1487" t="b">
        <f t="shared" si="226"/>
        <v>1</v>
      </c>
      <c r="O1487" t="b">
        <f t="shared" si="227"/>
        <v>1</v>
      </c>
      <c r="P1487" t="b">
        <f t="shared" si="228"/>
        <v>1</v>
      </c>
      <c r="Q1487" s="21">
        <f t="shared" si="229"/>
        <v>1</v>
      </c>
    </row>
    <row r="1488" spans="1:17" ht="15.75" x14ac:dyDescent="0.25">
      <c r="A1488" s="17" t="s">
        <v>66</v>
      </c>
      <c r="B1488" s="17" t="s">
        <v>332</v>
      </c>
      <c r="C1488" s="17" t="s">
        <v>22</v>
      </c>
      <c r="D1488" s="12">
        <v>44470</v>
      </c>
      <c r="E1488" s="12"/>
      <c r="F1488" s="13">
        <v>1750</v>
      </c>
      <c r="G1488" s="12">
        <v>44470</v>
      </c>
      <c r="H1488" s="12">
        <v>44500</v>
      </c>
      <c r="I1488" s="17">
        <f t="shared" si="222"/>
        <v>1</v>
      </c>
      <c r="J1488" s="13">
        <f t="shared" si="223"/>
        <v>1750</v>
      </c>
      <c r="K1488"/>
      <c r="L1488" t="b">
        <f t="shared" si="224"/>
        <v>0</v>
      </c>
      <c r="M1488" t="b">
        <f t="shared" si="225"/>
        <v>0</v>
      </c>
      <c r="N1488" t="b">
        <f t="shared" si="226"/>
        <v>1</v>
      </c>
      <c r="O1488" t="b">
        <f t="shared" si="227"/>
        <v>1</v>
      </c>
      <c r="P1488" t="b">
        <f t="shared" si="228"/>
        <v>1</v>
      </c>
      <c r="Q1488" s="21">
        <f t="shared" si="229"/>
        <v>1</v>
      </c>
    </row>
    <row r="1489" spans="1:17" ht="15.75" x14ac:dyDescent="0.25">
      <c r="A1489" s="17" t="s">
        <v>66</v>
      </c>
      <c r="B1489" s="17" t="s">
        <v>332</v>
      </c>
      <c r="C1489" s="17" t="s">
        <v>22</v>
      </c>
      <c r="D1489" s="12">
        <v>44501</v>
      </c>
      <c r="E1489" s="12"/>
      <c r="F1489" s="13">
        <v>1750</v>
      </c>
      <c r="G1489" s="12">
        <v>44501</v>
      </c>
      <c r="H1489" s="12">
        <v>44530</v>
      </c>
      <c r="I1489" s="17">
        <f t="shared" si="222"/>
        <v>1</v>
      </c>
      <c r="J1489" s="13">
        <f t="shared" si="223"/>
        <v>1750</v>
      </c>
      <c r="K1489"/>
      <c r="L1489" t="b">
        <f t="shared" si="224"/>
        <v>0</v>
      </c>
      <c r="M1489" t="b">
        <f t="shared" si="225"/>
        <v>0</v>
      </c>
      <c r="N1489" t="b">
        <f t="shared" si="226"/>
        <v>1</v>
      </c>
      <c r="O1489" t="b">
        <f t="shared" si="227"/>
        <v>1</v>
      </c>
      <c r="P1489" t="b">
        <f t="shared" si="228"/>
        <v>1</v>
      </c>
      <c r="Q1489" s="21">
        <f t="shared" si="229"/>
        <v>1</v>
      </c>
    </row>
    <row r="1490" spans="1:17" ht="15.75" x14ac:dyDescent="0.25">
      <c r="A1490" s="17" t="s">
        <v>66</v>
      </c>
      <c r="B1490" s="17" t="s">
        <v>332</v>
      </c>
      <c r="C1490" s="17" t="s">
        <v>22</v>
      </c>
      <c r="D1490" s="12">
        <v>44531</v>
      </c>
      <c r="E1490" s="12"/>
      <c r="F1490" s="13">
        <v>1750</v>
      </c>
      <c r="G1490" s="12">
        <v>44531</v>
      </c>
      <c r="H1490" s="12">
        <v>44561</v>
      </c>
      <c r="I1490" s="17">
        <f t="shared" si="222"/>
        <v>1</v>
      </c>
      <c r="J1490" s="13">
        <f t="shared" si="223"/>
        <v>1750</v>
      </c>
      <c r="K1490"/>
      <c r="L1490" t="b">
        <f t="shared" si="224"/>
        <v>0</v>
      </c>
      <c r="M1490" t="b">
        <f t="shared" si="225"/>
        <v>0</v>
      </c>
      <c r="N1490" t="b">
        <f t="shared" si="226"/>
        <v>1</v>
      </c>
      <c r="O1490" t="b">
        <f t="shared" si="227"/>
        <v>1</v>
      </c>
      <c r="P1490" t="b">
        <f t="shared" si="228"/>
        <v>1</v>
      </c>
      <c r="Q1490" s="21">
        <f t="shared" si="229"/>
        <v>1</v>
      </c>
    </row>
    <row r="1491" spans="1:17" ht="15.75" x14ac:dyDescent="0.25">
      <c r="A1491" s="17" t="s">
        <v>66</v>
      </c>
      <c r="B1491" s="17" t="s">
        <v>332</v>
      </c>
      <c r="C1491" s="17" t="s">
        <v>22</v>
      </c>
      <c r="D1491" s="12">
        <v>44562</v>
      </c>
      <c r="E1491" s="12"/>
      <c r="F1491" s="13">
        <v>1750</v>
      </c>
      <c r="G1491" s="12">
        <v>44562</v>
      </c>
      <c r="H1491" s="12">
        <v>44592</v>
      </c>
      <c r="I1491" s="17">
        <f t="shared" si="222"/>
        <v>1</v>
      </c>
      <c r="J1491" s="13">
        <f t="shared" si="223"/>
        <v>1750</v>
      </c>
      <c r="K1491"/>
      <c r="L1491" t="b">
        <f t="shared" si="224"/>
        <v>0</v>
      </c>
      <c r="M1491" t="b">
        <f t="shared" si="225"/>
        <v>0</v>
      </c>
      <c r="N1491" t="b">
        <f t="shared" si="226"/>
        <v>1</v>
      </c>
      <c r="O1491" t="b">
        <f t="shared" si="227"/>
        <v>1</v>
      </c>
      <c r="P1491" t="b">
        <f t="shared" si="228"/>
        <v>1</v>
      </c>
      <c r="Q1491" s="21">
        <f t="shared" si="229"/>
        <v>1</v>
      </c>
    </row>
    <row r="1492" spans="1:17" ht="15.75" x14ac:dyDescent="0.25">
      <c r="A1492" s="17" t="s">
        <v>66</v>
      </c>
      <c r="B1492" s="17" t="s">
        <v>332</v>
      </c>
      <c r="C1492" s="17" t="s">
        <v>22</v>
      </c>
      <c r="D1492" s="12">
        <v>44593</v>
      </c>
      <c r="E1492" s="12"/>
      <c r="F1492" s="13">
        <v>1750</v>
      </c>
      <c r="G1492" s="12">
        <v>44593</v>
      </c>
      <c r="H1492" s="12">
        <v>44620</v>
      </c>
      <c r="I1492" s="17">
        <f t="shared" si="222"/>
        <v>1</v>
      </c>
      <c r="J1492" s="13">
        <f t="shared" si="223"/>
        <v>1750</v>
      </c>
      <c r="K1492"/>
      <c r="L1492" t="b">
        <f t="shared" si="224"/>
        <v>0</v>
      </c>
      <c r="M1492" t="b">
        <f t="shared" si="225"/>
        <v>0</v>
      </c>
      <c r="N1492" t="b">
        <f t="shared" si="226"/>
        <v>1</v>
      </c>
      <c r="O1492" t="b">
        <f t="shared" si="227"/>
        <v>1</v>
      </c>
      <c r="P1492" t="b">
        <f t="shared" si="228"/>
        <v>1</v>
      </c>
      <c r="Q1492" s="21">
        <f t="shared" si="229"/>
        <v>1</v>
      </c>
    </row>
    <row r="1493" spans="1:17" ht="15.75" x14ac:dyDescent="0.25">
      <c r="A1493" s="17" t="s">
        <v>66</v>
      </c>
      <c r="B1493" s="17" t="s">
        <v>332</v>
      </c>
      <c r="C1493" s="17" t="s">
        <v>22</v>
      </c>
      <c r="D1493" s="12">
        <v>44621</v>
      </c>
      <c r="E1493" s="12"/>
      <c r="F1493" s="13">
        <v>1750</v>
      </c>
      <c r="G1493" s="12">
        <v>44621</v>
      </c>
      <c r="H1493" s="12">
        <v>44651</v>
      </c>
      <c r="I1493" s="17">
        <f t="shared" si="222"/>
        <v>1</v>
      </c>
      <c r="J1493" s="13">
        <f t="shared" si="223"/>
        <v>1750</v>
      </c>
      <c r="K1493"/>
      <c r="L1493" t="b">
        <f t="shared" si="224"/>
        <v>0</v>
      </c>
      <c r="M1493" t="b">
        <f t="shared" si="225"/>
        <v>0</v>
      </c>
      <c r="N1493" t="b">
        <f t="shared" si="226"/>
        <v>1</v>
      </c>
      <c r="O1493" t="b">
        <f t="shared" si="227"/>
        <v>1</v>
      </c>
      <c r="P1493" t="b">
        <f t="shared" si="228"/>
        <v>1</v>
      </c>
      <c r="Q1493" s="21">
        <f t="shared" si="229"/>
        <v>1</v>
      </c>
    </row>
    <row r="1494" spans="1:17" ht="15.75" x14ac:dyDescent="0.25">
      <c r="A1494" s="17" t="s">
        <v>66</v>
      </c>
      <c r="B1494" s="17" t="s">
        <v>332</v>
      </c>
      <c r="C1494" s="17" t="s">
        <v>22</v>
      </c>
      <c r="D1494" s="12">
        <v>44652</v>
      </c>
      <c r="E1494" s="12"/>
      <c r="F1494" s="13">
        <v>1750</v>
      </c>
      <c r="G1494" s="12">
        <v>44652</v>
      </c>
      <c r="H1494" s="12">
        <v>44681</v>
      </c>
      <c r="I1494" s="17">
        <f t="shared" si="222"/>
        <v>1</v>
      </c>
      <c r="J1494" s="13">
        <f t="shared" si="223"/>
        <v>1750</v>
      </c>
      <c r="K1494"/>
      <c r="L1494" t="b">
        <f t="shared" si="224"/>
        <v>0</v>
      </c>
      <c r="M1494" t="b">
        <f t="shared" si="225"/>
        <v>0</v>
      </c>
      <c r="N1494" t="b">
        <f t="shared" si="226"/>
        <v>1</v>
      </c>
      <c r="O1494" t="b">
        <f t="shared" si="227"/>
        <v>1</v>
      </c>
      <c r="P1494" t="b">
        <f t="shared" si="228"/>
        <v>1</v>
      </c>
      <c r="Q1494" s="21">
        <f t="shared" si="229"/>
        <v>1</v>
      </c>
    </row>
    <row r="1495" spans="1:17" ht="15.75" x14ac:dyDescent="0.25">
      <c r="A1495" s="17" t="s">
        <v>66</v>
      </c>
      <c r="B1495" s="17" t="s">
        <v>332</v>
      </c>
      <c r="C1495" s="17" t="s">
        <v>22</v>
      </c>
      <c r="D1495" s="12">
        <v>44682</v>
      </c>
      <c r="E1495" s="12"/>
      <c r="F1495" s="13">
        <v>1750</v>
      </c>
      <c r="G1495" s="12">
        <v>44682</v>
      </c>
      <c r="H1495" s="12">
        <v>44712</v>
      </c>
      <c r="I1495" s="17">
        <f t="shared" si="222"/>
        <v>1</v>
      </c>
      <c r="J1495" s="13">
        <f t="shared" si="223"/>
        <v>1750</v>
      </c>
      <c r="K1495"/>
      <c r="L1495" t="b">
        <f t="shared" si="224"/>
        <v>0</v>
      </c>
      <c r="M1495" t="b">
        <f t="shared" si="225"/>
        <v>0</v>
      </c>
      <c r="N1495" t="b">
        <f t="shared" si="226"/>
        <v>1</v>
      </c>
      <c r="O1495" t="b">
        <f t="shared" si="227"/>
        <v>1</v>
      </c>
      <c r="P1495" t="b">
        <f t="shared" si="228"/>
        <v>1</v>
      </c>
      <c r="Q1495" s="21">
        <f t="shared" si="229"/>
        <v>1</v>
      </c>
    </row>
    <row r="1496" spans="1:17" ht="15.75" x14ac:dyDescent="0.25">
      <c r="A1496" s="17" t="s">
        <v>66</v>
      </c>
      <c r="B1496" s="17" t="s">
        <v>332</v>
      </c>
      <c r="C1496" s="17" t="s">
        <v>22</v>
      </c>
      <c r="D1496" s="12">
        <v>44713</v>
      </c>
      <c r="E1496" s="12"/>
      <c r="F1496" s="13">
        <v>1750</v>
      </c>
      <c r="G1496" s="12">
        <v>44713</v>
      </c>
      <c r="H1496" s="12">
        <v>44742</v>
      </c>
      <c r="I1496" s="17">
        <f t="shared" si="222"/>
        <v>1</v>
      </c>
      <c r="J1496" s="13">
        <f t="shared" si="223"/>
        <v>1750</v>
      </c>
      <c r="K1496"/>
      <c r="L1496" t="b">
        <f t="shared" si="224"/>
        <v>0</v>
      </c>
      <c r="M1496" t="b">
        <f t="shared" si="225"/>
        <v>0</v>
      </c>
      <c r="N1496" t="b">
        <f t="shared" si="226"/>
        <v>1</v>
      </c>
      <c r="O1496" t="b">
        <f t="shared" si="227"/>
        <v>1</v>
      </c>
      <c r="P1496" t="b">
        <f t="shared" si="228"/>
        <v>1</v>
      </c>
      <c r="Q1496" s="21">
        <f t="shared" si="229"/>
        <v>1</v>
      </c>
    </row>
    <row r="1497" spans="1:17" ht="15.75" x14ac:dyDescent="0.25">
      <c r="A1497" s="17" t="s">
        <v>66</v>
      </c>
      <c r="B1497" s="17" t="s">
        <v>332</v>
      </c>
      <c r="C1497" s="17" t="s">
        <v>22</v>
      </c>
      <c r="D1497" s="12">
        <v>44743</v>
      </c>
      <c r="E1497" s="12"/>
      <c r="F1497" s="13">
        <v>1750</v>
      </c>
      <c r="G1497" s="12">
        <v>44743</v>
      </c>
      <c r="H1497" s="12">
        <v>44773</v>
      </c>
      <c r="I1497" s="17">
        <f t="shared" si="222"/>
        <v>1</v>
      </c>
      <c r="J1497" s="13">
        <f t="shared" si="223"/>
        <v>1750</v>
      </c>
      <c r="K1497"/>
      <c r="L1497" t="b">
        <f t="shared" si="224"/>
        <v>0</v>
      </c>
      <c r="M1497" t="b">
        <f t="shared" si="225"/>
        <v>0</v>
      </c>
      <c r="N1497" t="b">
        <f t="shared" si="226"/>
        <v>1</v>
      </c>
      <c r="O1497" t="b">
        <f t="shared" si="227"/>
        <v>1</v>
      </c>
      <c r="P1497" t="b">
        <f t="shared" si="228"/>
        <v>1</v>
      </c>
      <c r="Q1497" s="21">
        <f t="shared" si="229"/>
        <v>1</v>
      </c>
    </row>
    <row r="1498" spans="1:17" ht="15.75" x14ac:dyDescent="0.25">
      <c r="A1498" s="17" t="s">
        <v>66</v>
      </c>
      <c r="B1498" s="17" t="s">
        <v>332</v>
      </c>
      <c r="C1498" s="17" t="s">
        <v>22</v>
      </c>
      <c r="D1498" s="12">
        <v>44774</v>
      </c>
      <c r="E1498" s="12"/>
      <c r="F1498" s="13">
        <v>1750</v>
      </c>
      <c r="G1498" s="12">
        <v>44774</v>
      </c>
      <c r="H1498" s="12">
        <v>44804</v>
      </c>
      <c r="I1498" s="17">
        <f t="shared" si="222"/>
        <v>1</v>
      </c>
      <c r="J1498" s="13">
        <f t="shared" si="223"/>
        <v>1750</v>
      </c>
      <c r="K1498"/>
      <c r="L1498" t="b">
        <f t="shared" si="224"/>
        <v>0</v>
      </c>
      <c r="M1498" t="b">
        <f t="shared" si="225"/>
        <v>0</v>
      </c>
      <c r="N1498" t="b">
        <f t="shared" si="226"/>
        <v>1</v>
      </c>
      <c r="O1498" t="b">
        <f t="shared" si="227"/>
        <v>1</v>
      </c>
      <c r="P1498" t="b">
        <f t="shared" si="228"/>
        <v>1</v>
      </c>
      <c r="Q1498" s="21">
        <f t="shared" si="229"/>
        <v>1</v>
      </c>
    </row>
    <row r="1499" spans="1:17" ht="15.75" x14ac:dyDescent="0.25">
      <c r="A1499" s="17" t="s">
        <v>66</v>
      </c>
      <c r="B1499" s="17" t="s">
        <v>332</v>
      </c>
      <c r="C1499" s="17" t="s">
        <v>22</v>
      </c>
      <c r="D1499" s="12">
        <v>44805</v>
      </c>
      <c r="E1499" s="12"/>
      <c r="F1499" s="13">
        <v>1750</v>
      </c>
      <c r="G1499" s="12">
        <v>44805</v>
      </c>
      <c r="H1499" s="12">
        <v>44834</v>
      </c>
      <c r="I1499" s="17">
        <f t="shared" si="222"/>
        <v>1</v>
      </c>
      <c r="J1499" s="13">
        <f t="shared" si="223"/>
        <v>1750</v>
      </c>
      <c r="K1499"/>
      <c r="L1499" t="b">
        <f t="shared" si="224"/>
        <v>0</v>
      </c>
      <c r="M1499" t="b">
        <f t="shared" si="225"/>
        <v>0</v>
      </c>
      <c r="N1499" t="b">
        <f t="shared" si="226"/>
        <v>1</v>
      </c>
      <c r="O1499" t="b">
        <f t="shared" si="227"/>
        <v>1</v>
      </c>
      <c r="P1499" t="b">
        <f t="shared" si="228"/>
        <v>1</v>
      </c>
      <c r="Q1499" s="21">
        <f t="shared" si="229"/>
        <v>1</v>
      </c>
    </row>
    <row r="1500" spans="1:17" ht="15.75" x14ac:dyDescent="0.25">
      <c r="A1500" s="17" t="s">
        <v>66</v>
      </c>
      <c r="B1500" s="17" t="s">
        <v>332</v>
      </c>
      <c r="C1500" s="17" t="s">
        <v>22</v>
      </c>
      <c r="D1500" s="12">
        <v>44835</v>
      </c>
      <c r="E1500" s="12"/>
      <c r="F1500" s="13">
        <v>1750</v>
      </c>
      <c r="G1500" s="12">
        <v>44835</v>
      </c>
      <c r="H1500" s="12">
        <v>44865</v>
      </c>
      <c r="I1500" s="17">
        <f t="shared" si="222"/>
        <v>1</v>
      </c>
      <c r="J1500" s="13">
        <f t="shared" si="223"/>
        <v>1750</v>
      </c>
      <c r="K1500"/>
      <c r="L1500" t="b">
        <f t="shared" si="224"/>
        <v>0</v>
      </c>
      <c r="M1500" t="b">
        <f t="shared" si="225"/>
        <v>0</v>
      </c>
      <c r="N1500" t="b">
        <f t="shared" si="226"/>
        <v>1</v>
      </c>
      <c r="O1500" t="b">
        <f t="shared" si="227"/>
        <v>1</v>
      </c>
      <c r="P1500" t="b">
        <f t="shared" si="228"/>
        <v>1</v>
      </c>
      <c r="Q1500" s="21">
        <f t="shared" si="229"/>
        <v>1</v>
      </c>
    </row>
    <row r="1501" spans="1:17" ht="15.75" x14ac:dyDescent="0.25">
      <c r="A1501" s="17" t="s">
        <v>66</v>
      </c>
      <c r="B1501" s="17" t="s">
        <v>332</v>
      </c>
      <c r="C1501" s="17" t="s">
        <v>22</v>
      </c>
      <c r="D1501" s="12">
        <v>44866</v>
      </c>
      <c r="E1501" s="12"/>
      <c r="F1501" s="13">
        <v>1750</v>
      </c>
      <c r="G1501" s="12">
        <v>44866</v>
      </c>
      <c r="H1501" s="12">
        <v>44895</v>
      </c>
      <c r="I1501" s="17">
        <f t="shared" si="222"/>
        <v>1</v>
      </c>
      <c r="J1501" s="13">
        <f t="shared" si="223"/>
        <v>1750</v>
      </c>
      <c r="K1501"/>
      <c r="L1501" t="b">
        <f t="shared" si="224"/>
        <v>0</v>
      </c>
      <c r="M1501" t="b">
        <f t="shared" si="225"/>
        <v>0</v>
      </c>
      <c r="N1501" t="b">
        <f t="shared" si="226"/>
        <v>1</v>
      </c>
      <c r="O1501" t="b">
        <f t="shared" si="227"/>
        <v>1</v>
      </c>
      <c r="P1501" t="b">
        <f t="shared" si="228"/>
        <v>1</v>
      </c>
      <c r="Q1501" s="21">
        <f t="shared" si="229"/>
        <v>1</v>
      </c>
    </row>
    <row r="1502" spans="1:17" ht="15.75" x14ac:dyDescent="0.25">
      <c r="A1502" s="17" t="s">
        <v>66</v>
      </c>
      <c r="B1502" s="17" t="s">
        <v>332</v>
      </c>
      <c r="C1502" s="17" t="s">
        <v>22</v>
      </c>
      <c r="D1502" s="12">
        <v>44896</v>
      </c>
      <c r="E1502" s="12"/>
      <c r="F1502" s="13">
        <v>1750</v>
      </c>
      <c r="G1502" s="12">
        <v>44896</v>
      </c>
      <c r="H1502" s="12">
        <v>44926</v>
      </c>
      <c r="I1502" s="17">
        <f t="shared" si="222"/>
        <v>1</v>
      </c>
      <c r="J1502" s="13">
        <f t="shared" si="223"/>
        <v>1750</v>
      </c>
      <c r="K1502"/>
      <c r="L1502" t="b">
        <f t="shared" si="224"/>
        <v>0</v>
      </c>
      <c r="M1502" t="b">
        <f t="shared" si="225"/>
        <v>0</v>
      </c>
      <c r="N1502" t="b">
        <f t="shared" si="226"/>
        <v>1</v>
      </c>
      <c r="O1502" t="b">
        <f t="shared" si="227"/>
        <v>1</v>
      </c>
      <c r="P1502" t="b">
        <f t="shared" si="228"/>
        <v>1</v>
      </c>
      <c r="Q1502" s="21">
        <f t="shared" si="229"/>
        <v>1</v>
      </c>
    </row>
    <row r="1503" spans="1:17" ht="15.75" x14ac:dyDescent="0.25">
      <c r="A1503" s="17" t="s">
        <v>66</v>
      </c>
      <c r="B1503" s="17" t="s">
        <v>332</v>
      </c>
      <c r="C1503" s="17" t="s">
        <v>22</v>
      </c>
      <c r="D1503" s="12">
        <v>44927</v>
      </c>
      <c r="E1503" s="12"/>
      <c r="F1503" s="13">
        <v>1750</v>
      </c>
      <c r="G1503" s="12">
        <v>44927</v>
      </c>
      <c r="H1503" s="12">
        <v>44957</v>
      </c>
      <c r="I1503" s="17">
        <f t="shared" si="222"/>
        <v>1</v>
      </c>
      <c r="J1503" s="13">
        <f t="shared" si="223"/>
        <v>1750</v>
      </c>
      <c r="K1503"/>
      <c r="L1503" t="b">
        <f t="shared" si="224"/>
        <v>0</v>
      </c>
      <c r="M1503" t="b">
        <f t="shared" si="225"/>
        <v>0</v>
      </c>
      <c r="N1503" t="b">
        <f t="shared" si="226"/>
        <v>1</v>
      </c>
      <c r="O1503" t="b">
        <f t="shared" si="227"/>
        <v>1</v>
      </c>
      <c r="P1503" t="b">
        <f t="shared" si="228"/>
        <v>1</v>
      </c>
      <c r="Q1503" s="21">
        <f t="shared" si="229"/>
        <v>1</v>
      </c>
    </row>
    <row r="1504" spans="1:17" ht="15.75" x14ac:dyDescent="0.25">
      <c r="A1504" s="17" t="s">
        <v>66</v>
      </c>
      <c r="B1504" s="17" t="s">
        <v>332</v>
      </c>
      <c r="C1504" s="17" t="s">
        <v>22</v>
      </c>
      <c r="D1504" s="12">
        <v>44958</v>
      </c>
      <c r="E1504" s="12"/>
      <c r="F1504" s="13">
        <v>1750</v>
      </c>
      <c r="G1504" s="12">
        <v>44958</v>
      </c>
      <c r="H1504" s="12">
        <v>44985</v>
      </c>
      <c r="I1504" s="17">
        <f t="shared" si="222"/>
        <v>1</v>
      </c>
      <c r="J1504" s="13">
        <f t="shared" si="223"/>
        <v>1750</v>
      </c>
      <c r="K1504"/>
      <c r="L1504" t="b">
        <f t="shared" si="224"/>
        <v>0</v>
      </c>
      <c r="M1504" t="b">
        <f t="shared" si="225"/>
        <v>0</v>
      </c>
      <c r="N1504" t="b">
        <f t="shared" si="226"/>
        <v>1</v>
      </c>
      <c r="O1504" t="b">
        <f t="shared" si="227"/>
        <v>1</v>
      </c>
      <c r="P1504" t="b">
        <f t="shared" si="228"/>
        <v>1</v>
      </c>
      <c r="Q1504" s="21">
        <f t="shared" si="229"/>
        <v>1</v>
      </c>
    </row>
    <row r="1505" spans="1:17" ht="15.75" x14ac:dyDescent="0.25">
      <c r="A1505" s="17" t="s">
        <v>66</v>
      </c>
      <c r="B1505" s="17" t="s">
        <v>332</v>
      </c>
      <c r="C1505" s="17" t="s">
        <v>22</v>
      </c>
      <c r="D1505" s="12">
        <v>44986</v>
      </c>
      <c r="E1505" s="12"/>
      <c r="F1505" s="13">
        <v>1750</v>
      </c>
      <c r="G1505" s="12">
        <v>44986</v>
      </c>
      <c r="H1505" s="12">
        <v>45016</v>
      </c>
      <c r="I1505" s="17">
        <f t="shared" si="222"/>
        <v>1</v>
      </c>
      <c r="J1505" s="13">
        <f t="shared" si="223"/>
        <v>1750</v>
      </c>
      <c r="K1505"/>
      <c r="L1505" t="b">
        <f t="shared" si="224"/>
        <v>0</v>
      </c>
      <c r="M1505" t="b">
        <f t="shared" si="225"/>
        <v>0</v>
      </c>
      <c r="N1505" t="b">
        <f t="shared" si="226"/>
        <v>1</v>
      </c>
      <c r="O1505" t="b">
        <f t="shared" si="227"/>
        <v>1</v>
      </c>
      <c r="P1505" t="b">
        <f t="shared" si="228"/>
        <v>1</v>
      </c>
      <c r="Q1505" s="21">
        <f t="shared" si="229"/>
        <v>1</v>
      </c>
    </row>
    <row r="1506" spans="1:17" ht="15.75" hidden="1" x14ac:dyDescent="0.25">
      <c r="A1506" s="17" t="s">
        <v>67</v>
      </c>
      <c r="B1506" s="17" t="s">
        <v>336</v>
      </c>
      <c r="C1506" s="17" t="s">
        <v>22</v>
      </c>
      <c r="D1506" s="12">
        <v>42736</v>
      </c>
      <c r="E1506" s="12">
        <v>43100</v>
      </c>
      <c r="F1506" s="13">
        <v>27600</v>
      </c>
      <c r="G1506" s="12">
        <v>42736</v>
      </c>
      <c r="H1506" s="12">
        <v>43100</v>
      </c>
      <c r="I1506" s="17">
        <f t="shared" si="222"/>
        <v>12</v>
      </c>
      <c r="J1506" s="13">
        <f t="shared" si="223"/>
        <v>2300</v>
      </c>
      <c r="K1506"/>
      <c r="L1506" t="b">
        <f t="shared" si="224"/>
        <v>0</v>
      </c>
      <c r="M1506" t="b">
        <f t="shared" si="225"/>
        <v>0</v>
      </c>
      <c r="N1506" t="b">
        <f t="shared" si="226"/>
        <v>0</v>
      </c>
      <c r="O1506" t="b">
        <f t="shared" si="227"/>
        <v>0</v>
      </c>
      <c r="P1506" t="b">
        <f t="shared" si="228"/>
        <v>0</v>
      </c>
      <c r="Q1506" s="21" t="str">
        <f t="shared" si="229"/>
        <v>N/a</v>
      </c>
    </row>
    <row r="1507" spans="1:17" ht="15.75" hidden="1" x14ac:dyDescent="0.25">
      <c r="A1507" s="17" t="s">
        <v>67</v>
      </c>
      <c r="B1507" s="17" t="s">
        <v>336</v>
      </c>
      <c r="C1507" s="17" t="s">
        <v>22</v>
      </c>
      <c r="D1507" s="12">
        <v>43096</v>
      </c>
      <c r="E1507" s="12">
        <v>43465</v>
      </c>
      <c r="F1507" s="13">
        <v>7590</v>
      </c>
      <c r="G1507" s="12">
        <v>43101</v>
      </c>
      <c r="H1507" s="12">
        <v>43190</v>
      </c>
      <c r="I1507" s="17">
        <f t="shared" si="222"/>
        <v>3</v>
      </c>
      <c r="J1507" s="13">
        <f t="shared" si="223"/>
        <v>2530</v>
      </c>
      <c r="K1507"/>
      <c r="L1507" t="b">
        <f t="shared" si="224"/>
        <v>0</v>
      </c>
      <c r="M1507" t="b">
        <f t="shared" si="225"/>
        <v>0</v>
      </c>
      <c r="N1507" t="b">
        <f t="shared" si="226"/>
        <v>1</v>
      </c>
      <c r="O1507" t="b">
        <f t="shared" si="227"/>
        <v>1</v>
      </c>
      <c r="P1507" t="b">
        <f t="shared" si="228"/>
        <v>1</v>
      </c>
      <c r="Q1507" s="21">
        <f t="shared" si="229"/>
        <v>1</v>
      </c>
    </row>
    <row r="1508" spans="1:17" ht="15.75" hidden="1" x14ac:dyDescent="0.25">
      <c r="A1508" s="17" t="s">
        <v>67</v>
      </c>
      <c r="B1508" s="17" t="s">
        <v>336</v>
      </c>
      <c r="C1508" s="17" t="s">
        <v>22</v>
      </c>
      <c r="D1508" s="12">
        <v>43191</v>
      </c>
      <c r="E1508" s="12">
        <v>43249</v>
      </c>
      <c r="F1508" s="13">
        <v>7590</v>
      </c>
      <c r="G1508" s="12">
        <v>43191</v>
      </c>
      <c r="H1508" s="12">
        <v>43281</v>
      </c>
      <c r="I1508" s="17">
        <f t="shared" si="222"/>
        <v>3</v>
      </c>
      <c r="J1508" s="13">
        <f t="shared" si="223"/>
        <v>2530</v>
      </c>
      <c r="K1508"/>
      <c r="L1508" t="b">
        <f t="shared" si="224"/>
        <v>0</v>
      </c>
      <c r="M1508" t="b">
        <f t="shared" si="225"/>
        <v>0</v>
      </c>
      <c r="N1508" t="b">
        <f t="shared" si="226"/>
        <v>1</v>
      </c>
      <c r="O1508" t="b">
        <f t="shared" si="227"/>
        <v>1</v>
      </c>
      <c r="P1508" t="b">
        <f t="shared" si="228"/>
        <v>1</v>
      </c>
      <c r="Q1508" s="21">
        <f t="shared" si="229"/>
        <v>1</v>
      </c>
    </row>
    <row r="1509" spans="1:17" ht="15.75" hidden="1" x14ac:dyDescent="0.25">
      <c r="A1509" s="17" t="s">
        <v>67</v>
      </c>
      <c r="B1509" s="17" t="s">
        <v>336</v>
      </c>
      <c r="C1509" s="17" t="s">
        <v>22</v>
      </c>
      <c r="D1509" s="12">
        <v>43282</v>
      </c>
      <c r="E1509" s="12">
        <v>43350</v>
      </c>
      <c r="F1509" s="13">
        <v>7590</v>
      </c>
      <c r="G1509" s="12">
        <v>43282</v>
      </c>
      <c r="H1509" s="12">
        <v>43373</v>
      </c>
      <c r="I1509" s="17">
        <f t="shared" si="222"/>
        <v>3</v>
      </c>
      <c r="J1509" s="13">
        <f t="shared" si="223"/>
        <v>2530</v>
      </c>
      <c r="K1509"/>
      <c r="L1509" t="b">
        <f t="shared" si="224"/>
        <v>0</v>
      </c>
      <c r="M1509" t="b">
        <f t="shared" si="225"/>
        <v>0</v>
      </c>
      <c r="N1509" t="b">
        <f t="shared" si="226"/>
        <v>1</v>
      </c>
      <c r="O1509" t="b">
        <f t="shared" si="227"/>
        <v>1</v>
      </c>
      <c r="P1509" t="b">
        <f t="shared" si="228"/>
        <v>1</v>
      </c>
      <c r="Q1509" s="21">
        <f t="shared" si="229"/>
        <v>1</v>
      </c>
    </row>
    <row r="1510" spans="1:17" ht="15.75" hidden="1" x14ac:dyDescent="0.25">
      <c r="A1510" s="17" t="s">
        <v>67</v>
      </c>
      <c r="B1510" s="17" t="s">
        <v>336</v>
      </c>
      <c r="C1510" s="17" t="s">
        <v>22</v>
      </c>
      <c r="D1510" s="12">
        <v>43374</v>
      </c>
      <c r="E1510" s="12">
        <v>43420</v>
      </c>
      <c r="F1510" s="13">
        <v>7590</v>
      </c>
      <c r="G1510" s="12">
        <v>43374</v>
      </c>
      <c r="H1510" s="12">
        <v>43465</v>
      </c>
      <c r="I1510" s="17">
        <f t="shared" si="222"/>
        <v>3</v>
      </c>
      <c r="J1510" s="13">
        <f t="shared" si="223"/>
        <v>2530</v>
      </c>
      <c r="K1510"/>
      <c r="L1510" t="b">
        <f t="shared" si="224"/>
        <v>0</v>
      </c>
      <c r="M1510" t="b">
        <f t="shared" si="225"/>
        <v>0</v>
      </c>
      <c r="N1510" t="b">
        <f t="shared" si="226"/>
        <v>1</v>
      </c>
      <c r="O1510" t="b">
        <f t="shared" si="227"/>
        <v>1</v>
      </c>
      <c r="P1510" t="b">
        <f t="shared" si="228"/>
        <v>1</v>
      </c>
      <c r="Q1510" s="21">
        <f t="shared" si="229"/>
        <v>1</v>
      </c>
    </row>
    <row r="1511" spans="1:17" ht="15.75" x14ac:dyDescent="0.25">
      <c r="A1511" s="17" t="s">
        <v>68</v>
      </c>
      <c r="B1511" s="17" t="s">
        <v>335</v>
      </c>
      <c r="C1511" s="17" t="s">
        <v>22</v>
      </c>
      <c r="D1511" s="12">
        <v>43343</v>
      </c>
      <c r="E1511" s="12">
        <v>43447</v>
      </c>
      <c r="F1511" s="13">
        <v>31600</v>
      </c>
      <c r="G1511" s="12">
        <v>43313</v>
      </c>
      <c r="H1511" s="12">
        <v>43677</v>
      </c>
      <c r="I1511" s="17">
        <f t="shared" si="222"/>
        <v>12</v>
      </c>
      <c r="J1511" s="13">
        <f t="shared" si="223"/>
        <v>2633.3333333333335</v>
      </c>
      <c r="K1511"/>
      <c r="L1511" t="b">
        <f t="shared" si="224"/>
        <v>0</v>
      </c>
      <c r="M1511" t="b">
        <f t="shared" si="225"/>
        <v>0</v>
      </c>
      <c r="N1511" t="b">
        <f t="shared" si="226"/>
        <v>0</v>
      </c>
      <c r="O1511" t="b">
        <f t="shared" si="227"/>
        <v>0</v>
      </c>
      <c r="P1511" t="b">
        <f t="shared" si="228"/>
        <v>0</v>
      </c>
      <c r="Q1511" s="21" t="str">
        <f t="shared" si="229"/>
        <v>N/a</v>
      </c>
    </row>
    <row r="1512" spans="1:17" ht="15.75" x14ac:dyDescent="0.25">
      <c r="A1512" s="17" t="s">
        <v>68</v>
      </c>
      <c r="B1512" s="17" t="s">
        <v>335</v>
      </c>
      <c r="C1512" s="17" t="s">
        <v>22</v>
      </c>
      <c r="D1512" s="12">
        <v>43677</v>
      </c>
      <c r="E1512" s="12">
        <v>43731</v>
      </c>
      <c r="F1512" s="13">
        <v>31600</v>
      </c>
      <c r="G1512" s="12">
        <v>43678</v>
      </c>
      <c r="H1512" s="12">
        <v>44043</v>
      </c>
      <c r="I1512" s="17">
        <f t="shared" si="222"/>
        <v>12</v>
      </c>
      <c r="J1512" s="13">
        <f t="shared" si="223"/>
        <v>2633.3333333333335</v>
      </c>
      <c r="K1512"/>
      <c r="L1512" t="b">
        <f t="shared" si="224"/>
        <v>0</v>
      </c>
      <c r="M1512" t="b">
        <f t="shared" si="225"/>
        <v>0</v>
      </c>
      <c r="N1512" t="b">
        <f t="shared" si="226"/>
        <v>1</v>
      </c>
      <c r="O1512" t="b">
        <f t="shared" si="227"/>
        <v>1</v>
      </c>
      <c r="P1512" t="b">
        <f t="shared" si="228"/>
        <v>1</v>
      </c>
      <c r="Q1512" s="21">
        <f t="shared" si="229"/>
        <v>1</v>
      </c>
    </row>
    <row r="1513" spans="1:17" ht="15.75" x14ac:dyDescent="0.25">
      <c r="A1513" s="17" t="s">
        <v>68</v>
      </c>
      <c r="B1513" s="17" t="s">
        <v>335</v>
      </c>
      <c r="C1513" s="17" t="s">
        <v>22</v>
      </c>
      <c r="D1513" s="12">
        <v>44044</v>
      </c>
      <c r="E1513" s="12"/>
      <c r="F1513" s="13">
        <v>31600</v>
      </c>
      <c r="G1513" s="12">
        <v>44044</v>
      </c>
      <c r="H1513" s="12">
        <v>44408</v>
      </c>
      <c r="I1513" s="17">
        <f t="shared" si="222"/>
        <v>12</v>
      </c>
      <c r="J1513" s="13">
        <f t="shared" si="223"/>
        <v>2633.3333333333335</v>
      </c>
      <c r="K1513"/>
      <c r="L1513" t="b">
        <f t="shared" si="224"/>
        <v>0</v>
      </c>
      <c r="M1513" t="b">
        <f t="shared" si="225"/>
        <v>0</v>
      </c>
      <c r="N1513" t="b">
        <f t="shared" si="226"/>
        <v>1</v>
      </c>
      <c r="O1513" t="b">
        <f t="shared" si="227"/>
        <v>1</v>
      </c>
      <c r="P1513" t="b">
        <f t="shared" si="228"/>
        <v>1</v>
      </c>
      <c r="Q1513" s="21">
        <f t="shared" si="229"/>
        <v>1</v>
      </c>
    </row>
    <row r="1514" spans="1:17" ht="15.75" hidden="1" x14ac:dyDescent="0.25">
      <c r="A1514" s="17" t="s">
        <v>69</v>
      </c>
      <c r="B1514" s="17" t="s">
        <v>332</v>
      </c>
      <c r="C1514" s="17" t="s">
        <v>22</v>
      </c>
      <c r="D1514" s="12">
        <v>42568</v>
      </c>
      <c r="E1514" s="12">
        <v>42735</v>
      </c>
      <c r="F1514" s="13">
        <v>36000</v>
      </c>
      <c r="G1514" s="12">
        <v>42552</v>
      </c>
      <c r="H1514" s="12">
        <v>42916</v>
      </c>
      <c r="I1514" s="17">
        <f t="shared" si="222"/>
        <v>12</v>
      </c>
      <c r="J1514" s="13">
        <f t="shared" si="223"/>
        <v>3000</v>
      </c>
      <c r="K1514"/>
      <c r="L1514" t="b">
        <f t="shared" si="224"/>
        <v>0</v>
      </c>
      <c r="M1514" t="b">
        <f t="shared" si="225"/>
        <v>0</v>
      </c>
      <c r="N1514" t="b">
        <f t="shared" si="226"/>
        <v>0</v>
      </c>
      <c r="O1514" t="b">
        <f t="shared" si="227"/>
        <v>0</v>
      </c>
      <c r="P1514" t="b">
        <f t="shared" si="228"/>
        <v>0</v>
      </c>
      <c r="Q1514" s="21" t="str">
        <f t="shared" si="229"/>
        <v>N/a</v>
      </c>
    </row>
    <row r="1515" spans="1:17" ht="15.75" hidden="1" x14ac:dyDescent="0.25">
      <c r="A1515" s="17" t="s">
        <v>69</v>
      </c>
      <c r="B1515" s="17" t="s">
        <v>332</v>
      </c>
      <c r="C1515" s="17" t="s">
        <v>22</v>
      </c>
      <c r="D1515" s="12">
        <v>42626</v>
      </c>
      <c r="E1515" s="12">
        <v>42735</v>
      </c>
      <c r="F1515" s="13">
        <v>14000</v>
      </c>
      <c r="G1515" s="12">
        <v>42583</v>
      </c>
      <c r="H1515" s="12">
        <v>43159</v>
      </c>
      <c r="I1515" s="17">
        <f t="shared" si="222"/>
        <v>19</v>
      </c>
      <c r="J1515" s="13">
        <f t="shared" si="223"/>
        <v>736.84210526315792</v>
      </c>
      <c r="K1515"/>
      <c r="L1515" t="b">
        <f t="shared" si="224"/>
        <v>0</v>
      </c>
      <c r="M1515" t="b">
        <f t="shared" si="225"/>
        <v>0</v>
      </c>
      <c r="N1515" t="b">
        <f t="shared" si="226"/>
        <v>1</v>
      </c>
      <c r="O1515" t="b">
        <f t="shared" si="227"/>
        <v>1</v>
      </c>
      <c r="P1515" t="b">
        <f t="shared" si="228"/>
        <v>1</v>
      </c>
      <c r="Q1515" s="21">
        <f t="shared" si="229"/>
        <v>-333</v>
      </c>
    </row>
    <row r="1516" spans="1:17" ht="15.75" hidden="1" x14ac:dyDescent="0.25">
      <c r="A1516" s="17" t="s">
        <v>69</v>
      </c>
      <c r="B1516" s="17" t="s">
        <v>332</v>
      </c>
      <c r="C1516" s="17" t="s">
        <v>22</v>
      </c>
      <c r="D1516" s="12">
        <v>42887</v>
      </c>
      <c r="E1516" s="12">
        <v>43100</v>
      </c>
      <c r="F1516" s="13">
        <v>24960</v>
      </c>
      <c r="G1516" s="12">
        <v>42583</v>
      </c>
      <c r="H1516" s="12">
        <v>43159</v>
      </c>
      <c r="I1516" s="17">
        <f t="shared" si="222"/>
        <v>19</v>
      </c>
      <c r="J1516" s="13">
        <f t="shared" si="223"/>
        <v>1313.6842105263158</v>
      </c>
      <c r="K1516"/>
      <c r="L1516" t="b">
        <f t="shared" si="224"/>
        <v>0</v>
      </c>
      <c r="M1516" t="b">
        <f t="shared" si="225"/>
        <v>0</v>
      </c>
      <c r="N1516" t="b">
        <f t="shared" si="226"/>
        <v>1</v>
      </c>
      <c r="O1516" t="b">
        <f t="shared" si="227"/>
        <v>1</v>
      </c>
      <c r="P1516" t="b">
        <f t="shared" si="228"/>
        <v>1</v>
      </c>
      <c r="Q1516" s="21">
        <f t="shared" si="229"/>
        <v>-576</v>
      </c>
    </row>
    <row r="1517" spans="1:17" ht="15.75" hidden="1" x14ac:dyDescent="0.25">
      <c r="A1517" s="17" t="s">
        <v>69</v>
      </c>
      <c r="B1517" s="17" t="s">
        <v>332</v>
      </c>
      <c r="C1517" s="17" t="s">
        <v>22</v>
      </c>
      <c r="D1517" s="12">
        <v>42766</v>
      </c>
      <c r="E1517" s="12">
        <v>43100</v>
      </c>
      <c r="F1517" s="13">
        <v>1500</v>
      </c>
      <c r="G1517" s="12">
        <v>42736</v>
      </c>
      <c r="H1517" s="12">
        <v>42766</v>
      </c>
      <c r="I1517" s="17">
        <f t="shared" si="222"/>
        <v>1</v>
      </c>
      <c r="J1517" s="13">
        <f t="shared" si="223"/>
        <v>1500</v>
      </c>
      <c r="K1517"/>
      <c r="L1517" t="b">
        <f t="shared" si="224"/>
        <v>0</v>
      </c>
      <c r="M1517" t="b">
        <f t="shared" si="225"/>
        <v>0</v>
      </c>
      <c r="N1517" t="b">
        <f t="shared" si="226"/>
        <v>1</v>
      </c>
      <c r="O1517" t="b">
        <f t="shared" si="227"/>
        <v>1</v>
      </c>
      <c r="P1517" t="b">
        <f t="shared" si="228"/>
        <v>1</v>
      </c>
      <c r="Q1517" s="21">
        <f t="shared" si="229"/>
        <v>-423</v>
      </c>
    </row>
    <row r="1518" spans="1:17" ht="15.75" hidden="1" x14ac:dyDescent="0.25">
      <c r="A1518" s="17" t="s">
        <v>69</v>
      </c>
      <c r="B1518" s="17" t="s">
        <v>332</v>
      </c>
      <c r="C1518" s="17" t="s">
        <v>22</v>
      </c>
      <c r="D1518" s="12">
        <v>42794</v>
      </c>
      <c r="E1518" s="12">
        <v>43100</v>
      </c>
      <c r="F1518" s="13">
        <v>1500</v>
      </c>
      <c r="G1518" s="12">
        <v>42767</v>
      </c>
      <c r="H1518" s="12">
        <v>42794</v>
      </c>
      <c r="I1518" s="17">
        <f t="shared" si="222"/>
        <v>1</v>
      </c>
      <c r="J1518" s="13">
        <f t="shared" si="223"/>
        <v>1500</v>
      </c>
      <c r="K1518"/>
      <c r="L1518" t="b">
        <f t="shared" si="224"/>
        <v>0</v>
      </c>
      <c r="M1518" t="b">
        <f t="shared" si="225"/>
        <v>0</v>
      </c>
      <c r="N1518" t="b">
        <f t="shared" si="226"/>
        <v>1</v>
      </c>
      <c r="O1518" t="b">
        <f t="shared" si="227"/>
        <v>1</v>
      </c>
      <c r="P1518" t="b">
        <f t="shared" si="228"/>
        <v>1</v>
      </c>
      <c r="Q1518" s="21">
        <f t="shared" si="229"/>
        <v>1</v>
      </c>
    </row>
    <row r="1519" spans="1:17" ht="15.75" hidden="1" x14ac:dyDescent="0.25">
      <c r="A1519" s="17" t="s">
        <v>69</v>
      </c>
      <c r="B1519" s="17" t="s">
        <v>332</v>
      </c>
      <c r="C1519" s="17" t="s">
        <v>22</v>
      </c>
      <c r="D1519" s="12">
        <v>42825</v>
      </c>
      <c r="E1519" s="12">
        <v>43100</v>
      </c>
      <c r="F1519" s="13">
        <v>1500</v>
      </c>
      <c r="G1519" s="12">
        <v>42795</v>
      </c>
      <c r="H1519" s="12">
        <v>42825</v>
      </c>
      <c r="I1519" s="17">
        <f t="shared" si="222"/>
        <v>1</v>
      </c>
      <c r="J1519" s="13">
        <f t="shared" si="223"/>
        <v>1500</v>
      </c>
      <c r="K1519"/>
      <c r="L1519" t="b">
        <f t="shared" si="224"/>
        <v>0</v>
      </c>
      <c r="M1519" t="b">
        <f t="shared" si="225"/>
        <v>0</v>
      </c>
      <c r="N1519" t="b">
        <f t="shared" si="226"/>
        <v>1</v>
      </c>
      <c r="O1519" t="b">
        <f t="shared" si="227"/>
        <v>1</v>
      </c>
      <c r="P1519" t="b">
        <f t="shared" si="228"/>
        <v>1</v>
      </c>
      <c r="Q1519" s="21">
        <f t="shared" si="229"/>
        <v>1</v>
      </c>
    </row>
    <row r="1520" spans="1:17" ht="15.75" hidden="1" x14ac:dyDescent="0.25">
      <c r="A1520" s="17" t="s">
        <v>69</v>
      </c>
      <c r="B1520" s="17" t="s">
        <v>332</v>
      </c>
      <c r="C1520" s="17" t="s">
        <v>22</v>
      </c>
      <c r="D1520" s="12">
        <v>42855</v>
      </c>
      <c r="E1520" s="12">
        <v>43100</v>
      </c>
      <c r="F1520" s="13">
        <v>1500</v>
      </c>
      <c r="G1520" s="12">
        <v>42826</v>
      </c>
      <c r="H1520" s="12">
        <v>42855</v>
      </c>
      <c r="I1520" s="17">
        <f t="shared" si="222"/>
        <v>1</v>
      </c>
      <c r="J1520" s="13">
        <f t="shared" si="223"/>
        <v>1500</v>
      </c>
      <c r="K1520"/>
      <c r="L1520" t="b">
        <f t="shared" si="224"/>
        <v>0</v>
      </c>
      <c r="M1520" t="b">
        <f t="shared" si="225"/>
        <v>0</v>
      </c>
      <c r="N1520" t="b">
        <f t="shared" si="226"/>
        <v>1</v>
      </c>
      <c r="O1520" t="b">
        <f t="shared" si="227"/>
        <v>1</v>
      </c>
      <c r="P1520" t="b">
        <f t="shared" si="228"/>
        <v>1</v>
      </c>
      <c r="Q1520" s="21">
        <f t="shared" si="229"/>
        <v>1</v>
      </c>
    </row>
    <row r="1521" spans="1:17" ht="15.75" hidden="1" x14ac:dyDescent="0.25">
      <c r="A1521" s="17" t="s">
        <v>69</v>
      </c>
      <c r="B1521" s="17" t="s">
        <v>332</v>
      </c>
      <c r="C1521" s="17" t="s">
        <v>22</v>
      </c>
      <c r="D1521" s="12">
        <v>42886</v>
      </c>
      <c r="E1521" s="12">
        <v>43100</v>
      </c>
      <c r="F1521" s="13">
        <v>1500</v>
      </c>
      <c r="G1521" s="12">
        <v>42856</v>
      </c>
      <c r="H1521" s="12">
        <v>42886</v>
      </c>
      <c r="I1521" s="17">
        <f t="shared" si="222"/>
        <v>1</v>
      </c>
      <c r="J1521" s="13">
        <f t="shared" si="223"/>
        <v>1500</v>
      </c>
      <c r="K1521"/>
      <c r="L1521" t="b">
        <f t="shared" si="224"/>
        <v>0</v>
      </c>
      <c r="M1521" t="b">
        <f t="shared" si="225"/>
        <v>0</v>
      </c>
      <c r="N1521" t="b">
        <f t="shared" si="226"/>
        <v>1</v>
      </c>
      <c r="O1521" t="b">
        <f t="shared" si="227"/>
        <v>1</v>
      </c>
      <c r="P1521" t="b">
        <f t="shared" si="228"/>
        <v>1</v>
      </c>
      <c r="Q1521" s="21">
        <f t="shared" si="229"/>
        <v>1</v>
      </c>
    </row>
    <row r="1522" spans="1:17" ht="15.75" hidden="1" x14ac:dyDescent="0.25">
      <c r="A1522" s="17" t="s">
        <v>69</v>
      </c>
      <c r="B1522" s="17" t="s">
        <v>332</v>
      </c>
      <c r="C1522" s="17" t="s">
        <v>22</v>
      </c>
      <c r="D1522" s="12">
        <v>42916</v>
      </c>
      <c r="E1522" s="12">
        <v>43100</v>
      </c>
      <c r="F1522" s="13">
        <v>1500</v>
      </c>
      <c r="G1522" s="12">
        <v>42887</v>
      </c>
      <c r="H1522" s="12">
        <v>42916</v>
      </c>
      <c r="I1522" s="17">
        <f t="shared" si="222"/>
        <v>1</v>
      </c>
      <c r="J1522" s="13">
        <f t="shared" si="223"/>
        <v>1500</v>
      </c>
      <c r="K1522"/>
      <c r="L1522" t="b">
        <f t="shared" si="224"/>
        <v>0</v>
      </c>
      <c r="M1522" t="b">
        <f t="shared" si="225"/>
        <v>0</v>
      </c>
      <c r="N1522" t="b">
        <f t="shared" si="226"/>
        <v>1</v>
      </c>
      <c r="O1522" t="b">
        <f t="shared" si="227"/>
        <v>1</v>
      </c>
      <c r="P1522" t="b">
        <f t="shared" si="228"/>
        <v>1</v>
      </c>
      <c r="Q1522" s="21">
        <f t="shared" si="229"/>
        <v>1</v>
      </c>
    </row>
    <row r="1523" spans="1:17" ht="15.75" hidden="1" x14ac:dyDescent="0.25">
      <c r="A1523" s="17" t="s">
        <v>69</v>
      </c>
      <c r="B1523" s="17" t="s">
        <v>332</v>
      </c>
      <c r="C1523" s="17" t="s">
        <v>22</v>
      </c>
      <c r="D1523" s="12">
        <v>42917</v>
      </c>
      <c r="E1523" s="12">
        <v>43100</v>
      </c>
      <c r="F1523" s="13">
        <v>36000</v>
      </c>
      <c r="G1523" s="12">
        <v>42917</v>
      </c>
      <c r="H1523" s="12">
        <v>43281</v>
      </c>
      <c r="I1523" s="17">
        <f t="shared" ref="I1523:I1586" si="230">IF((YEAR(H1523)-YEAR(G1523))=1, ((MONTH(H1523)-MONTH(G1523))+1)+12, (IF((YEAR(H1523)-YEAR(G1523))=2, ((MONTH(H1523)-MONTH(G1523))+1)+24, (IF((YEAR(H1523)-YEAR(G1523))=3, ((MONTH(H1523)-MONTH(G1523))+1)+36, (MONTH(H1523)-MONTH(G1523))+1)))))</f>
        <v>12</v>
      </c>
      <c r="J1523" s="13">
        <f t="shared" si="223"/>
        <v>3000</v>
      </c>
      <c r="K1523"/>
      <c r="L1523" t="b">
        <f t="shared" si="224"/>
        <v>0</v>
      </c>
      <c r="M1523" t="b">
        <f t="shared" si="225"/>
        <v>0</v>
      </c>
      <c r="N1523" t="b">
        <f t="shared" si="226"/>
        <v>1</v>
      </c>
      <c r="O1523" t="b">
        <f t="shared" si="227"/>
        <v>1</v>
      </c>
      <c r="P1523" t="b">
        <f t="shared" si="228"/>
        <v>1</v>
      </c>
      <c r="Q1523" s="21">
        <f t="shared" si="229"/>
        <v>1</v>
      </c>
    </row>
    <row r="1524" spans="1:17" ht="15.75" hidden="1" x14ac:dyDescent="0.25">
      <c r="A1524" s="17" t="s">
        <v>69</v>
      </c>
      <c r="B1524" s="17" t="s">
        <v>332</v>
      </c>
      <c r="C1524" s="17" t="s">
        <v>22</v>
      </c>
      <c r="D1524" s="12">
        <v>42947</v>
      </c>
      <c r="E1524" s="12">
        <v>43100</v>
      </c>
      <c r="F1524" s="13">
        <v>1500</v>
      </c>
      <c r="G1524" s="12">
        <v>42917</v>
      </c>
      <c r="H1524" s="12">
        <v>42947</v>
      </c>
      <c r="I1524" s="17">
        <f t="shared" si="230"/>
        <v>1</v>
      </c>
      <c r="J1524" s="13">
        <f t="shared" si="223"/>
        <v>1500</v>
      </c>
      <c r="K1524"/>
      <c r="L1524" t="b">
        <f t="shared" si="224"/>
        <v>0</v>
      </c>
      <c r="M1524" t="b">
        <f t="shared" si="225"/>
        <v>0</v>
      </c>
      <c r="N1524" t="b">
        <f t="shared" si="226"/>
        <v>1</v>
      </c>
      <c r="O1524" t="b">
        <f t="shared" si="227"/>
        <v>1</v>
      </c>
      <c r="P1524" t="b">
        <f t="shared" si="228"/>
        <v>1</v>
      </c>
      <c r="Q1524" s="21">
        <f t="shared" si="229"/>
        <v>-364</v>
      </c>
    </row>
    <row r="1525" spans="1:17" ht="15.75" hidden="1" x14ac:dyDescent="0.25">
      <c r="A1525" s="17" t="s">
        <v>69</v>
      </c>
      <c r="B1525" s="17" t="s">
        <v>332</v>
      </c>
      <c r="C1525" s="17" t="s">
        <v>22</v>
      </c>
      <c r="D1525" s="12">
        <v>42978</v>
      </c>
      <c r="E1525" s="12">
        <v>43100</v>
      </c>
      <c r="F1525" s="13">
        <v>1500</v>
      </c>
      <c r="G1525" s="12">
        <v>42948</v>
      </c>
      <c r="H1525" s="12">
        <v>42978</v>
      </c>
      <c r="I1525" s="17">
        <f t="shared" si="230"/>
        <v>1</v>
      </c>
      <c r="J1525" s="13">
        <f t="shared" si="223"/>
        <v>1500</v>
      </c>
      <c r="K1525"/>
      <c r="L1525" t="b">
        <f t="shared" si="224"/>
        <v>0</v>
      </c>
      <c r="M1525" t="b">
        <f t="shared" si="225"/>
        <v>0</v>
      </c>
      <c r="N1525" t="b">
        <f t="shared" si="226"/>
        <v>1</v>
      </c>
      <c r="O1525" t="b">
        <f t="shared" si="227"/>
        <v>1</v>
      </c>
      <c r="P1525" t="b">
        <f t="shared" si="228"/>
        <v>1</v>
      </c>
      <c r="Q1525" s="21">
        <f t="shared" si="229"/>
        <v>1</v>
      </c>
    </row>
    <row r="1526" spans="1:17" ht="15.75" hidden="1" x14ac:dyDescent="0.25">
      <c r="A1526" s="17" t="s">
        <v>69</v>
      </c>
      <c r="B1526" s="17" t="s">
        <v>332</v>
      </c>
      <c r="C1526" s="17" t="s">
        <v>22</v>
      </c>
      <c r="D1526" s="12">
        <v>43008</v>
      </c>
      <c r="E1526" s="12">
        <v>43100</v>
      </c>
      <c r="F1526" s="13">
        <v>1500</v>
      </c>
      <c r="G1526" s="12">
        <v>42979</v>
      </c>
      <c r="H1526" s="12">
        <v>43008</v>
      </c>
      <c r="I1526" s="17">
        <f t="shared" si="230"/>
        <v>1</v>
      </c>
      <c r="J1526" s="13">
        <f t="shared" si="223"/>
        <v>1500</v>
      </c>
      <c r="K1526"/>
      <c r="L1526" t="b">
        <f t="shared" si="224"/>
        <v>0</v>
      </c>
      <c r="M1526" t="b">
        <f t="shared" si="225"/>
        <v>0</v>
      </c>
      <c r="N1526" t="b">
        <f t="shared" si="226"/>
        <v>1</v>
      </c>
      <c r="O1526" t="b">
        <f t="shared" si="227"/>
        <v>1</v>
      </c>
      <c r="P1526" t="b">
        <f t="shared" si="228"/>
        <v>1</v>
      </c>
      <c r="Q1526" s="21">
        <f t="shared" si="229"/>
        <v>1</v>
      </c>
    </row>
    <row r="1527" spans="1:17" ht="15.75" hidden="1" x14ac:dyDescent="0.25">
      <c r="A1527" s="17" t="s">
        <v>69</v>
      </c>
      <c r="B1527" s="17" t="s">
        <v>332</v>
      </c>
      <c r="C1527" s="17" t="s">
        <v>22</v>
      </c>
      <c r="D1527" s="12">
        <v>43039</v>
      </c>
      <c r="E1527" s="12">
        <v>43100</v>
      </c>
      <c r="F1527" s="13">
        <v>1500</v>
      </c>
      <c r="G1527" s="12">
        <v>43009</v>
      </c>
      <c r="H1527" s="12">
        <v>43039</v>
      </c>
      <c r="I1527" s="17">
        <f t="shared" si="230"/>
        <v>1</v>
      </c>
      <c r="J1527" s="13">
        <f t="shared" si="223"/>
        <v>1500</v>
      </c>
      <c r="K1527"/>
      <c r="L1527" t="b">
        <f t="shared" si="224"/>
        <v>0</v>
      </c>
      <c r="M1527" t="b">
        <f t="shared" si="225"/>
        <v>0</v>
      </c>
      <c r="N1527" t="b">
        <f t="shared" si="226"/>
        <v>1</v>
      </c>
      <c r="O1527" t="b">
        <f t="shared" si="227"/>
        <v>1</v>
      </c>
      <c r="P1527" t="b">
        <f t="shared" si="228"/>
        <v>1</v>
      </c>
      <c r="Q1527" s="21">
        <f t="shared" si="229"/>
        <v>1</v>
      </c>
    </row>
    <row r="1528" spans="1:17" ht="15.75" hidden="1" x14ac:dyDescent="0.25">
      <c r="A1528" s="17" t="s">
        <v>69</v>
      </c>
      <c r="B1528" s="17" t="s">
        <v>332</v>
      </c>
      <c r="C1528" s="17" t="s">
        <v>22</v>
      </c>
      <c r="D1528" s="12">
        <v>43069</v>
      </c>
      <c r="E1528" s="12">
        <v>43465</v>
      </c>
      <c r="F1528" s="13">
        <v>1500</v>
      </c>
      <c r="G1528" s="12">
        <v>43040</v>
      </c>
      <c r="H1528" s="12">
        <v>43069</v>
      </c>
      <c r="I1528" s="17">
        <f t="shared" si="230"/>
        <v>1</v>
      </c>
      <c r="J1528" s="13">
        <f t="shared" si="223"/>
        <v>1500</v>
      </c>
      <c r="K1528"/>
      <c r="L1528" t="b">
        <f t="shared" si="224"/>
        <v>0</v>
      </c>
      <c r="M1528" t="b">
        <f t="shared" si="225"/>
        <v>0</v>
      </c>
      <c r="N1528" t="b">
        <f t="shared" si="226"/>
        <v>1</v>
      </c>
      <c r="O1528" t="b">
        <f t="shared" si="227"/>
        <v>1</v>
      </c>
      <c r="P1528" t="b">
        <f t="shared" si="228"/>
        <v>1</v>
      </c>
      <c r="Q1528" s="21">
        <f t="shared" si="229"/>
        <v>1</v>
      </c>
    </row>
    <row r="1529" spans="1:17" ht="15.75" hidden="1" x14ac:dyDescent="0.25">
      <c r="A1529" s="17" t="s">
        <v>69</v>
      </c>
      <c r="B1529" s="17" t="s">
        <v>332</v>
      </c>
      <c r="C1529" s="17" t="s">
        <v>22</v>
      </c>
      <c r="D1529" s="12">
        <v>43100</v>
      </c>
      <c r="E1529" s="12">
        <v>43465</v>
      </c>
      <c r="F1529" s="13">
        <v>1500</v>
      </c>
      <c r="G1529" s="12">
        <v>43070</v>
      </c>
      <c r="H1529" s="12">
        <v>43100</v>
      </c>
      <c r="I1529" s="17">
        <f t="shared" si="230"/>
        <v>1</v>
      </c>
      <c r="J1529" s="13">
        <f t="shared" si="223"/>
        <v>1500</v>
      </c>
      <c r="K1529"/>
      <c r="L1529" t="b">
        <f t="shared" si="224"/>
        <v>0</v>
      </c>
      <c r="M1529" t="b">
        <f t="shared" si="225"/>
        <v>0</v>
      </c>
      <c r="N1529" t="b">
        <f t="shared" si="226"/>
        <v>1</v>
      </c>
      <c r="O1529" t="b">
        <f t="shared" si="227"/>
        <v>1</v>
      </c>
      <c r="P1529" t="b">
        <f t="shared" si="228"/>
        <v>1</v>
      </c>
      <c r="Q1529" s="21">
        <f t="shared" si="229"/>
        <v>1</v>
      </c>
    </row>
    <row r="1530" spans="1:17" ht="15.75" hidden="1" x14ac:dyDescent="0.25">
      <c r="A1530" s="17" t="s">
        <v>69</v>
      </c>
      <c r="B1530" s="17" t="s">
        <v>332</v>
      </c>
      <c r="C1530" s="17" t="s">
        <v>22</v>
      </c>
      <c r="D1530" s="12">
        <v>43131</v>
      </c>
      <c r="E1530" s="12">
        <v>43160</v>
      </c>
      <c r="F1530" s="13">
        <v>1500</v>
      </c>
      <c r="G1530" s="12">
        <v>43101</v>
      </c>
      <c r="H1530" s="12">
        <v>43131</v>
      </c>
      <c r="I1530" s="17">
        <f t="shared" si="230"/>
        <v>1</v>
      </c>
      <c r="J1530" s="13">
        <f t="shared" si="223"/>
        <v>1500</v>
      </c>
      <c r="K1530"/>
      <c r="L1530" t="b">
        <f t="shared" si="224"/>
        <v>0</v>
      </c>
      <c r="M1530" t="b">
        <f t="shared" si="225"/>
        <v>0</v>
      </c>
      <c r="N1530" t="b">
        <f t="shared" si="226"/>
        <v>1</v>
      </c>
      <c r="O1530" t="b">
        <f t="shared" si="227"/>
        <v>1</v>
      </c>
      <c r="P1530" t="b">
        <f t="shared" si="228"/>
        <v>1</v>
      </c>
      <c r="Q1530" s="21">
        <f t="shared" si="229"/>
        <v>1</v>
      </c>
    </row>
    <row r="1531" spans="1:17" ht="15.75" hidden="1" x14ac:dyDescent="0.25">
      <c r="A1531" s="17" t="s">
        <v>69</v>
      </c>
      <c r="B1531" s="17" t="s">
        <v>332</v>
      </c>
      <c r="C1531" s="17" t="s">
        <v>22</v>
      </c>
      <c r="D1531" s="12">
        <v>43159</v>
      </c>
      <c r="E1531" s="12">
        <v>43185</v>
      </c>
      <c r="F1531" s="13">
        <v>1500</v>
      </c>
      <c r="G1531" s="12">
        <v>43132</v>
      </c>
      <c r="H1531" s="12">
        <v>43159</v>
      </c>
      <c r="I1531" s="17">
        <f t="shared" si="230"/>
        <v>1</v>
      </c>
      <c r="J1531" s="13">
        <f t="shared" si="223"/>
        <v>1500</v>
      </c>
      <c r="K1531"/>
      <c r="L1531" t="b">
        <f t="shared" si="224"/>
        <v>0</v>
      </c>
      <c r="M1531" t="b">
        <f t="shared" si="225"/>
        <v>0</v>
      </c>
      <c r="N1531" t="b">
        <f t="shared" si="226"/>
        <v>1</v>
      </c>
      <c r="O1531" t="b">
        <f t="shared" si="227"/>
        <v>1</v>
      </c>
      <c r="P1531" t="b">
        <f t="shared" si="228"/>
        <v>1</v>
      </c>
      <c r="Q1531" s="21">
        <f t="shared" si="229"/>
        <v>1</v>
      </c>
    </row>
    <row r="1532" spans="1:17" ht="15.75" hidden="1" x14ac:dyDescent="0.25">
      <c r="A1532" s="17" t="s">
        <v>69</v>
      </c>
      <c r="B1532" s="17" t="s">
        <v>332</v>
      </c>
      <c r="C1532" s="17" t="s">
        <v>22</v>
      </c>
      <c r="D1532" s="12">
        <v>43385</v>
      </c>
      <c r="E1532" s="12">
        <v>43451</v>
      </c>
      <c r="F1532" s="13">
        <v>16404.240000000002</v>
      </c>
      <c r="G1532" s="12">
        <v>43160</v>
      </c>
      <c r="H1532" s="12">
        <v>43404</v>
      </c>
      <c r="I1532" s="17">
        <f t="shared" si="230"/>
        <v>8</v>
      </c>
      <c r="J1532" s="13">
        <f t="shared" ref="J1532:J1595" si="231">F1532/I1532</f>
        <v>2050.5300000000002</v>
      </c>
      <c r="K1532"/>
      <c r="L1532" t="b">
        <f t="shared" si="224"/>
        <v>0</v>
      </c>
      <c r="M1532" t="b">
        <f t="shared" si="225"/>
        <v>0</v>
      </c>
      <c r="N1532" t="b">
        <f t="shared" si="226"/>
        <v>1</v>
      </c>
      <c r="O1532" t="b">
        <f t="shared" si="227"/>
        <v>1</v>
      </c>
      <c r="P1532" t="b">
        <f t="shared" si="228"/>
        <v>1</v>
      </c>
      <c r="Q1532" s="21">
        <f t="shared" si="229"/>
        <v>1</v>
      </c>
    </row>
    <row r="1533" spans="1:17" ht="15.75" hidden="1" x14ac:dyDescent="0.25">
      <c r="A1533" s="17" t="s">
        <v>69</v>
      </c>
      <c r="B1533" s="17" t="s">
        <v>332</v>
      </c>
      <c r="C1533" s="17" t="s">
        <v>22</v>
      </c>
      <c r="D1533" s="12">
        <v>43190</v>
      </c>
      <c r="E1533" s="12">
        <v>43214</v>
      </c>
      <c r="F1533" s="13">
        <v>1500</v>
      </c>
      <c r="G1533" s="12">
        <v>43160</v>
      </c>
      <c r="H1533" s="12">
        <v>43190</v>
      </c>
      <c r="I1533" s="17">
        <f t="shared" si="230"/>
        <v>1</v>
      </c>
      <c r="J1533" s="13">
        <f t="shared" si="231"/>
        <v>1500</v>
      </c>
      <c r="K1533"/>
      <c r="L1533" t="b">
        <f t="shared" si="224"/>
        <v>0</v>
      </c>
      <c r="M1533" t="b">
        <f t="shared" si="225"/>
        <v>0</v>
      </c>
      <c r="N1533" t="b">
        <f t="shared" si="226"/>
        <v>1</v>
      </c>
      <c r="O1533" t="b">
        <f t="shared" si="227"/>
        <v>1</v>
      </c>
      <c r="P1533" t="b">
        <f t="shared" si="228"/>
        <v>1</v>
      </c>
      <c r="Q1533" s="21">
        <f t="shared" si="229"/>
        <v>-244</v>
      </c>
    </row>
    <row r="1534" spans="1:17" ht="15.75" hidden="1" x14ac:dyDescent="0.25">
      <c r="A1534" s="17" t="s">
        <v>69</v>
      </c>
      <c r="B1534" s="17" t="s">
        <v>332</v>
      </c>
      <c r="C1534" s="17" t="s">
        <v>22</v>
      </c>
      <c r="D1534" s="12">
        <v>43220</v>
      </c>
      <c r="E1534" s="12">
        <v>43244</v>
      </c>
      <c r="F1534" s="13">
        <v>1500</v>
      </c>
      <c r="G1534" s="12">
        <v>43191</v>
      </c>
      <c r="H1534" s="12">
        <v>43220</v>
      </c>
      <c r="I1534" s="17">
        <f t="shared" si="230"/>
        <v>1</v>
      </c>
      <c r="J1534" s="13">
        <f t="shared" si="231"/>
        <v>1500</v>
      </c>
      <c r="K1534"/>
      <c r="L1534" t="b">
        <f t="shared" ref="L1534:L1597" si="232">AND(F1534=F1533,G1534=G1533,E1534=E1533,D1534=D1533)</f>
        <v>0</v>
      </c>
      <c r="M1534" t="b">
        <f t="shared" ref="M1534:M1597" si="233">IF(F1534&gt;G1534,TRUE, FALSE)</f>
        <v>0</v>
      </c>
      <c r="N1534" t="b">
        <f t="shared" ref="N1534:N1597" si="234">EXACT(A1534,A1533)</f>
        <v>1</v>
      </c>
      <c r="O1534" t="b">
        <f t="shared" ref="O1534:O1597" si="235">EXACT(B1534,B1533)</f>
        <v>1</v>
      </c>
      <c r="P1534" t="b">
        <f t="shared" ref="P1534:P1597" si="236">AND(N1534,O1534)</f>
        <v>1</v>
      </c>
      <c r="Q1534" s="21">
        <f t="shared" ref="Q1534:Q1597" si="237">IF(AND(NOT(L1534),P1534), G1534-H1533,"N/a")</f>
        <v>1</v>
      </c>
    </row>
    <row r="1535" spans="1:17" ht="15.75" hidden="1" x14ac:dyDescent="0.25">
      <c r="A1535" s="17" t="s">
        <v>69</v>
      </c>
      <c r="B1535" s="17" t="s">
        <v>332</v>
      </c>
      <c r="C1535" s="17" t="s">
        <v>22</v>
      </c>
      <c r="D1535" s="12">
        <v>43251</v>
      </c>
      <c r="E1535" s="12">
        <v>43283</v>
      </c>
      <c r="F1535" s="13">
        <v>1500</v>
      </c>
      <c r="G1535" s="12">
        <v>43221</v>
      </c>
      <c r="H1535" s="12">
        <v>43251</v>
      </c>
      <c r="I1535" s="17">
        <f t="shared" si="230"/>
        <v>1</v>
      </c>
      <c r="J1535" s="13">
        <f t="shared" si="231"/>
        <v>1500</v>
      </c>
      <c r="K1535"/>
      <c r="L1535" t="b">
        <f t="shared" si="232"/>
        <v>0</v>
      </c>
      <c r="M1535" t="b">
        <f t="shared" si="233"/>
        <v>0</v>
      </c>
      <c r="N1535" t="b">
        <f t="shared" si="234"/>
        <v>1</v>
      </c>
      <c r="O1535" t="b">
        <f t="shared" si="235"/>
        <v>1</v>
      </c>
      <c r="P1535" t="b">
        <f t="shared" si="236"/>
        <v>1</v>
      </c>
      <c r="Q1535" s="21">
        <f t="shared" si="237"/>
        <v>1</v>
      </c>
    </row>
    <row r="1536" spans="1:17" ht="15.75" hidden="1" x14ac:dyDescent="0.25">
      <c r="A1536" s="17" t="s">
        <v>69</v>
      </c>
      <c r="B1536" s="17" t="s">
        <v>332</v>
      </c>
      <c r="C1536" s="17" t="s">
        <v>22</v>
      </c>
      <c r="D1536" s="12">
        <v>43281</v>
      </c>
      <c r="E1536" s="12">
        <v>43306</v>
      </c>
      <c r="F1536" s="13">
        <v>1500</v>
      </c>
      <c r="G1536" s="12">
        <v>43252</v>
      </c>
      <c r="H1536" s="12">
        <v>43281</v>
      </c>
      <c r="I1536" s="17">
        <f t="shared" si="230"/>
        <v>1</v>
      </c>
      <c r="J1536" s="13">
        <f t="shared" si="231"/>
        <v>1500</v>
      </c>
      <c r="K1536"/>
      <c r="L1536" t="b">
        <f t="shared" si="232"/>
        <v>0</v>
      </c>
      <c r="M1536" t="b">
        <f t="shared" si="233"/>
        <v>0</v>
      </c>
      <c r="N1536" t="b">
        <f t="shared" si="234"/>
        <v>1</v>
      </c>
      <c r="O1536" t="b">
        <f t="shared" si="235"/>
        <v>1</v>
      </c>
      <c r="P1536" t="b">
        <f t="shared" si="236"/>
        <v>1</v>
      </c>
      <c r="Q1536" s="21">
        <f t="shared" si="237"/>
        <v>1</v>
      </c>
    </row>
    <row r="1537" spans="1:17" ht="15.75" x14ac:dyDescent="0.25">
      <c r="A1537" s="17" t="s">
        <v>69</v>
      </c>
      <c r="B1537" s="17" t="s">
        <v>332</v>
      </c>
      <c r="C1537" s="17" t="s">
        <v>22</v>
      </c>
      <c r="D1537" s="12">
        <v>43305</v>
      </c>
      <c r="E1537" s="12">
        <v>43335</v>
      </c>
      <c r="F1537" s="13">
        <v>29980</v>
      </c>
      <c r="G1537" s="12">
        <v>43282</v>
      </c>
      <c r="H1537" s="12">
        <v>43646</v>
      </c>
      <c r="I1537" s="17">
        <f t="shared" si="230"/>
        <v>12</v>
      </c>
      <c r="J1537" s="13">
        <f t="shared" si="231"/>
        <v>2498.3333333333335</v>
      </c>
      <c r="K1537"/>
      <c r="L1537" t="b">
        <f t="shared" si="232"/>
        <v>0</v>
      </c>
      <c r="M1537" t="b">
        <f t="shared" si="233"/>
        <v>0</v>
      </c>
      <c r="N1537" t="b">
        <f t="shared" si="234"/>
        <v>1</v>
      </c>
      <c r="O1537" t="b">
        <f t="shared" si="235"/>
        <v>1</v>
      </c>
      <c r="P1537" t="b">
        <f t="shared" si="236"/>
        <v>1</v>
      </c>
      <c r="Q1537" s="21">
        <f t="shared" si="237"/>
        <v>1</v>
      </c>
    </row>
    <row r="1538" spans="1:17" ht="15.75" hidden="1" x14ac:dyDescent="0.25">
      <c r="A1538" s="17" t="s">
        <v>69</v>
      </c>
      <c r="B1538" s="17" t="s">
        <v>332</v>
      </c>
      <c r="C1538" s="17" t="s">
        <v>22</v>
      </c>
      <c r="D1538" s="12">
        <v>43312</v>
      </c>
      <c r="E1538" s="12">
        <v>43336</v>
      </c>
      <c r="F1538" s="13">
        <v>1500</v>
      </c>
      <c r="G1538" s="12">
        <v>43282</v>
      </c>
      <c r="H1538" s="12">
        <v>43312</v>
      </c>
      <c r="I1538" s="17">
        <f t="shared" si="230"/>
        <v>1</v>
      </c>
      <c r="J1538" s="13">
        <f t="shared" si="231"/>
        <v>1500</v>
      </c>
      <c r="K1538"/>
      <c r="L1538" t="b">
        <f t="shared" si="232"/>
        <v>0</v>
      </c>
      <c r="M1538" t="b">
        <f t="shared" si="233"/>
        <v>0</v>
      </c>
      <c r="N1538" t="b">
        <f t="shared" si="234"/>
        <v>1</v>
      </c>
      <c r="O1538" t="b">
        <f t="shared" si="235"/>
        <v>1</v>
      </c>
      <c r="P1538" t="b">
        <f t="shared" si="236"/>
        <v>1</v>
      </c>
      <c r="Q1538" s="21">
        <f t="shared" si="237"/>
        <v>-364</v>
      </c>
    </row>
    <row r="1539" spans="1:17" ht="15.75" hidden="1" x14ac:dyDescent="0.25">
      <c r="A1539" s="17" t="s">
        <v>69</v>
      </c>
      <c r="B1539" s="17" t="s">
        <v>332</v>
      </c>
      <c r="C1539" s="17" t="s">
        <v>22</v>
      </c>
      <c r="D1539" s="12">
        <v>43343</v>
      </c>
      <c r="E1539" s="12">
        <v>43374</v>
      </c>
      <c r="F1539" s="13">
        <v>1500</v>
      </c>
      <c r="G1539" s="12">
        <v>43313</v>
      </c>
      <c r="H1539" s="12">
        <v>43343</v>
      </c>
      <c r="I1539" s="17">
        <f t="shared" si="230"/>
        <v>1</v>
      </c>
      <c r="J1539" s="13">
        <f t="shared" si="231"/>
        <v>1500</v>
      </c>
      <c r="K1539"/>
      <c r="L1539" t="b">
        <f t="shared" si="232"/>
        <v>0</v>
      </c>
      <c r="M1539" t="b">
        <f t="shared" si="233"/>
        <v>0</v>
      </c>
      <c r="N1539" t="b">
        <f t="shared" si="234"/>
        <v>1</v>
      </c>
      <c r="O1539" t="b">
        <f t="shared" si="235"/>
        <v>1</v>
      </c>
      <c r="P1539" t="b">
        <f t="shared" si="236"/>
        <v>1</v>
      </c>
      <c r="Q1539" s="21">
        <f t="shared" si="237"/>
        <v>1</v>
      </c>
    </row>
    <row r="1540" spans="1:17" ht="15.75" hidden="1" x14ac:dyDescent="0.25">
      <c r="A1540" s="17" t="s">
        <v>69</v>
      </c>
      <c r="B1540" s="17" t="s">
        <v>332</v>
      </c>
      <c r="C1540" s="17" t="s">
        <v>22</v>
      </c>
      <c r="D1540" s="12">
        <v>43373</v>
      </c>
      <c r="E1540" s="12">
        <v>43398</v>
      </c>
      <c r="F1540" s="13">
        <v>1500</v>
      </c>
      <c r="G1540" s="12">
        <v>43344</v>
      </c>
      <c r="H1540" s="12">
        <v>43373</v>
      </c>
      <c r="I1540" s="17">
        <f t="shared" si="230"/>
        <v>1</v>
      </c>
      <c r="J1540" s="13">
        <f t="shared" si="231"/>
        <v>1500</v>
      </c>
      <c r="K1540"/>
      <c r="L1540" t="b">
        <f t="shared" si="232"/>
        <v>0</v>
      </c>
      <c r="M1540" t="b">
        <f t="shared" si="233"/>
        <v>0</v>
      </c>
      <c r="N1540" t="b">
        <f t="shared" si="234"/>
        <v>1</v>
      </c>
      <c r="O1540" t="b">
        <f t="shared" si="235"/>
        <v>1</v>
      </c>
      <c r="P1540" t="b">
        <f t="shared" si="236"/>
        <v>1</v>
      </c>
      <c r="Q1540" s="21">
        <f t="shared" si="237"/>
        <v>1</v>
      </c>
    </row>
    <row r="1541" spans="1:17" ht="15.75" hidden="1" x14ac:dyDescent="0.25">
      <c r="A1541" s="17" t="s">
        <v>69</v>
      </c>
      <c r="B1541" s="17" t="s">
        <v>332</v>
      </c>
      <c r="C1541" s="17" t="s">
        <v>22</v>
      </c>
      <c r="D1541" s="12">
        <v>43404</v>
      </c>
      <c r="E1541" s="12">
        <v>43425</v>
      </c>
      <c r="F1541" s="13">
        <v>1500</v>
      </c>
      <c r="G1541" s="12">
        <v>43374</v>
      </c>
      <c r="H1541" s="12">
        <v>43404</v>
      </c>
      <c r="I1541" s="17">
        <f t="shared" si="230"/>
        <v>1</v>
      </c>
      <c r="J1541" s="13">
        <f t="shared" si="231"/>
        <v>1500</v>
      </c>
      <c r="K1541"/>
      <c r="L1541" t="b">
        <f t="shared" si="232"/>
        <v>0</v>
      </c>
      <c r="M1541" t="b">
        <f t="shared" si="233"/>
        <v>0</v>
      </c>
      <c r="N1541" t="b">
        <f t="shared" si="234"/>
        <v>1</v>
      </c>
      <c r="O1541" t="b">
        <f t="shared" si="235"/>
        <v>1</v>
      </c>
      <c r="P1541" t="b">
        <f t="shared" si="236"/>
        <v>1</v>
      </c>
      <c r="Q1541" s="21">
        <f t="shared" si="237"/>
        <v>1</v>
      </c>
    </row>
    <row r="1542" spans="1:17" ht="15.75" hidden="1" x14ac:dyDescent="0.25">
      <c r="A1542" s="17" t="s">
        <v>69</v>
      </c>
      <c r="B1542" s="17" t="s">
        <v>332</v>
      </c>
      <c r="C1542" s="17" t="s">
        <v>22</v>
      </c>
      <c r="D1542" s="12">
        <v>43419</v>
      </c>
      <c r="E1542" s="12">
        <v>43475</v>
      </c>
      <c r="F1542" s="13">
        <v>2050.5300000000002</v>
      </c>
      <c r="G1542" s="12">
        <v>43405</v>
      </c>
      <c r="H1542" s="12">
        <v>43434</v>
      </c>
      <c r="I1542" s="17">
        <f t="shared" si="230"/>
        <v>1</v>
      </c>
      <c r="J1542" s="13">
        <f t="shared" si="231"/>
        <v>2050.5300000000002</v>
      </c>
      <c r="K1542"/>
      <c r="L1542" t="b">
        <f t="shared" si="232"/>
        <v>0</v>
      </c>
      <c r="M1542" t="b">
        <f t="shared" si="233"/>
        <v>0</v>
      </c>
      <c r="N1542" t="b">
        <f t="shared" si="234"/>
        <v>1</v>
      </c>
      <c r="O1542" t="b">
        <f t="shared" si="235"/>
        <v>1</v>
      </c>
      <c r="P1542" t="b">
        <f t="shared" si="236"/>
        <v>1</v>
      </c>
      <c r="Q1542" s="21">
        <f t="shared" si="237"/>
        <v>1</v>
      </c>
    </row>
    <row r="1543" spans="1:17" ht="15.75" hidden="1" x14ac:dyDescent="0.25">
      <c r="A1543" s="17" t="s">
        <v>69</v>
      </c>
      <c r="B1543" s="17" t="s">
        <v>332</v>
      </c>
      <c r="C1543" s="17" t="s">
        <v>22</v>
      </c>
      <c r="D1543" s="12">
        <v>43434</v>
      </c>
      <c r="E1543" s="12">
        <v>43451</v>
      </c>
      <c r="F1543" s="13">
        <v>1500</v>
      </c>
      <c r="G1543" s="12">
        <v>43405</v>
      </c>
      <c r="H1543" s="12">
        <v>43434</v>
      </c>
      <c r="I1543" s="17">
        <f t="shared" si="230"/>
        <v>1</v>
      </c>
      <c r="J1543" s="13">
        <f t="shared" si="231"/>
        <v>1500</v>
      </c>
      <c r="K1543"/>
      <c r="L1543" t="b">
        <f t="shared" si="232"/>
        <v>0</v>
      </c>
      <c r="M1543" t="b">
        <f t="shared" si="233"/>
        <v>0</v>
      </c>
      <c r="N1543" t="b">
        <f t="shared" si="234"/>
        <v>1</v>
      </c>
      <c r="O1543" t="b">
        <f t="shared" si="235"/>
        <v>1</v>
      </c>
      <c r="P1543" t="b">
        <f t="shared" si="236"/>
        <v>1</v>
      </c>
      <c r="Q1543" s="21">
        <f t="shared" si="237"/>
        <v>-29</v>
      </c>
    </row>
    <row r="1544" spans="1:17" ht="15.75" hidden="1" x14ac:dyDescent="0.25">
      <c r="A1544" s="17" t="s">
        <v>69</v>
      </c>
      <c r="B1544" s="17" t="s">
        <v>332</v>
      </c>
      <c r="C1544" s="17" t="s">
        <v>22</v>
      </c>
      <c r="D1544" s="12">
        <v>43449</v>
      </c>
      <c r="E1544" s="12">
        <v>43510</v>
      </c>
      <c r="F1544" s="13">
        <v>2050.5300000000002</v>
      </c>
      <c r="G1544" s="12">
        <v>43435</v>
      </c>
      <c r="H1544" s="12">
        <v>43465</v>
      </c>
      <c r="I1544" s="17">
        <f t="shared" si="230"/>
        <v>1</v>
      </c>
      <c r="J1544" s="13">
        <f t="shared" si="231"/>
        <v>2050.5300000000002</v>
      </c>
      <c r="K1544"/>
      <c r="L1544" t="b">
        <f t="shared" si="232"/>
        <v>0</v>
      </c>
      <c r="M1544" t="b">
        <f t="shared" si="233"/>
        <v>0</v>
      </c>
      <c r="N1544" t="b">
        <f t="shared" si="234"/>
        <v>1</v>
      </c>
      <c r="O1544" t="b">
        <f t="shared" si="235"/>
        <v>1</v>
      </c>
      <c r="P1544" t="b">
        <f t="shared" si="236"/>
        <v>1</v>
      </c>
      <c r="Q1544" s="21">
        <f t="shared" si="237"/>
        <v>1</v>
      </c>
    </row>
    <row r="1545" spans="1:17" ht="15.75" hidden="1" x14ac:dyDescent="0.25">
      <c r="A1545" s="17" t="s">
        <v>69</v>
      </c>
      <c r="B1545" s="17" t="s">
        <v>332</v>
      </c>
      <c r="C1545" s="17" t="s">
        <v>22</v>
      </c>
      <c r="D1545" s="12">
        <v>43465</v>
      </c>
      <c r="E1545" s="12">
        <v>43483</v>
      </c>
      <c r="F1545" s="13">
        <v>1500</v>
      </c>
      <c r="G1545" s="12">
        <v>43435</v>
      </c>
      <c r="H1545" s="12">
        <v>43465</v>
      </c>
      <c r="I1545" s="17">
        <f t="shared" si="230"/>
        <v>1</v>
      </c>
      <c r="J1545" s="13">
        <f t="shared" si="231"/>
        <v>1500</v>
      </c>
      <c r="K1545"/>
      <c r="L1545" t="b">
        <f t="shared" si="232"/>
        <v>0</v>
      </c>
      <c r="M1545" t="b">
        <f t="shared" si="233"/>
        <v>0</v>
      </c>
      <c r="N1545" t="b">
        <f t="shared" si="234"/>
        <v>1</v>
      </c>
      <c r="O1545" t="b">
        <f t="shared" si="235"/>
        <v>1</v>
      </c>
      <c r="P1545" t="b">
        <f t="shared" si="236"/>
        <v>1</v>
      </c>
      <c r="Q1545" s="21">
        <f t="shared" si="237"/>
        <v>-30</v>
      </c>
    </row>
    <row r="1546" spans="1:17" ht="15.75" x14ac:dyDescent="0.25">
      <c r="A1546" s="17" t="s">
        <v>69</v>
      </c>
      <c r="B1546" s="17" t="s">
        <v>332</v>
      </c>
      <c r="C1546" s="17" t="s">
        <v>22</v>
      </c>
      <c r="D1546" s="12">
        <v>43480</v>
      </c>
      <c r="E1546" s="12">
        <v>43510</v>
      </c>
      <c r="F1546" s="13">
        <v>2050.5300000000002</v>
      </c>
      <c r="G1546" s="12">
        <v>43466</v>
      </c>
      <c r="H1546" s="12">
        <v>43496</v>
      </c>
      <c r="I1546" s="17">
        <f t="shared" si="230"/>
        <v>1</v>
      </c>
      <c r="J1546" s="13">
        <f t="shared" si="231"/>
        <v>2050.5300000000002</v>
      </c>
      <c r="K1546"/>
      <c r="L1546" t="b">
        <f t="shared" si="232"/>
        <v>0</v>
      </c>
      <c r="M1546" t="b">
        <f t="shared" si="233"/>
        <v>0</v>
      </c>
      <c r="N1546" t="b">
        <f t="shared" si="234"/>
        <v>1</v>
      </c>
      <c r="O1546" t="b">
        <f t="shared" si="235"/>
        <v>1</v>
      </c>
      <c r="P1546" t="b">
        <f t="shared" si="236"/>
        <v>1</v>
      </c>
      <c r="Q1546" s="21">
        <f t="shared" si="237"/>
        <v>1</v>
      </c>
    </row>
    <row r="1547" spans="1:17" ht="15.75" x14ac:dyDescent="0.25">
      <c r="A1547" s="17" t="s">
        <v>69</v>
      </c>
      <c r="B1547" s="17" t="s">
        <v>334</v>
      </c>
      <c r="C1547" s="17" t="s">
        <v>22</v>
      </c>
      <c r="D1547" s="12">
        <v>43496</v>
      </c>
      <c r="E1547" s="12">
        <v>43525</v>
      </c>
      <c r="F1547" s="13">
        <v>1500</v>
      </c>
      <c r="G1547" s="12">
        <v>43466</v>
      </c>
      <c r="H1547" s="12">
        <v>43496</v>
      </c>
      <c r="I1547" s="17">
        <f t="shared" si="230"/>
        <v>1</v>
      </c>
      <c r="J1547" s="13">
        <f t="shared" si="231"/>
        <v>1500</v>
      </c>
      <c r="K1547"/>
      <c r="L1547" t="b">
        <f t="shared" si="232"/>
        <v>0</v>
      </c>
      <c r="M1547" t="b">
        <f t="shared" si="233"/>
        <v>0</v>
      </c>
      <c r="N1547" t="b">
        <f t="shared" si="234"/>
        <v>1</v>
      </c>
      <c r="O1547" t="b">
        <f t="shared" si="235"/>
        <v>0</v>
      </c>
      <c r="P1547" t="b">
        <f t="shared" si="236"/>
        <v>0</v>
      </c>
      <c r="Q1547" s="21" t="str">
        <f t="shared" si="237"/>
        <v>N/a</v>
      </c>
    </row>
    <row r="1548" spans="1:17" ht="15.75" x14ac:dyDescent="0.25">
      <c r="A1548" s="17" t="s">
        <v>69</v>
      </c>
      <c r="B1548" s="17" t="s">
        <v>332</v>
      </c>
      <c r="C1548" s="17" t="s">
        <v>22</v>
      </c>
      <c r="D1548" s="12">
        <v>43511</v>
      </c>
      <c r="E1548" s="12">
        <v>43769</v>
      </c>
      <c r="F1548" s="13">
        <v>2050.5300000000002</v>
      </c>
      <c r="G1548" s="12">
        <v>43497</v>
      </c>
      <c r="H1548" s="12">
        <v>43524</v>
      </c>
      <c r="I1548" s="17">
        <f t="shared" si="230"/>
        <v>1</v>
      </c>
      <c r="J1548" s="13">
        <f t="shared" si="231"/>
        <v>2050.5300000000002</v>
      </c>
      <c r="K1548"/>
      <c r="L1548" t="b">
        <f t="shared" si="232"/>
        <v>0</v>
      </c>
      <c r="M1548" t="b">
        <f t="shared" si="233"/>
        <v>0</v>
      </c>
      <c r="N1548" t="b">
        <f t="shared" si="234"/>
        <v>1</v>
      </c>
      <c r="O1548" t="b">
        <f t="shared" si="235"/>
        <v>0</v>
      </c>
      <c r="P1548" t="b">
        <f t="shared" si="236"/>
        <v>0</v>
      </c>
      <c r="Q1548" s="21" t="str">
        <f t="shared" si="237"/>
        <v>N/a</v>
      </c>
    </row>
    <row r="1549" spans="1:17" ht="15.75" x14ac:dyDescent="0.25">
      <c r="A1549" s="17" t="s">
        <v>69</v>
      </c>
      <c r="B1549" s="17" t="s">
        <v>334</v>
      </c>
      <c r="C1549" s="17" t="s">
        <v>22</v>
      </c>
      <c r="D1549" s="12">
        <v>43524</v>
      </c>
      <c r="E1549" s="12">
        <v>43556</v>
      </c>
      <c r="F1549" s="13">
        <v>1500</v>
      </c>
      <c r="G1549" s="12">
        <v>43497</v>
      </c>
      <c r="H1549" s="12">
        <v>43524</v>
      </c>
      <c r="I1549" s="17">
        <f t="shared" si="230"/>
        <v>1</v>
      </c>
      <c r="J1549" s="13">
        <f t="shared" si="231"/>
        <v>1500</v>
      </c>
      <c r="K1549"/>
      <c r="L1549" t="b">
        <f t="shared" si="232"/>
        <v>0</v>
      </c>
      <c r="M1549" t="b">
        <f t="shared" si="233"/>
        <v>0</v>
      </c>
      <c r="N1549" t="b">
        <f t="shared" si="234"/>
        <v>1</v>
      </c>
      <c r="O1549" t="b">
        <f t="shared" si="235"/>
        <v>0</v>
      </c>
      <c r="P1549" t="b">
        <f t="shared" si="236"/>
        <v>0</v>
      </c>
      <c r="Q1549" s="21" t="str">
        <f t="shared" si="237"/>
        <v>N/a</v>
      </c>
    </row>
    <row r="1550" spans="1:17" ht="15.75" x14ac:dyDescent="0.25">
      <c r="A1550" s="17" t="s">
        <v>69</v>
      </c>
      <c r="B1550" s="17" t="s">
        <v>332</v>
      </c>
      <c r="C1550" s="17" t="s">
        <v>22</v>
      </c>
      <c r="D1550" s="12">
        <v>43539</v>
      </c>
      <c r="E1550" s="12">
        <v>43769</v>
      </c>
      <c r="F1550" s="13">
        <v>2050.5300000000002</v>
      </c>
      <c r="G1550" s="12">
        <v>43525</v>
      </c>
      <c r="H1550" s="12">
        <v>43555</v>
      </c>
      <c r="I1550" s="17">
        <f t="shared" si="230"/>
        <v>1</v>
      </c>
      <c r="J1550" s="13">
        <f t="shared" si="231"/>
        <v>2050.5300000000002</v>
      </c>
      <c r="K1550"/>
      <c r="L1550" t="b">
        <f t="shared" si="232"/>
        <v>0</v>
      </c>
      <c r="M1550" t="b">
        <f t="shared" si="233"/>
        <v>0</v>
      </c>
      <c r="N1550" t="b">
        <f t="shared" si="234"/>
        <v>1</v>
      </c>
      <c r="O1550" t="b">
        <f t="shared" si="235"/>
        <v>0</v>
      </c>
      <c r="P1550" t="b">
        <f t="shared" si="236"/>
        <v>0</v>
      </c>
      <c r="Q1550" s="21" t="str">
        <f t="shared" si="237"/>
        <v>N/a</v>
      </c>
    </row>
    <row r="1551" spans="1:17" ht="15.75" x14ac:dyDescent="0.25">
      <c r="A1551" s="17" t="s">
        <v>69</v>
      </c>
      <c r="B1551" s="17" t="s">
        <v>334</v>
      </c>
      <c r="C1551" s="17" t="s">
        <v>22</v>
      </c>
      <c r="D1551" s="12">
        <v>43555</v>
      </c>
      <c r="E1551" s="12">
        <v>43579</v>
      </c>
      <c r="F1551" s="13">
        <v>1500</v>
      </c>
      <c r="G1551" s="12">
        <v>43525</v>
      </c>
      <c r="H1551" s="12">
        <v>43555</v>
      </c>
      <c r="I1551" s="17">
        <f t="shared" si="230"/>
        <v>1</v>
      </c>
      <c r="J1551" s="13">
        <f t="shared" si="231"/>
        <v>1500</v>
      </c>
      <c r="K1551"/>
      <c r="L1551" t="b">
        <f t="shared" si="232"/>
        <v>0</v>
      </c>
      <c r="M1551" t="b">
        <f t="shared" si="233"/>
        <v>0</v>
      </c>
      <c r="N1551" t="b">
        <f t="shared" si="234"/>
        <v>1</v>
      </c>
      <c r="O1551" t="b">
        <f t="shared" si="235"/>
        <v>0</v>
      </c>
      <c r="P1551" t="b">
        <f t="shared" si="236"/>
        <v>0</v>
      </c>
      <c r="Q1551" s="21" t="str">
        <f t="shared" si="237"/>
        <v>N/a</v>
      </c>
    </row>
    <row r="1552" spans="1:17" ht="15.75" x14ac:dyDescent="0.25">
      <c r="A1552" s="17" t="s">
        <v>69</v>
      </c>
      <c r="B1552" s="17" t="s">
        <v>332</v>
      </c>
      <c r="C1552" s="17" t="s">
        <v>22</v>
      </c>
      <c r="D1552" s="12">
        <v>43570</v>
      </c>
      <c r="E1552" s="12">
        <v>43769</v>
      </c>
      <c r="F1552" s="13">
        <v>2050.5300000000002</v>
      </c>
      <c r="G1552" s="12">
        <v>43556</v>
      </c>
      <c r="H1552" s="12">
        <v>43585</v>
      </c>
      <c r="I1552" s="17">
        <f t="shared" si="230"/>
        <v>1</v>
      </c>
      <c r="J1552" s="13">
        <f t="shared" si="231"/>
        <v>2050.5300000000002</v>
      </c>
      <c r="K1552"/>
      <c r="L1552" t="b">
        <f t="shared" si="232"/>
        <v>0</v>
      </c>
      <c r="M1552" t="b">
        <f t="shared" si="233"/>
        <v>0</v>
      </c>
      <c r="N1552" t="b">
        <f t="shared" si="234"/>
        <v>1</v>
      </c>
      <c r="O1552" t="b">
        <f t="shared" si="235"/>
        <v>0</v>
      </c>
      <c r="P1552" t="b">
        <f t="shared" si="236"/>
        <v>0</v>
      </c>
      <c r="Q1552" s="21" t="str">
        <f t="shared" si="237"/>
        <v>N/a</v>
      </c>
    </row>
    <row r="1553" spans="1:17" ht="15.75" x14ac:dyDescent="0.25">
      <c r="A1553" s="17" t="s">
        <v>69</v>
      </c>
      <c r="B1553" s="17" t="s">
        <v>334</v>
      </c>
      <c r="C1553" s="17" t="s">
        <v>22</v>
      </c>
      <c r="D1553" s="12">
        <v>43585</v>
      </c>
      <c r="E1553" s="12">
        <v>43609</v>
      </c>
      <c r="F1553" s="13">
        <v>1500</v>
      </c>
      <c r="G1553" s="12">
        <v>43556</v>
      </c>
      <c r="H1553" s="12">
        <v>43585</v>
      </c>
      <c r="I1553" s="17">
        <f t="shared" si="230"/>
        <v>1</v>
      </c>
      <c r="J1553" s="13">
        <f t="shared" si="231"/>
        <v>1500</v>
      </c>
      <c r="K1553"/>
      <c r="L1553" t="b">
        <f t="shared" si="232"/>
        <v>0</v>
      </c>
      <c r="M1553" t="b">
        <f t="shared" si="233"/>
        <v>0</v>
      </c>
      <c r="N1553" t="b">
        <f t="shared" si="234"/>
        <v>1</v>
      </c>
      <c r="O1553" t="b">
        <f t="shared" si="235"/>
        <v>0</v>
      </c>
      <c r="P1553" t="b">
        <f t="shared" si="236"/>
        <v>0</v>
      </c>
      <c r="Q1553" s="21" t="str">
        <f t="shared" si="237"/>
        <v>N/a</v>
      </c>
    </row>
    <row r="1554" spans="1:17" ht="15.75" x14ac:dyDescent="0.25">
      <c r="A1554" s="17" t="s">
        <v>69</v>
      </c>
      <c r="B1554" s="17" t="s">
        <v>332</v>
      </c>
      <c r="C1554" s="17" t="s">
        <v>22</v>
      </c>
      <c r="D1554" s="12">
        <v>43600</v>
      </c>
      <c r="E1554" s="12">
        <v>43769</v>
      </c>
      <c r="F1554" s="13">
        <v>2050.5300000000002</v>
      </c>
      <c r="G1554" s="12">
        <v>43586</v>
      </c>
      <c r="H1554" s="12">
        <v>43616</v>
      </c>
      <c r="I1554" s="17">
        <f t="shared" si="230"/>
        <v>1</v>
      </c>
      <c r="J1554" s="13">
        <f t="shared" si="231"/>
        <v>2050.5300000000002</v>
      </c>
      <c r="K1554"/>
      <c r="L1554" t="b">
        <f t="shared" si="232"/>
        <v>0</v>
      </c>
      <c r="M1554" t="b">
        <f t="shared" si="233"/>
        <v>0</v>
      </c>
      <c r="N1554" t="b">
        <f t="shared" si="234"/>
        <v>1</v>
      </c>
      <c r="O1554" t="b">
        <f t="shared" si="235"/>
        <v>0</v>
      </c>
      <c r="P1554" t="b">
        <f t="shared" si="236"/>
        <v>0</v>
      </c>
      <c r="Q1554" s="21" t="str">
        <f t="shared" si="237"/>
        <v>N/a</v>
      </c>
    </row>
    <row r="1555" spans="1:17" ht="15.75" x14ac:dyDescent="0.25">
      <c r="A1555" s="17" t="s">
        <v>69</v>
      </c>
      <c r="B1555" s="17" t="s">
        <v>334</v>
      </c>
      <c r="C1555" s="17" t="s">
        <v>22</v>
      </c>
      <c r="D1555" s="12">
        <v>43616</v>
      </c>
      <c r="E1555" s="12">
        <v>43647</v>
      </c>
      <c r="F1555" s="13">
        <v>1500</v>
      </c>
      <c r="G1555" s="12">
        <v>43586</v>
      </c>
      <c r="H1555" s="12">
        <v>43616</v>
      </c>
      <c r="I1555" s="17">
        <f t="shared" si="230"/>
        <v>1</v>
      </c>
      <c r="J1555" s="13">
        <f t="shared" si="231"/>
        <v>1500</v>
      </c>
      <c r="K1555"/>
      <c r="L1555" t="b">
        <f t="shared" si="232"/>
        <v>0</v>
      </c>
      <c r="M1555" t="b">
        <f t="shared" si="233"/>
        <v>0</v>
      </c>
      <c r="N1555" t="b">
        <f t="shared" si="234"/>
        <v>1</v>
      </c>
      <c r="O1555" t="b">
        <f t="shared" si="235"/>
        <v>0</v>
      </c>
      <c r="P1555" t="b">
        <f t="shared" si="236"/>
        <v>0</v>
      </c>
      <c r="Q1555" s="21" t="str">
        <f t="shared" si="237"/>
        <v>N/a</v>
      </c>
    </row>
    <row r="1556" spans="1:17" ht="15.75" x14ac:dyDescent="0.25">
      <c r="A1556" s="17" t="s">
        <v>69</v>
      </c>
      <c r="B1556" s="17" t="s">
        <v>332</v>
      </c>
      <c r="C1556" s="17" t="s">
        <v>22</v>
      </c>
      <c r="D1556" s="12">
        <v>43631</v>
      </c>
      <c r="E1556" s="12">
        <v>43769</v>
      </c>
      <c r="F1556" s="13">
        <v>2050.5300000000002</v>
      </c>
      <c r="G1556" s="12">
        <v>43617</v>
      </c>
      <c r="H1556" s="12">
        <v>43646</v>
      </c>
      <c r="I1556" s="17">
        <f t="shared" si="230"/>
        <v>1</v>
      </c>
      <c r="J1556" s="13">
        <f t="shared" si="231"/>
        <v>2050.5300000000002</v>
      </c>
      <c r="K1556"/>
      <c r="L1556" t="b">
        <f t="shared" si="232"/>
        <v>0</v>
      </c>
      <c r="M1556" t="b">
        <f t="shared" si="233"/>
        <v>0</v>
      </c>
      <c r="N1556" t="b">
        <f t="shared" si="234"/>
        <v>1</v>
      </c>
      <c r="O1556" t="b">
        <f t="shared" si="235"/>
        <v>0</v>
      </c>
      <c r="P1556" t="b">
        <f t="shared" si="236"/>
        <v>0</v>
      </c>
      <c r="Q1556" s="21" t="str">
        <f t="shared" si="237"/>
        <v>N/a</v>
      </c>
    </row>
    <row r="1557" spans="1:17" ht="15.75" x14ac:dyDescent="0.25">
      <c r="A1557" s="17" t="s">
        <v>69</v>
      </c>
      <c r="B1557" s="17" t="s">
        <v>334</v>
      </c>
      <c r="C1557" s="17" t="s">
        <v>22</v>
      </c>
      <c r="D1557" s="12">
        <v>43646</v>
      </c>
      <c r="E1557" s="12">
        <v>43678</v>
      </c>
      <c r="F1557" s="13">
        <v>1500</v>
      </c>
      <c r="G1557" s="12">
        <v>43617</v>
      </c>
      <c r="H1557" s="12">
        <v>43646</v>
      </c>
      <c r="I1557" s="17">
        <f t="shared" si="230"/>
        <v>1</v>
      </c>
      <c r="J1557" s="13">
        <f t="shared" si="231"/>
        <v>1500</v>
      </c>
      <c r="K1557"/>
      <c r="L1557" t="b">
        <f t="shared" si="232"/>
        <v>0</v>
      </c>
      <c r="M1557" t="b">
        <f t="shared" si="233"/>
        <v>0</v>
      </c>
      <c r="N1557" t="b">
        <f t="shared" si="234"/>
        <v>1</v>
      </c>
      <c r="O1557" t="b">
        <f t="shared" si="235"/>
        <v>0</v>
      </c>
      <c r="P1557" t="b">
        <f t="shared" si="236"/>
        <v>0</v>
      </c>
      <c r="Q1557" s="21" t="str">
        <f t="shared" si="237"/>
        <v>N/a</v>
      </c>
    </row>
    <row r="1558" spans="1:17" ht="15.75" x14ac:dyDescent="0.25">
      <c r="A1558" s="17" t="s">
        <v>69</v>
      </c>
      <c r="B1558" s="17" t="s">
        <v>332</v>
      </c>
      <c r="C1558" s="17" t="s">
        <v>22</v>
      </c>
      <c r="D1558" s="12">
        <v>43731</v>
      </c>
      <c r="E1558" s="12">
        <v>43756</v>
      </c>
      <c r="F1558" s="13">
        <v>43000</v>
      </c>
      <c r="G1558" s="12">
        <v>43647</v>
      </c>
      <c r="H1558" s="12">
        <v>44012</v>
      </c>
      <c r="I1558" s="17">
        <f t="shared" si="230"/>
        <v>12</v>
      </c>
      <c r="J1558" s="13">
        <f t="shared" si="231"/>
        <v>3583.3333333333335</v>
      </c>
      <c r="K1558"/>
      <c r="L1558" t="b">
        <f t="shared" si="232"/>
        <v>0</v>
      </c>
      <c r="M1558" t="b">
        <f t="shared" si="233"/>
        <v>0</v>
      </c>
      <c r="N1558" t="b">
        <f t="shared" si="234"/>
        <v>1</v>
      </c>
      <c r="O1558" t="b">
        <f t="shared" si="235"/>
        <v>0</v>
      </c>
      <c r="P1558" t="b">
        <f t="shared" si="236"/>
        <v>0</v>
      </c>
      <c r="Q1558" s="21" t="str">
        <f t="shared" si="237"/>
        <v>N/a</v>
      </c>
    </row>
    <row r="1559" spans="1:17" ht="15.75" x14ac:dyDescent="0.25">
      <c r="A1559" s="17" t="s">
        <v>69</v>
      </c>
      <c r="B1559" s="17" t="s">
        <v>332</v>
      </c>
      <c r="C1559" s="17" t="s">
        <v>22</v>
      </c>
      <c r="D1559" s="12">
        <v>44013</v>
      </c>
      <c r="E1559" s="12">
        <v>44039</v>
      </c>
      <c r="F1559" s="13">
        <v>59000</v>
      </c>
      <c r="G1559" s="12">
        <v>44013</v>
      </c>
      <c r="H1559" s="12">
        <v>44377</v>
      </c>
      <c r="I1559" s="17">
        <f t="shared" si="230"/>
        <v>12</v>
      </c>
      <c r="J1559" s="13">
        <f t="shared" si="231"/>
        <v>4916.666666666667</v>
      </c>
      <c r="K1559"/>
      <c r="L1559" t="b">
        <f t="shared" si="232"/>
        <v>0</v>
      </c>
      <c r="M1559" t="b">
        <f t="shared" si="233"/>
        <v>1</v>
      </c>
      <c r="N1559" t="b">
        <f t="shared" si="234"/>
        <v>1</v>
      </c>
      <c r="O1559" t="b">
        <f t="shared" si="235"/>
        <v>1</v>
      </c>
      <c r="P1559" t="b">
        <f t="shared" si="236"/>
        <v>1</v>
      </c>
      <c r="Q1559" s="21">
        <f t="shared" si="237"/>
        <v>1</v>
      </c>
    </row>
    <row r="1560" spans="1:17" ht="15.75" hidden="1" x14ac:dyDescent="0.25">
      <c r="A1560" s="17" t="s">
        <v>70</v>
      </c>
      <c r="B1560" s="17" t="s">
        <v>335</v>
      </c>
      <c r="C1560" s="17" t="s">
        <v>22</v>
      </c>
      <c r="D1560" s="12">
        <v>42736</v>
      </c>
      <c r="E1560" s="12">
        <v>43100</v>
      </c>
      <c r="F1560" s="13">
        <v>1200</v>
      </c>
      <c r="G1560" s="12">
        <v>42736</v>
      </c>
      <c r="H1560" s="12">
        <v>42766</v>
      </c>
      <c r="I1560" s="17">
        <f t="shared" si="230"/>
        <v>1</v>
      </c>
      <c r="J1560" s="13">
        <f t="shared" si="231"/>
        <v>1200</v>
      </c>
      <c r="K1560"/>
      <c r="L1560" t="b">
        <f t="shared" si="232"/>
        <v>0</v>
      </c>
      <c r="M1560" t="b">
        <f t="shared" si="233"/>
        <v>0</v>
      </c>
      <c r="N1560" t="b">
        <f t="shared" si="234"/>
        <v>0</v>
      </c>
      <c r="O1560" t="b">
        <f t="shared" si="235"/>
        <v>0</v>
      </c>
      <c r="P1560" t="b">
        <f t="shared" si="236"/>
        <v>0</v>
      </c>
      <c r="Q1560" s="21" t="str">
        <f t="shared" si="237"/>
        <v>N/a</v>
      </c>
    </row>
    <row r="1561" spans="1:17" ht="15.75" hidden="1" x14ac:dyDescent="0.25">
      <c r="A1561" s="17" t="s">
        <v>70</v>
      </c>
      <c r="B1561" s="17" t="s">
        <v>335</v>
      </c>
      <c r="C1561" s="17" t="s">
        <v>22</v>
      </c>
      <c r="D1561" s="12">
        <v>42767</v>
      </c>
      <c r="E1561" s="12">
        <v>43100</v>
      </c>
      <c r="F1561" s="13">
        <v>1200</v>
      </c>
      <c r="G1561" s="12">
        <v>42767</v>
      </c>
      <c r="H1561" s="12">
        <v>42794</v>
      </c>
      <c r="I1561" s="17">
        <f t="shared" si="230"/>
        <v>1</v>
      </c>
      <c r="J1561" s="13">
        <f t="shared" si="231"/>
        <v>1200</v>
      </c>
      <c r="K1561"/>
      <c r="L1561" t="b">
        <f t="shared" si="232"/>
        <v>0</v>
      </c>
      <c r="M1561" t="b">
        <f t="shared" si="233"/>
        <v>0</v>
      </c>
      <c r="N1561" t="b">
        <f t="shared" si="234"/>
        <v>1</v>
      </c>
      <c r="O1561" t="b">
        <f t="shared" si="235"/>
        <v>1</v>
      </c>
      <c r="P1561" t="b">
        <f t="shared" si="236"/>
        <v>1</v>
      </c>
      <c r="Q1561" s="21">
        <f t="shared" si="237"/>
        <v>1</v>
      </c>
    </row>
    <row r="1562" spans="1:17" ht="15.75" hidden="1" x14ac:dyDescent="0.25">
      <c r="A1562" s="17" t="s">
        <v>70</v>
      </c>
      <c r="B1562" s="17" t="s">
        <v>335</v>
      </c>
      <c r="C1562" s="17" t="s">
        <v>22</v>
      </c>
      <c r="D1562" s="12">
        <v>42795</v>
      </c>
      <c r="E1562" s="12">
        <v>43100</v>
      </c>
      <c r="F1562" s="13">
        <v>1200</v>
      </c>
      <c r="G1562" s="12">
        <v>42795</v>
      </c>
      <c r="H1562" s="12">
        <v>42825</v>
      </c>
      <c r="I1562" s="17">
        <f t="shared" si="230"/>
        <v>1</v>
      </c>
      <c r="J1562" s="13">
        <f t="shared" si="231"/>
        <v>1200</v>
      </c>
      <c r="K1562"/>
      <c r="L1562" t="b">
        <f t="shared" si="232"/>
        <v>0</v>
      </c>
      <c r="M1562" t="b">
        <f t="shared" si="233"/>
        <v>0</v>
      </c>
      <c r="N1562" t="b">
        <f t="shared" si="234"/>
        <v>1</v>
      </c>
      <c r="O1562" t="b">
        <f t="shared" si="235"/>
        <v>1</v>
      </c>
      <c r="P1562" t="b">
        <f t="shared" si="236"/>
        <v>1</v>
      </c>
      <c r="Q1562" s="21">
        <f t="shared" si="237"/>
        <v>1</v>
      </c>
    </row>
    <row r="1563" spans="1:17" ht="15.75" hidden="1" x14ac:dyDescent="0.25">
      <c r="A1563" s="17" t="s">
        <v>70</v>
      </c>
      <c r="B1563" s="17" t="s">
        <v>335</v>
      </c>
      <c r="C1563" s="17" t="s">
        <v>22</v>
      </c>
      <c r="D1563" s="12">
        <v>42826</v>
      </c>
      <c r="E1563" s="12">
        <v>43100</v>
      </c>
      <c r="F1563" s="13">
        <v>1200</v>
      </c>
      <c r="G1563" s="12">
        <v>42826</v>
      </c>
      <c r="H1563" s="12">
        <v>42855</v>
      </c>
      <c r="I1563" s="17">
        <f t="shared" si="230"/>
        <v>1</v>
      </c>
      <c r="J1563" s="13">
        <f t="shared" si="231"/>
        <v>1200</v>
      </c>
      <c r="K1563"/>
      <c r="L1563" t="b">
        <f t="shared" si="232"/>
        <v>0</v>
      </c>
      <c r="M1563" t="b">
        <f t="shared" si="233"/>
        <v>0</v>
      </c>
      <c r="N1563" t="b">
        <f t="shared" si="234"/>
        <v>1</v>
      </c>
      <c r="O1563" t="b">
        <f t="shared" si="235"/>
        <v>1</v>
      </c>
      <c r="P1563" t="b">
        <f t="shared" si="236"/>
        <v>1</v>
      </c>
      <c r="Q1563" s="21">
        <f t="shared" si="237"/>
        <v>1</v>
      </c>
    </row>
    <row r="1564" spans="1:17" ht="15.75" hidden="1" x14ac:dyDescent="0.25">
      <c r="A1564" s="17" t="s">
        <v>70</v>
      </c>
      <c r="B1564" s="17" t="s">
        <v>335</v>
      </c>
      <c r="C1564" s="17" t="s">
        <v>22</v>
      </c>
      <c r="D1564" s="12">
        <v>42856</v>
      </c>
      <c r="E1564" s="12">
        <v>43100</v>
      </c>
      <c r="F1564" s="13">
        <v>1200</v>
      </c>
      <c r="G1564" s="12">
        <v>42856</v>
      </c>
      <c r="H1564" s="12">
        <v>42886</v>
      </c>
      <c r="I1564" s="17">
        <f t="shared" si="230"/>
        <v>1</v>
      </c>
      <c r="J1564" s="13">
        <f t="shared" si="231"/>
        <v>1200</v>
      </c>
      <c r="K1564"/>
      <c r="L1564" t="b">
        <f t="shared" si="232"/>
        <v>0</v>
      </c>
      <c r="M1564" t="b">
        <f t="shared" si="233"/>
        <v>0</v>
      </c>
      <c r="N1564" t="b">
        <f t="shared" si="234"/>
        <v>1</v>
      </c>
      <c r="O1564" t="b">
        <f t="shared" si="235"/>
        <v>1</v>
      </c>
      <c r="P1564" t="b">
        <f t="shared" si="236"/>
        <v>1</v>
      </c>
      <c r="Q1564" s="21">
        <f t="shared" si="237"/>
        <v>1</v>
      </c>
    </row>
    <row r="1565" spans="1:17" ht="15.75" hidden="1" x14ac:dyDescent="0.25">
      <c r="A1565" s="17" t="s">
        <v>70</v>
      </c>
      <c r="B1565" s="17" t="s">
        <v>335</v>
      </c>
      <c r="C1565" s="17" t="s">
        <v>22</v>
      </c>
      <c r="D1565" s="12">
        <v>42887</v>
      </c>
      <c r="E1565" s="12">
        <v>43516</v>
      </c>
      <c r="F1565" s="13">
        <v>1200</v>
      </c>
      <c r="G1565" s="12">
        <v>42887</v>
      </c>
      <c r="H1565" s="12">
        <v>42916</v>
      </c>
      <c r="I1565" s="17">
        <f t="shared" si="230"/>
        <v>1</v>
      </c>
      <c r="J1565" s="13">
        <f t="shared" si="231"/>
        <v>1200</v>
      </c>
      <c r="K1565"/>
      <c r="L1565" t="b">
        <f t="shared" si="232"/>
        <v>0</v>
      </c>
      <c r="M1565" t="b">
        <f t="shared" si="233"/>
        <v>0</v>
      </c>
      <c r="N1565" t="b">
        <f t="shared" si="234"/>
        <v>1</v>
      </c>
      <c r="O1565" t="b">
        <f t="shared" si="235"/>
        <v>1</v>
      </c>
      <c r="P1565" t="b">
        <f t="shared" si="236"/>
        <v>1</v>
      </c>
      <c r="Q1565" s="21">
        <f t="shared" si="237"/>
        <v>1</v>
      </c>
    </row>
    <row r="1566" spans="1:17" ht="15.75" hidden="1" x14ac:dyDescent="0.25">
      <c r="A1566" s="17" t="s">
        <v>70</v>
      </c>
      <c r="B1566" s="17" t="s">
        <v>335</v>
      </c>
      <c r="C1566" s="17" t="s">
        <v>22</v>
      </c>
      <c r="D1566" s="12">
        <v>42917</v>
      </c>
      <c r="E1566" s="12">
        <v>43516</v>
      </c>
      <c r="F1566" s="13">
        <v>1200</v>
      </c>
      <c r="G1566" s="12">
        <v>42917</v>
      </c>
      <c r="H1566" s="12">
        <v>42947</v>
      </c>
      <c r="I1566" s="17">
        <f t="shared" si="230"/>
        <v>1</v>
      </c>
      <c r="J1566" s="13">
        <f t="shared" si="231"/>
        <v>1200</v>
      </c>
      <c r="K1566"/>
      <c r="L1566" t="b">
        <f t="shared" si="232"/>
        <v>0</v>
      </c>
      <c r="M1566" t="b">
        <f t="shared" si="233"/>
        <v>0</v>
      </c>
      <c r="N1566" t="b">
        <f t="shared" si="234"/>
        <v>1</v>
      </c>
      <c r="O1566" t="b">
        <f t="shared" si="235"/>
        <v>1</v>
      </c>
      <c r="P1566" t="b">
        <f t="shared" si="236"/>
        <v>1</v>
      </c>
      <c r="Q1566" s="21">
        <f t="shared" si="237"/>
        <v>1</v>
      </c>
    </row>
    <row r="1567" spans="1:17" ht="15.75" hidden="1" x14ac:dyDescent="0.25">
      <c r="A1567" s="17" t="s">
        <v>70</v>
      </c>
      <c r="B1567" s="17" t="s">
        <v>335</v>
      </c>
      <c r="C1567" s="17" t="s">
        <v>22</v>
      </c>
      <c r="D1567" s="12">
        <v>42948</v>
      </c>
      <c r="E1567" s="12">
        <v>43516</v>
      </c>
      <c r="F1567" s="13">
        <v>1200</v>
      </c>
      <c r="G1567" s="12">
        <v>42948</v>
      </c>
      <c r="H1567" s="12">
        <v>42978</v>
      </c>
      <c r="I1567" s="17">
        <f t="shared" si="230"/>
        <v>1</v>
      </c>
      <c r="J1567" s="13">
        <f t="shared" si="231"/>
        <v>1200</v>
      </c>
      <c r="K1567"/>
      <c r="L1567" t="b">
        <f t="shared" si="232"/>
        <v>0</v>
      </c>
      <c r="M1567" t="b">
        <f t="shared" si="233"/>
        <v>0</v>
      </c>
      <c r="N1567" t="b">
        <f t="shared" si="234"/>
        <v>1</v>
      </c>
      <c r="O1567" t="b">
        <f t="shared" si="235"/>
        <v>1</v>
      </c>
      <c r="P1567" t="b">
        <f t="shared" si="236"/>
        <v>1</v>
      </c>
      <c r="Q1567" s="21">
        <f t="shared" si="237"/>
        <v>1</v>
      </c>
    </row>
    <row r="1568" spans="1:17" ht="15.75" hidden="1" x14ac:dyDescent="0.25">
      <c r="A1568" s="17" t="s">
        <v>70</v>
      </c>
      <c r="B1568" s="17" t="s">
        <v>335</v>
      </c>
      <c r="C1568" s="17" t="s">
        <v>22</v>
      </c>
      <c r="D1568" s="12">
        <v>42979</v>
      </c>
      <c r="E1568" s="12">
        <v>43516</v>
      </c>
      <c r="F1568" s="13">
        <v>1200</v>
      </c>
      <c r="G1568" s="12">
        <v>42979</v>
      </c>
      <c r="H1568" s="12">
        <v>43008</v>
      </c>
      <c r="I1568" s="17">
        <f t="shared" si="230"/>
        <v>1</v>
      </c>
      <c r="J1568" s="13">
        <f t="shared" si="231"/>
        <v>1200</v>
      </c>
      <c r="K1568"/>
      <c r="L1568" t="b">
        <f t="shared" si="232"/>
        <v>0</v>
      </c>
      <c r="M1568" t="b">
        <f t="shared" si="233"/>
        <v>0</v>
      </c>
      <c r="N1568" t="b">
        <f t="shared" si="234"/>
        <v>1</v>
      </c>
      <c r="O1568" t="b">
        <f t="shared" si="235"/>
        <v>1</v>
      </c>
      <c r="P1568" t="b">
        <f t="shared" si="236"/>
        <v>1</v>
      </c>
      <c r="Q1568" s="21">
        <f t="shared" si="237"/>
        <v>1</v>
      </c>
    </row>
    <row r="1569" spans="1:17" ht="15.75" hidden="1" x14ac:dyDescent="0.25">
      <c r="A1569" s="17" t="s">
        <v>70</v>
      </c>
      <c r="B1569" s="17" t="s">
        <v>335</v>
      </c>
      <c r="C1569" s="17" t="s">
        <v>22</v>
      </c>
      <c r="D1569" s="12">
        <v>43009</v>
      </c>
      <c r="E1569" s="12">
        <v>43516</v>
      </c>
      <c r="F1569" s="13">
        <v>1200</v>
      </c>
      <c r="G1569" s="12">
        <v>43009</v>
      </c>
      <c r="H1569" s="12">
        <v>43039</v>
      </c>
      <c r="I1569" s="17">
        <f t="shared" si="230"/>
        <v>1</v>
      </c>
      <c r="J1569" s="13">
        <f t="shared" si="231"/>
        <v>1200</v>
      </c>
      <c r="K1569"/>
      <c r="L1569" t="b">
        <f t="shared" si="232"/>
        <v>0</v>
      </c>
      <c r="M1569" t="b">
        <f t="shared" si="233"/>
        <v>0</v>
      </c>
      <c r="N1569" t="b">
        <f t="shared" si="234"/>
        <v>1</v>
      </c>
      <c r="O1569" t="b">
        <f t="shared" si="235"/>
        <v>1</v>
      </c>
      <c r="P1569" t="b">
        <f t="shared" si="236"/>
        <v>1</v>
      </c>
      <c r="Q1569" s="21">
        <f t="shared" si="237"/>
        <v>1</v>
      </c>
    </row>
    <row r="1570" spans="1:17" ht="15.75" hidden="1" x14ac:dyDescent="0.25">
      <c r="A1570" s="17" t="s">
        <v>70</v>
      </c>
      <c r="B1570" s="17" t="s">
        <v>335</v>
      </c>
      <c r="C1570" s="17" t="s">
        <v>22</v>
      </c>
      <c r="D1570" s="12">
        <v>43040</v>
      </c>
      <c r="E1570" s="12">
        <v>43516</v>
      </c>
      <c r="F1570" s="13">
        <v>1200</v>
      </c>
      <c r="G1570" s="12">
        <v>43040</v>
      </c>
      <c r="H1570" s="12">
        <v>43069</v>
      </c>
      <c r="I1570" s="17">
        <f t="shared" si="230"/>
        <v>1</v>
      </c>
      <c r="J1570" s="13">
        <f t="shared" si="231"/>
        <v>1200</v>
      </c>
      <c r="K1570"/>
      <c r="L1570" t="b">
        <f t="shared" si="232"/>
        <v>0</v>
      </c>
      <c r="M1570" t="b">
        <f t="shared" si="233"/>
        <v>0</v>
      </c>
      <c r="N1570" t="b">
        <f t="shared" si="234"/>
        <v>1</v>
      </c>
      <c r="O1570" t="b">
        <f t="shared" si="235"/>
        <v>1</v>
      </c>
      <c r="P1570" t="b">
        <f t="shared" si="236"/>
        <v>1</v>
      </c>
      <c r="Q1570" s="21">
        <f t="shared" si="237"/>
        <v>1</v>
      </c>
    </row>
    <row r="1571" spans="1:17" ht="15.75" hidden="1" x14ac:dyDescent="0.25">
      <c r="A1571" s="17" t="s">
        <v>70</v>
      </c>
      <c r="B1571" s="17" t="s">
        <v>335</v>
      </c>
      <c r="C1571" s="17" t="s">
        <v>22</v>
      </c>
      <c r="D1571" s="12">
        <v>43070</v>
      </c>
      <c r="E1571" s="12">
        <v>43516</v>
      </c>
      <c r="F1571" s="13">
        <v>1200</v>
      </c>
      <c r="G1571" s="12">
        <v>43070</v>
      </c>
      <c r="H1571" s="12">
        <v>43100</v>
      </c>
      <c r="I1571" s="17">
        <f t="shared" si="230"/>
        <v>1</v>
      </c>
      <c r="J1571" s="13">
        <f t="shared" si="231"/>
        <v>1200</v>
      </c>
      <c r="K1571"/>
      <c r="L1571" t="b">
        <f t="shared" si="232"/>
        <v>0</v>
      </c>
      <c r="M1571" t="b">
        <f t="shared" si="233"/>
        <v>0</v>
      </c>
      <c r="N1571" t="b">
        <f t="shared" si="234"/>
        <v>1</v>
      </c>
      <c r="O1571" t="b">
        <f t="shared" si="235"/>
        <v>1</v>
      </c>
      <c r="P1571" t="b">
        <f t="shared" si="236"/>
        <v>1</v>
      </c>
      <c r="Q1571" s="21">
        <f t="shared" si="237"/>
        <v>1</v>
      </c>
    </row>
    <row r="1572" spans="1:17" ht="15.75" hidden="1" x14ac:dyDescent="0.25">
      <c r="A1572" s="17" t="s">
        <v>70</v>
      </c>
      <c r="B1572" s="17" t="s">
        <v>335</v>
      </c>
      <c r="C1572" s="17" t="s">
        <v>22</v>
      </c>
      <c r="D1572" s="12">
        <v>43101</v>
      </c>
      <c r="E1572" s="12">
        <v>43516</v>
      </c>
      <c r="F1572" s="13">
        <v>1200</v>
      </c>
      <c r="G1572" s="12">
        <v>43101</v>
      </c>
      <c r="H1572" s="12">
        <v>43131</v>
      </c>
      <c r="I1572" s="17">
        <f t="shared" si="230"/>
        <v>1</v>
      </c>
      <c r="J1572" s="13">
        <f t="shared" si="231"/>
        <v>1200</v>
      </c>
      <c r="K1572"/>
      <c r="L1572" t="b">
        <f t="shared" si="232"/>
        <v>0</v>
      </c>
      <c r="M1572" t="b">
        <f t="shared" si="233"/>
        <v>0</v>
      </c>
      <c r="N1572" t="b">
        <f t="shared" si="234"/>
        <v>1</v>
      </c>
      <c r="O1572" t="b">
        <f t="shared" si="235"/>
        <v>1</v>
      </c>
      <c r="P1572" t="b">
        <f t="shared" si="236"/>
        <v>1</v>
      </c>
      <c r="Q1572" s="21">
        <f t="shared" si="237"/>
        <v>1</v>
      </c>
    </row>
    <row r="1573" spans="1:17" ht="15.75" hidden="1" x14ac:dyDescent="0.25">
      <c r="A1573" s="17" t="s">
        <v>70</v>
      </c>
      <c r="B1573" s="17" t="s">
        <v>335</v>
      </c>
      <c r="C1573" s="17" t="s">
        <v>22</v>
      </c>
      <c r="D1573" s="12">
        <v>43132</v>
      </c>
      <c r="E1573" s="12">
        <v>43516</v>
      </c>
      <c r="F1573" s="13">
        <v>1200</v>
      </c>
      <c r="G1573" s="12">
        <v>43132</v>
      </c>
      <c r="H1573" s="12">
        <v>43159</v>
      </c>
      <c r="I1573" s="17">
        <f t="shared" si="230"/>
        <v>1</v>
      </c>
      <c r="J1573" s="13">
        <f t="shared" si="231"/>
        <v>1200</v>
      </c>
      <c r="K1573"/>
      <c r="L1573" t="b">
        <f t="shared" si="232"/>
        <v>0</v>
      </c>
      <c r="M1573" t="b">
        <f t="shared" si="233"/>
        <v>0</v>
      </c>
      <c r="N1573" t="b">
        <f t="shared" si="234"/>
        <v>1</v>
      </c>
      <c r="O1573" t="b">
        <f t="shared" si="235"/>
        <v>1</v>
      </c>
      <c r="P1573" t="b">
        <f t="shared" si="236"/>
        <v>1</v>
      </c>
      <c r="Q1573" s="21">
        <f t="shared" si="237"/>
        <v>1</v>
      </c>
    </row>
    <row r="1574" spans="1:17" ht="15.75" hidden="1" x14ac:dyDescent="0.25">
      <c r="A1574" s="17" t="s">
        <v>70</v>
      </c>
      <c r="B1574" s="17" t="s">
        <v>335</v>
      </c>
      <c r="C1574" s="17" t="s">
        <v>22</v>
      </c>
      <c r="D1574" s="12">
        <v>43160</v>
      </c>
      <c r="E1574" s="12">
        <v>43516</v>
      </c>
      <c r="F1574" s="13">
        <v>1200</v>
      </c>
      <c r="G1574" s="12">
        <v>43160</v>
      </c>
      <c r="H1574" s="12">
        <v>43190</v>
      </c>
      <c r="I1574" s="17">
        <f t="shared" si="230"/>
        <v>1</v>
      </c>
      <c r="J1574" s="13">
        <f t="shared" si="231"/>
        <v>1200</v>
      </c>
      <c r="K1574"/>
      <c r="L1574" t="b">
        <f t="shared" si="232"/>
        <v>0</v>
      </c>
      <c r="M1574" t="b">
        <f t="shared" si="233"/>
        <v>0</v>
      </c>
      <c r="N1574" t="b">
        <f t="shared" si="234"/>
        <v>1</v>
      </c>
      <c r="O1574" t="b">
        <f t="shared" si="235"/>
        <v>1</v>
      </c>
      <c r="P1574" t="b">
        <f t="shared" si="236"/>
        <v>1</v>
      </c>
      <c r="Q1574" s="21">
        <f t="shared" si="237"/>
        <v>1</v>
      </c>
    </row>
    <row r="1575" spans="1:17" ht="15.75" hidden="1" x14ac:dyDescent="0.25">
      <c r="A1575" s="17" t="s">
        <v>70</v>
      </c>
      <c r="B1575" s="17" t="s">
        <v>335</v>
      </c>
      <c r="C1575" s="17" t="s">
        <v>22</v>
      </c>
      <c r="D1575" s="12">
        <v>43191</v>
      </c>
      <c r="E1575" s="12">
        <v>43516</v>
      </c>
      <c r="F1575" s="13">
        <v>1200</v>
      </c>
      <c r="G1575" s="12">
        <v>43191</v>
      </c>
      <c r="H1575" s="12">
        <v>43220</v>
      </c>
      <c r="I1575" s="17">
        <f t="shared" si="230"/>
        <v>1</v>
      </c>
      <c r="J1575" s="13">
        <f t="shared" si="231"/>
        <v>1200</v>
      </c>
      <c r="K1575"/>
      <c r="L1575" t="b">
        <f t="shared" si="232"/>
        <v>0</v>
      </c>
      <c r="M1575" t="b">
        <f t="shared" si="233"/>
        <v>0</v>
      </c>
      <c r="N1575" t="b">
        <f t="shared" si="234"/>
        <v>1</v>
      </c>
      <c r="O1575" t="b">
        <f t="shared" si="235"/>
        <v>1</v>
      </c>
      <c r="P1575" t="b">
        <f t="shared" si="236"/>
        <v>1</v>
      </c>
      <c r="Q1575" s="21">
        <f t="shared" si="237"/>
        <v>1</v>
      </c>
    </row>
    <row r="1576" spans="1:17" ht="15.75" hidden="1" x14ac:dyDescent="0.25">
      <c r="A1576" s="17" t="s">
        <v>70</v>
      </c>
      <c r="B1576" s="17" t="s">
        <v>335</v>
      </c>
      <c r="C1576" s="17" t="s">
        <v>22</v>
      </c>
      <c r="D1576" s="12">
        <v>43221</v>
      </c>
      <c r="E1576" s="12">
        <v>43516</v>
      </c>
      <c r="F1576" s="13">
        <v>1200</v>
      </c>
      <c r="G1576" s="12">
        <v>43221</v>
      </c>
      <c r="H1576" s="12">
        <v>43251</v>
      </c>
      <c r="I1576" s="17">
        <f t="shared" si="230"/>
        <v>1</v>
      </c>
      <c r="J1576" s="13">
        <f t="shared" si="231"/>
        <v>1200</v>
      </c>
      <c r="K1576"/>
      <c r="L1576" t="b">
        <f t="shared" si="232"/>
        <v>0</v>
      </c>
      <c r="M1576" t="b">
        <f t="shared" si="233"/>
        <v>0</v>
      </c>
      <c r="N1576" t="b">
        <f t="shared" si="234"/>
        <v>1</v>
      </c>
      <c r="O1576" t="b">
        <f t="shared" si="235"/>
        <v>1</v>
      </c>
      <c r="P1576" t="b">
        <f t="shared" si="236"/>
        <v>1</v>
      </c>
      <c r="Q1576" s="21">
        <f t="shared" si="237"/>
        <v>1</v>
      </c>
    </row>
    <row r="1577" spans="1:17" ht="15.75" hidden="1" x14ac:dyDescent="0.25">
      <c r="A1577" s="17" t="s">
        <v>71</v>
      </c>
      <c r="B1577" s="17" t="s">
        <v>336</v>
      </c>
      <c r="C1577" s="17" t="s">
        <v>22</v>
      </c>
      <c r="D1577" s="12">
        <v>42552</v>
      </c>
      <c r="E1577" s="12">
        <v>42735</v>
      </c>
      <c r="F1577" s="13">
        <v>65000</v>
      </c>
      <c r="G1577" s="12">
        <v>42552</v>
      </c>
      <c r="H1577" s="12">
        <v>42916</v>
      </c>
      <c r="I1577" s="17">
        <f t="shared" si="230"/>
        <v>12</v>
      </c>
      <c r="J1577" s="13">
        <f t="shared" si="231"/>
        <v>5416.666666666667</v>
      </c>
      <c r="K1577"/>
      <c r="L1577" t="b">
        <f t="shared" si="232"/>
        <v>0</v>
      </c>
      <c r="M1577" t="b">
        <f t="shared" si="233"/>
        <v>1</v>
      </c>
      <c r="N1577" t="b">
        <f t="shared" si="234"/>
        <v>0</v>
      </c>
      <c r="O1577" t="b">
        <f t="shared" si="235"/>
        <v>0</v>
      </c>
      <c r="P1577" t="b">
        <f t="shared" si="236"/>
        <v>0</v>
      </c>
      <c r="Q1577" s="21" t="str">
        <f t="shared" si="237"/>
        <v>N/a</v>
      </c>
    </row>
    <row r="1578" spans="1:17" ht="15.75" hidden="1" x14ac:dyDescent="0.25">
      <c r="A1578" s="17" t="s">
        <v>72</v>
      </c>
      <c r="B1578" s="17" t="s">
        <v>335</v>
      </c>
      <c r="C1578" s="17" t="s">
        <v>22</v>
      </c>
      <c r="D1578" s="12">
        <v>42887</v>
      </c>
      <c r="E1578" s="12">
        <v>43100</v>
      </c>
      <c r="F1578" s="13">
        <v>18550</v>
      </c>
      <c r="G1578" s="12">
        <v>42887</v>
      </c>
      <c r="H1578" s="12">
        <v>43039</v>
      </c>
      <c r="I1578" s="17">
        <f t="shared" si="230"/>
        <v>5</v>
      </c>
      <c r="J1578" s="13">
        <f t="shared" si="231"/>
        <v>3710</v>
      </c>
      <c r="K1578"/>
      <c r="L1578" t="b">
        <f t="shared" si="232"/>
        <v>0</v>
      </c>
      <c r="M1578" t="b">
        <f t="shared" si="233"/>
        <v>0</v>
      </c>
      <c r="N1578" t="b">
        <f t="shared" si="234"/>
        <v>0</v>
      </c>
      <c r="O1578" t="b">
        <f t="shared" si="235"/>
        <v>0</v>
      </c>
      <c r="P1578" t="b">
        <f t="shared" si="236"/>
        <v>0</v>
      </c>
      <c r="Q1578" s="21" t="str">
        <f t="shared" si="237"/>
        <v>N/a</v>
      </c>
    </row>
    <row r="1579" spans="1:17" ht="15.75" hidden="1" x14ac:dyDescent="0.25">
      <c r="A1579" s="17" t="s">
        <v>72</v>
      </c>
      <c r="B1579" s="17" t="s">
        <v>335</v>
      </c>
      <c r="C1579" s="17" t="s">
        <v>22</v>
      </c>
      <c r="D1579" s="12">
        <v>43040</v>
      </c>
      <c r="E1579" s="12">
        <v>43465</v>
      </c>
      <c r="F1579" s="13">
        <v>39500</v>
      </c>
      <c r="G1579" s="12">
        <v>43040</v>
      </c>
      <c r="H1579" s="12">
        <v>43404</v>
      </c>
      <c r="I1579" s="17">
        <f t="shared" si="230"/>
        <v>12</v>
      </c>
      <c r="J1579" s="13">
        <f t="shared" si="231"/>
        <v>3291.6666666666665</v>
      </c>
      <c r="K1579"/>
      <c r="L1579" t="b">
        <f t="shared" si="232"/>
        <v>0</v>
      </c>
      <c r="M1579" t="b">
        <f t="shared" si="233"/>
        <v>0</v>
      </c>
      <c r="N1579" t="b">
        <f t="shared" si="234"/>
        <v>1</v>
      </c>
      <c r="O1579" t="b">
        <f t="shared" si="235"/>
        <v>1</v>
      </c>
      <c r="P1579" t="b">
        <f t="shared" si="236"/>
        <v>1</v>
      </c>
      <c r="Q1579" s="21">
        <f t="shared" si="237"/>
        <v>1</v>
      </c>
    </row>
    <row r="1580" spans="1:17" ht="15.75" x14ac:dyDescent="0.25">
      <c r="A1580" s="17" t="s">
        <v>72</v>
      </c>
      <c r="B1580" s="17" t="s">
        <v>335</v>
      </c>
      <c r="C1580" s="17" t="s">
        <v>22</v>
      </c>
      <c r="D1580" s="12">
        <v>43405</v>
      </c>
      <c r="E1580" s="12">
        <v>43892</v>
      </c>
      <c r="F1580" s="13">
        <v>39500</v>
      </c>
      <c r="G1580" s="12">
        <v>43405</v>
      </c>
      <c r="H1580" s="12">
        <v>43769</v>
      </c>
      <c r="I1580" s="17">
        <f t="shared" si="230"/>
        <v>12</v>
      </c>
      <c r="J1580" s="13">
        <f t="shared" si="231"/>
        <v>3291.6666666666665</v>
      </c>
      <c r="K1580"/>
      <c r="L1580" t="b">
        <f t="shared" si="232"/>
        <v>0</v>
      </c>
      <c r="M1580" t="b">
        <f t="shared" si="233"/>
        <v>0</v>
      </c>
      <c r="N1580" t="b">
        <f t="shared" si="234"/>
        <v>1</v>
      </c>
      <c r="O1580" t="b">
        <f t="shared" si="235"/>
        <v>1</v>
      </c>
      <c r="P1580" t="b">
        <f t="shared" si="236"/>
        <v>1</v>
      </c>
      <c r="Q1580" s="21">
        <f t="shared" si="237"/>
        <v>1</v>
      </c>
    </row>
    <row r="1581" spans="1:17" ht="15.75" hidden="1" x14ac:dyDescent="0.25">
      <c r="A1581" s="17" t="s">
        <v>73</v>
      </c>
      <c r="B1581" s="17" t="s">
        <v>332</v>
      </c>
      <c r="C1581" s="17" t="s">
        <v>22</v>
      </c>
      <c r="D1581" s="12">
        <v>42617</v>
      </c>
      <c r="E1581" s="12">
        <v>43465</v>
      </c>
      <c r="F1581" s="13">
        <v>12000</v>
      </c>
      <c r="G1581" s="12">
        <v>42614</v>
      </c>
      <c r="H1581" s="12">
        <v>42978</v>
      </c>
      <c r="I1581" s="17">
        <f t="shared" si="230"/>
        <v>12</v>
      </c>
      <c r="J1581" s="13">
        <f t="shared" si="231"/>
        <v>1000</v>
      </c>
      <c r="K1581"/>
      <c r="L1581" t="b">
        <f t="shared" si="232"/>
        <v>0</v>
      </c>
      <c r="M1581" t="b">
        <f t="shared" si="233"/>
        <v>0</v>
      </c>
      <c r="N1581" t="b">
        <f t="shared" si="234"/>
        <v>0</v>
      </c>
      <c r="O1581" t="b">
        <f t="shared" si="235"/>
        <v>0</v>
      </c>
      <c r="P1581" t="b">
        <f t="shared" si="236"/>
        <v>0</v>
      </c>
      <c r="Q1581" s="21" t="str">
        <f t="shared" si="237"/>
        <v>N/a</v>
      </c>
    </row>
    <row r="1582" spans="1:17" ht="15.75" hidden="1" x14ac:dyDescent="0.25">
      <c r="A1582" s="17" t="s">
        <v>73</v>
      </c>
      <c r="B1582" s="17" t="s">
        <v>332</v>
      </c>
      <c r="C1582" s="17" t="s">
        <v>22</v>
      </c>
      <c r="D1582" s="12">
        <v>42982</v>
      </c>
      <c r="E1582" s="12">
        <v>43100</v>
      </c>
      <c r="F1582" s="13">
        <v>12000</v>
      </c>
      <c r="G1582" s="12">
        <v>42979</v>
      </c>
      <c r="H1582" s="12">
        <v>43343</v>
      </c>
      <c r="I1582" s="17">
        <f t="shared" si="230"/>
        <v>12</v>
      </c>
      <c r="J1582" s="13">
        <f t="shared" si="231"/>
        <v>1000</v>
      </c>
      <c r="K1582"/>
      <c r="L1582" t="b">
        <f t="shared" si="232"/>
        <v>0</v>
      </c>
      <c r="M1582" t="b">
        <f t="shared" si="233"/>
        <v>0</v>
      </c>
      <c r="N1582" t="b">
        <f t="shared" si="234"/>
        <v>1</v>
      </c>
      <c r="O1582" t="b">
        <f t="shared" si="235"/>
        <v>1</v>
      </c>
      <c r="P1582" t="b">
        <f t="shared" si="236"/>
        <v>1</v>
      </c>
      <c r="Q1582" s="21">
        <f t="shared" si="237"/>
        <v>1</v>
      </c>
    </row>
    <row r="1583" spans="1:17" ht="15.75" x14ac:dyDescent="0.25">
      <c r="A1583" s="17" t="s">
        <v>73</v>
      </c>
      <c r="B1583" s="17" t="s">
        <v>332</v>
      </c>
      <c r="C1583" s="17" t="s">
        <v>22</v>
      </c>
      <c r="D1583" s="12">
        <v>43385</v>
      </c>
      <c r="E1583" s="12">
        <v>43465</v>
      </c>
      <c r="F1583" s="13">
        <v>12000</v>
      </c>
      <c r="G1583" s="12">
        <v>43344</v>
      </c>
      <c r="H1583" s="12">
        <v>43708</v>
      </c>
      <c r="I1583" s="17">
        <f t="shared" si="230"/>
        <v>12</v>
      </c>
      <c r="J1583" s="13">
        <f t="shared" si="231"/>
        <v>1000</v>
      </c>
      <c r="K1583"/>
      <c r="L1583" t="b">
        <f t="shared" si="232"/>
        <v>0</v>
      </c>
      <c r="M1583" t="b">
        <f t="shared" si="233"/>
        <v>0</v>
      </c>
      <c r="N1583" t="b">
        <f t="shared" si="234"/>
        <v>1</v>
      </c>
      <c r="O1583" t="b">
        <f t="shared" si="235"/>
        <v>1</v>
      </c>
      <c r="P1583" t="b">
        <f t="shared" si="236"/>
        <v>1</v>
      </c>
      <c r="Q1583" s="21">
        <f t="shared" si="237"/>
        <v>1</v>
      </c>
    </row>
    <row r="1584" spans="1:17" ht="15.75" hidden="1" x14ac:dyDescent="0.25">
      <c r="A1584" s="17" t="s">
        <v>74</v>
      </c>
      <c r="B1584" s="17" t="s">
        <v>334</v>
      </c>
      <c r="C1584" s="17" t="s">
        <v>22</v>
      </c>
      <c r="D1584" s="12">
        <v>43073</v>
      </c>
      <c r="E1584" s="12">
        <v>43100</v>
      </c>
      <c r="F1584" s="13">
        <v>7293.17</v>
      </c>
      <c r="G1584" s="12">
        <v>42917</v>
      </c>
      <c r="H1584" s="12">
        <v>43008</v>
      </c>
      <c r="I1584" s="17">
        <f t="shared" si="230"/>
        <v>3</v>
      </c>
      <c r="J1584" s="13">
        <f t="shared" si="231"/>
        <v>2431.0566666666668</v>
      </c>
      <c r="K1584"/>
      <c r="L1584" t="b">
        <f t="shared" si="232"/>
        <v>0</v>
      </c>
      <c r="M1584" t="b">
        <f t="shared" si="233"/>
        <v>0</v>
      </c>
      <c r="N1584" t="b">
        <f t="shared" si="234"/>
        <v>0</v>
      </c>
      <c r="O1584" t="b">
        <f t="shared" si="235"/>
        <v>0</v>
      </c>
      <c r="P1584" t="b">
        <f t="shared" si="236"/>
        <v>0</v>
      </c>
      <c r="Q1584" s="21" t="str">
        <f t="shared" si="237"/>
        <v>N/a</v>
      </c>
    </row>
    <row r="1585" spans="1:17" ht="15.75" x14ac:dyDescent="0.25">
      <c r="A1585" s="17" t="s">
        <v>30</v>
      </c>
      <c r="B1585" s="17" t="s">
        <v>335</v>
      </c>
      <c r="C1585" s="17" t="s">
        <v>22</v>
      </c>
      <c r="D1585" s="12">
        <v>43621</v>
      </c>
      <c r="E1585" s="12">
        <v>43661</v>
      </c>
      <c r="F1585" s="13">
        <v>15000</v>
      </c>
      <c r="G1585" s="12">
        <v>43619</v>
      </c>
      <c r="H1585" s="12">
        <v>43738</v>
      </c>
      <c r="I1585" s="17">
        <f t="shared" si="230"/>
        <v>4</v>
      </c>
      <c r="J1585" s="13">
        <f t="shared" si="231"/>
        <v>3750</v>
      </c>
      <c r="K1585"/>
      <c r="L1585" t="b">
        <f t="shared" si="232"/>
        <v>0</v>
      </c>
      <c r="M1585" t="b">
        <f t="shared" si="233"/>
        <v>0</v>
      </c>
      <c r="N1585" t="b">
        <f t="shared" si="234"/>
        <v>0</v>
      </c>
      <c r="O1585" t="b">
        <f t="shared" si="235"/>
        <v>0</v>
      </c>
      <c r="P1585" t="b">
        <f t="shared" si="236"/>
        <v>0</v>
      </c>
      <c r="Q1585" s="21" t="str">
        <f t="shared" si="237"/>
        <v>N/a</v>
      </c>
    </row>
    <row r="1586" spans="1:17" ht="15.75" x14ac:dyDescent="0.25">
      <c r="A1586" s="17" t="s">
        <v>30</v>
      </c>
      <c r="B1586" s="17" t="s">
        <v>335</v>
      </c>
      <c r="C1586" s="17" t="s">
        <v>22</v>
      </c>
      <c r="D1586" s="12">
        <v>43763</v>
      </c>
      <c r="E1586" s="12">
        <v>43787</v>
      </c>
      <c r="F1586" s="13">
        <v>15000</v>
      </c>
      <c r="G1586" s="12">
        <v>43742</v>
      </c>
      <c r="H1586" s="12">
        <v>43861</v>
      </c>
      <c r="I1586" s="17">
        <f t="shared" si="230"/>
        <v>4</v>
      </c>
      <c r="J1586" s="13">
        <f t="shared" si="231"/>
        <v>3750</v>
      </c>
      <c r="K1586"/>
      <c r="L1586" t="b">
        <f t="shared" si="232"/>
        <v>0</v>
      </c>
      <c r="M1586" t="b">
        <f t="shared" si="233"/>
        <v>0</v>
      </c>
      <c r="N1586" t="b">
        <f t="shared" si="234"/>
        <v>1</v>
      </c>
      <c r="O1586" t="b">
        <f t="shared" si="235"/>
        <v>1</v>
      </c>
      <c r="P1586" t="b">
        <f t="shared" si="236"/>
        <v>1</v>
      </c>
      <c r="Q1586" s="21">
        <f t="shared" si="237"/>
        <v>4</v>
      </c>
    </row>
    <row r="1587" spans="1:17" ht="15.75" x14ac:dyDescent="0.25">
      <c r="A1587" s="17" t="s">
        <v>30</v>
      </c>
      <c r="B1587" s="17" t="s">
        <v>335</v>
      </c>
      <c r="C1587" s="17" t="s">
        <v>22</v>
      </c>
      <c r="D1587" s="12">
        <v>43862</v>
      </c>
      <c r="E1587" s="12">
        <v>43894</v>
      </c>
      <c r="F1587" s="13">
        <v>15000</v>
      </c>
      <c r="G1587" s="12">
        <v>43862</v>
      </c>
      <c r="H1587" s="12">
        <v>43982</v>
      </c>
      <c r="I1587" s="17">
        <f t="shared" ref="I1587:I1650" si="238">IF((YEAR(H1587)-YEAR(G1587))=1, ((MONTH(H1587)-MONTH(G1587))+1)+12, (IF((YEAR(H1587)-YEAR(G1587))=2, ((MONTH(H1587)-MONTH(G1587))+1)+24, (IF((YEAR(H1587)-YEAR(G1587))=3, ((MONTH(H1587)-MONTH(G1587))+1)+36, (MONTH(H1587)-MONTH(G1587))+1)))))</f>
        <v>4</v>
      </c>
      <c r="J1587" s="13">
        <f t="shared" si="231"/>
        <v>3750</v>
      </c>
      <c r="K1587"/>
      <c r="L1587" t="b">
        <f t="shared" si="232"/>
        <v>0</v>
      </c>
      <c r="M1587" t="b">
        <f t="shared" si="233"/>
        <v>0</v>
      </c>
      <c r="N1587" t="b">
        <f t="shared" si="234"/>
        <v>1</v>
      </c>
      <c r="O1587" t="b">
        <f t="shared" si="235"/>
        <v>1</v>
      </c>
      <c r="P1587" t="b">
        <f t="shared" si="236"/>
        <v>1</v>
      </c>
      <c r="Q1587" s="21">
        <f t="shared" si="237"/>
        <v>1</v>
      </c>
    </row>
    <row r="1588" spans="1:17" ht="15.75" x14ac:dyDescent="0.25">
      <c r="A1588" s="17" t="s">
        <v>30</v>
      </c>
      <c r="B1588" s="17" t="s">
        <v>335</v>
      </c>
      <c r="C1588" s="17" t="s">
        <v>22</v>
      </c>
      <c r="D1588" s="12">
        <v>43983</v>
      </c>
      <c r="E1588" s="12">
        <v>44061</v>
      </c>
      <c r="F1588" s="13">
        <v>15000</v>
      </c>
      <c r="G1588" s="12">
        <v>43983</v>
      </c>
      <c r="H1588" s="12">
        <v>44104</v>
      </c>
      <c r="I1588" s="17">
        <f t="shared" si="238"/>
        <v>4</v>
      </c>
      <c r="J1588" s="13">
        <f t="shared" si="231"/>
        <v>3750</v>
      </c>
      <c r="K1588"/>
      <c r="L1588" t="b">
        <f t="shared" si="232"/>
        <v>0</v>
      </c>
      <c r="M1588" t="b">
        <f t="shared" si="233"/>
        <v>0</v>
      </c>
      <c r="N1588" t="b">
        <f t="shared" si="234"/>
        <v>1</v>
      </c>
      <c r="O1588" t="b">
        <f t="shared" si="235"/>
        <v>1</v>
      </c>
      <c r="P1588" t="b">
        <f t="shared" si="236"/>
        <v>1</v>
      </c>
      <c r="Q1588" s="21">
        <f t="shared" si="237"/>
        <v>1</v>
      </c>
    </row>
    <row r="1589" spans="1:17" ht="15.75" hidden="1" x14ac:dyDescent="0.25">
      <c r="A1589" s="17" t="s">
        <v>75</v>
      </c>
      <c r="B1589" s="17" t="s">
        <v>336</v>
      </c>
      <c r="C1589" s="17" t="s">
        <v>22</v>
      </c>
      <c r="D1589" s="12">
        <v>42740</v>
      </c>
      <c r="E1589" s="12">
        <v>43100</v>
      </c>
      <c r="F1589" s="13">
        <v>60000</v>
      </c>
      <c r="G1589" s="12">
        <v>42705</v>
      </c>
      <c r="H1589" s="12">
        <v>43069</v>
      </c>
      <c r="I1589" s="17">
        <f t="shared" si="238"/>
        <v>12</v>
      </c>
      <c r="J1589" s="13">
        <f t="shared" si="231"/>
        <v>5000</v>
      </c>
      <c r="K1589"/>
      <c r="L1589" t="b">
        <f t="shared" si="232"/>
        <v>0</v>
      </c>
      <c r="M1589" t="b">
        <f t="shared" si="233"/>
        <v>1</v>
      </c>
      <c r="N1589" t="b">
        <f t="shared" si="234"/>
        <v>0</v>
      </c>
      <c r="O1589" t="b">
        <f t="shared" si="235"/>
        <v>0</v>
      </c>
      <c r="P1589" t="b">
        <f t="shared" si="236"/>
        <v>0</v>
      </c>
      <c r="Q1589" s="21" t="str">
        <f t="shared" si="237"/>
        <v>N/a</v>
      </c>
    </row>
    <row r="1590" spans="1:17" ht="15.75" hidden="1" x14ac:dyDescent="0.25">
      <c r="A1590" s="17" t="s">
        <v>75</v>
      </c>
      <c r="B1590" s="17" t="s">
        <v>336</v>
      </c>
      <c r="C1590" s="17" t="s">
        <v>22</v>
      </c>
      <c r="D1590" s="12">
        <v>43099</v>
      </c>
      <c r="E1590" s="12">
        <v>43553</v>
      </c>
      <c r="F1590" s="13">
        <v>60000</v>
      </c>
      <c r="G1590" s="12">
        <v>43070</v>
      </c>
      <c r="H1590" s="12">
        <v>43434</v>
      </c>
      <c r="I1590" s="17">
        <f t="shared" si="238"/>
        <v>12</v>
      </c>
      <c r="J1590" s="13">
        <f t="shared" si="231"/>
        <v>5000</v>
      </c>
      <c r="K1590"/>
      <c r="L1590" t="b">
        <f t="shared" si="232"/>
        <v>0</v>
      </c>
      <c r="M1590" t="b">
        <f t="shared" si="233"/>
        <v>1</v>
      </c>
      <c r="N1590" t="b">
        <f t="shared" si="234"/>
        <v>1</v>
      </c>
      <c r="O1590" t="b">
        <f t="shared" si="235"/>
        <v>1</v>
      </c>
      <c r="P1590" t="b">
        <f t="shared" si="236"/>
        <v>1</v>
      </c>
      <c r="Q1590" s="21">
        <f t="shared" si="237"/>
        <v>1</v>
      </c>
    </row>
    <row r="1591" spans="1:17" ht="15.75" hidden="1" x14ac:dyDescent="0.25">
      <c r="A1591" s="17" t="s">
        <v>76</v>
      </c>
      <c r="B1591" s="17" t="s">
        <v>335</v>
      </c>
      <c r="C1591" s="17" t="s">
        <v>22</v>
      </c>
      <c r="D1591" s="12">
        <v>42440</v>
      </c>
      <c r="E1591" s="12">
        <v>42735</v>
      </c>
      <c r="F1591" s="13">
        <v>40000</v>
      </c>
      <c r="G1591" s="12">
        <v>42430</v>
      </c>
      <c r="H1591" s="12">
        <v>42794</v>
      </c>
      <c r="I1591" s="17">
        <f t="shared" si="238"/>
        <v>12</v>
      </c>
      <c r="J1591" s="13">
        <f t="shared" si="231"/>
        <v>3333.3333333333335</v>
      </c>
      <c r="K1591"/>
      <c r="L1591" t="b">
        <f t="shared" si="232"/>
        <v>0</v>
      </c>
      <c r="M1591" t="b">
        <f t="shared" si="233"/>
        <v>0</v>
      </c>
      <c r="N1591" t="b">
        <f t="shared" si="234"/>
        <v>0</v>
      </c>
      <c r="O1591" t="b">
        <f t="shared" si="235"/>
        <v>0</v>
      </c>
      <c r="P1591" t="b">
        <f t="shared" si="236"/>
        <v>0</v>
      </c>
      <c r="Q1591" s="21" t="str">
        <f t="shared" si="237"/>
        <v>N/a</v>
      </c>
    </row>
    <row r="1592" spans="1:17" ht="15.75" hidden="1" x14ac:dyDescent="0.25">
      <c r="A1592" s="17" t="s">
        <v>76</v>
      </c>
      <c r="B1592" s="17" t="s">
        <v>335</v>
      </c>
      <c r="C1592" s="17" t="s">
        <v>22</v>
      </c>
      <c r="D1592" s="12">
        <v>42752</v>
      </c>
      <c r="E1592" s="12">
        <v>43100</v>
      </c>
      <c r="F1592" s="13">
        <v>20000</v>
      </c>
      <c r="G1592" s="12">
        <v>42736</v>
      </c>
      <c r="H1592" s="12">
        <v>43100</v>
      </c>
      <c r="I1592" s="17">
        <f t="shared" si="238"/>
        <v>12</v>
      </c>
      <c r="J1592" s="13">
        <f t="shared" si="231"/>
        <v>1666.6666666666667</v>
      </c>
      <c r="K1592"/>
      <c r="L1592" t="b">
        <f t="shared" si="232"/>
        <v>0</v>
      </c>
      <c r="M1592" t="b">
        <f t="shared" si="233"/>
        <v>0</v>
      </c>
      <c r="N1592" t="b">
        <f t="shared" si="234"/>
        <v>1</v>
      </c>
      <c r="O1592" t="b">
        <f t="shared" si="235"/>
        <v>1</v>
      </c>
      <c r="P1592" t="b">
        <f t="shared" si="236"/>
        <v>1</v>
      </c>
      <c r="Q1592" s="21">
        <f t="shared" si="237"/>
        <v>-58</v>
      </c>
    </row>
    <row r="1593" spans="1:17" ht="15.75" hidden="1" x14ac:dyDescent="0.25">
      <c r="A1593" s="17" t="s">
        <v>76</v>
      </c>
      <c r="B1593" s="17" t="s">
        <v>335</v>
      </c>
      <c r="C1593" s="17" t="s">
        <v>22</v>
      </c>
      <c r="D1593" s="12">
        <v>42800</v>
      </c>
      <c r="E1593" s="12">
        <v>43100</v>
      </c>
      <c r="F1593" s="13">
        <v>2000</v>
      </c>
      <c r="G1593" s="12">
        <v>42736</v>
      </c>
      <c r="H1593" s="12">
        <v>43100</v>
      </c>
      <c r="I1593" s="17">
        <f t="shared" si="238"/>
        <v>12</v>
      </c>
      <c r="J1593" s="13">
        <f t="shared" si="231"/>
        <v>166.66666666666666</v>
      </c>
      <c r="K1593"/>
      <c r="L1593" t="b">
        <f t="shared" si="232"/>
        <v>0</v>
      </c>
      <c r="M1593" t="b">
        <f t="shared" si="233"/>
        <v>0</v>
      </c>
      <c r="N1593" t="b">
        <f t="shared" si="234"/>
        <v>1</v>
      </c>
      <c r="O1593" t="b">
        <f t="shared" si="235"/>
        <v>1</v>
      </c>
      <c r="P1593" t="b">
        <f t="shared" si="236"/>
        <v>1</v>
      </c>
      <c r="Q1593" s="21">
        <f t="shared" si="237"/>
        <v>-364</v>
      </c>
    </row>
    <row r="1594" spans="1:17" ht="15.75" hidden="1" x14ac:dyDescent="0.25">
      <c r="A1594" s="17" t="s">
        <v>76</v>
      </c>
      <c r="B1594" s="17" t="s">
        <v>335</v>
      </c>
      <c r="C1594" s="17" t="s">
        <v>22</v>
      </c>
      <c r="D1594" s="12">
        <v>42905</v>
      </c>
      <c r="E1594" s="12">
        <v>43100</v>
      </c>
      <c r="F1594" s="13">
        <v>1911.05</v>
      </c>
      <c r="G1594" s="12">
        <v>42736</v>
      </c>
      <c r="H1594" s="12">
        <v>43100</v>
      </c>
      <c r="I1594" s="17">
        <f t="shared" si="238"/>
        <v>12</v>
      </c>
      <c r="J1594" s="13">
        <f t="shared" si="231"/>
        <v>159.25416666666666</v>
      </c>
      <c r="K1594"/>
      <c r="L1594" t="b">
        <f t="shared" si="232"/>
        <v>0</v>
      </c>
      <c r="M1594" t="b">
        <f t="shared" si="233"/>
        <v>0</v>
      </c>
      <c r="N1594" t="b">
        <f t="shared" si="234"/>
        <v>1</v>
      </c>
      <c r="O1594" t="b">
        <f t="shared" si="235"/>
        <v>1</v>
      </c>
      <c r="P1594" t="b">
        <f t="shared" si="236"/>
        <v>1</v>
      </c>
      <c r="Q1594" s="21">
        <f t="shared" si="237"/>
        <v>-364</v>
      </c>
    </row>
    <row r="1595" spans="1:17" ht="15.75" hidden="1" x14ac:dyDescent="0.25">
      <c r="A1595" s="17" t="s">
        <v>76</v>
      </c>
      <c r="B1595" s="17" t="s">
        <v>335</v>
      </c>
      <c r="C1595" s="17" t="s">
        <v>22</v>
      </c>
      <c r="D1595" s="12">
        <v>42928</v>
      </c>
      <c r="E1595" s="12">
        <v>43100</v>
      </c>
      <c r="F1595" s="13">
        <v>322.22000000000003</v>
      </c>
      <c r="G1595" s="12">
        <v>42736</v>
      </c>
      <c r="H1595" s="12">
        <v>43100</v>
      </c>
      <c r="I1595" s="17">
        <f t="shared" si="238"/>
        <v>12</v>
      </c>
      <c r="J1595" s="13">
        <f t="shared" si="231"/>
        <v>26.85166666666667</v>
      </c>
      <c r="K1595"/>
      <c r="L1595" t="b">
        <f t="shared" si="232"/>
        <v>0</v>
      </c>
      <c r="M1595" t="b">
        <f t="shared" si="233"/>
        <v>0</v>
      </c>
      <c r="N1595" t="b">
        <f t="shared" si="234"/>
        <v>1</v>
      </c>
      <c r="O1595" t="b">
        <f t="shared" si="235"/>
        <v>1</v>
      </c>
      <c r="P1595" t="b">
        <f t="shared" si="236"/>
        <v>1</v>
      </c>
      <c r="Q1595" s="21">
        <f t="shared" si="237"/>
        <v>-364</v>
      </c>
    </row>
    <row r="1596" spans="1:17" ht="15.75" hidden="1" x14ac:dyDescent="0.25">
      <c r="A1596" s="17" t="s">
        <v>76</v>
      </c>
      <c r="B1596" s="17" t="s">
        <v>335</v>
      </c>
      <c r="C1596" s="17" t="s">
        <v>22</v>
      </c>
      <c r="D1596" s="12">
        <v>43039</v>
      </c>
      <c r="E1596" s="12">
        <v>43100</v>
      </c>
      <c r="F1596" s="13">
        <v>3990</v>
      </c>
      <c r="G1596" s="12">
        <v>42736</v>
      </c>
      <c r="H1596" s="12">
        <v>43100</v>
      </c>
      <c r="I1596" s="17">
        <f t="shared" si="238"/>
        <v>12</v>
      </c>
      <c r="J1596" s="13">
        <f t="shared" ref="J1596:J1659" si="239">F1596/I1596</f>
        <v>332.5</v>
      </c>
      <c r="K1596"/>
      <c r="L1596" t="b">
        <f t="shared" si="232"/>
        <v>0</v>
      </c>
      <c r="M1596" t="b">
        <f t="shared" si="233"/>
        <v>0</v>
      </c>
      <c r="N1596" t="b">
        <f t="shared" si="234"/>
        <v>1</v>
      </c>
      <c r="O1596" t="b">
        <f t="shared" si="235"/>
        <v>1</v>
      </c>
      <c r="P1596" t="b">
        <f t="shared" si="236"/>
        <v>1</v>
      </c>
      <c r="Q1596" s="21">
        <f t="shared" si="237"/>
        <v>-364</v>
      </c>
    </row>
    <row r="1597" spans="1:17" ht="15.75" hidden="1" x14ac:dyDescent="0.25">
      <c r="A1597" s="17" t="s">
        <v>76</v>
      </c>
      <c r="B1597" s="17" t="s">
        <v>335</v>
      </c>
      <c r="C1597" s="17" t="s">
        <v>22</v>
      </c>
      <c r="D1597" s="12">
        <v>42826</v>
      </c>
      <c r="E1597" s="12">
        <v>43100</v>
      </c>
      <c r="F1597" s="13">
        <v>40000</v>
      </c>
      <c r="G1597" s="12">
        <v>42795</v>
      </c>
      <c r="H1597" s="12">
        <v>43159</v>
      </c>
      <c r="I1597" s="17">
        <f t="shared" si="238"/>
        <v>12</v>
      </c>
      <c r="J1597" s="13">
        <f t="shared" si="239"/>
        <v>3333.3333333333335</v>
      </c>
      <c r="K1597"/>
      <c r="L1597" t="b">
        <f t="shared" si="232"/>
        <v>0</v>
      </c>
      <c r="M1597" t="b">
        <f t="shared" si="233"/>
        <v>0</v>
      </c>
      <c r="N1597" t="b">
        <f t="shared" si="234"/>
        <v>1</v>
      </c>
      <c r="O1597" t="b">
        <f t="shared" si="235"/>
        <v>1</v>
      </c>
      <c r="P1597" t="b">
        <f t="shared" si="236"/>
        <v>1</v>
      </c>
      <c r="Q1597" s="21">
        <f t="shared" si="237"/>
        <v>-305</v>
      </c>
    </row>
    <row r="1598" spans="1:17" ht="15.75" hidden="1" x14ac:dyDescent="0.25">
      <c r="A1598" s="17" t="s">
        <v>76</v>
      </c>
      <c r="B1598" s="17" t="s">
        <v>335</v>
      </c>
      <c r="C1598" s="17" t="s">
        <v>22</v>
      </c>
      <c r="D1598" s="12">
        <v>42892</v>
      </c>
      <c r="E1598" s="12">
        <v>43100</v>
      </c>
      <c r="F1598" s="13">
        <v>6446.25</v>
      </c>
      <c r="G1598" s="12">
        <v>42887</v>
      </c>
      <c r="H1598" s="12">
        <v>42916</v>
      </c>
      <c r="I1598" s="17">
        <f t="shared" si="238"/>
        <v>1</v>
      </c>
      <c r="J1598" s="13">
        <f t="shared" si="239"/>
        <v>6446.25</v>
      </c>
      <c r="K1598"/>
      <c r="L1598" t="b">
        <f t="shared" ref="L1598:L1661" si="240">AND(F1598=F1597,G1598=G1597,E1598=E1597,D1598=D1597)</f>
        <v>0</v>
      </c>
      <c r="M1598" t="b">
        <f t="shared" ref="M1598:M1661" si="241">IF(F1598&gt;G1598,TRUE, FALSE)</f>
        <v>0</v>
      </c>
      <c r="N1598" t="b">
        <f t="shared" ref="N1598:N1661" si="242">EXACT(A1598,A1597)</f>
        <v>1</v>
      </c>
      <c r="O1598" t="b">
        <f t="shared" ref="O1598:O1661" si="243">EXACT(B1598,B1597)</f>
        <v>1</v>
      </c>
      <c r="P1598" t="b">
        <f t="shared" ref="P1598:P1661" si="244">AND(N1598,O1598)</f>
        <v>1</v>
      </c>
      <c r="Q1598" s="21">
        <f t="shared" ref="Q1598:Q1661" si="245">IF(AND(NOT(L1598),P1598), G1598-H1597,"N/a")</f>
        <v>-272</v>
      </c>
    </row>
    <row r="1599" spans="1:17" ht="15.75" hidden="1" x14ac:dyDescent="0.25">
      <c r="A1599" s="17" t="s">
        <v>76</v>
      </c>
      <c r="B1599" s="17" t="s">
        <v>335</v>
      </c>
      <c r="C1599" s="17" t="s">
        <v>22</v>
      </c>
      <c r="D1599" s="12">
        <v>42950</v>
      </c>
      <c r="E1599" s="12">
        <v>43100</v>
      </c>
      <c r="F1599" s="13">
        <v>328</v>
      </c>
      <c r="G1599" s="12">
        <v>42948</v>
      </c>
      <c r="H1599" s="12">
        <v>42978</v>
      </c>
      <c r="I1599" s="17">
        <f t="shared" si="238"/>
        <v>1</v>
      </c>
      <c r="J1599" s="13">
        <f t="shared" si="239"/>
        <v>328</v>
      </c>
      <c r="K1599"/>
      <c r="L1599" t="b">
        <f t="shared" si="240"/>
        <v>0</v>
      </c>
      <c r="M1599" t="b">
        <f t="shared" si="241"/>
        <v>0</v>
      </c>
      <c r="N1599" t="b">
        <f t="shared" si="242"/>
        <v>1</v>
      </c>
      <c r="O1599" t="b">
        <f t="shared" si="243"/>
        <v>1</v>
      </c>
      <c r="P1599" t="b">
        <f t="shared" si="244"/>
        <v>1</v>
      </c>
      <c r="Q1599" s="21">
        <f t="shared" si="245"/>
        <v>32</v>
      </c>
    </row>
    <row r="1600" spans="1:17" ht="15.75" hidden="1" x14ac:dyDescent="0.25">
      <c r="A1600" s="17" t="s">
        <v>76</v>
      </c>
      <c r="B1600" s="17" t="s">
        <v>335</v>
      </c>
      <c r="C1600" s="17" t="s">
        <v>22</v>
      </c>
      <c r="D1600" s="12">
        <v>43125</v>
      </c>
      <c r="E1600" s="12">
        <v>43143</v>
      </c>
      <c r="F1600" s="13">
        <v>10000</v>
      </c>
      <c r="G1600" s="12">
        <v>43101</v>
      </c>
      <c r="H1600" s="12">
        <v>43465</v>
      </c>
      <c r="I1600" s="17">
        <f t="shared" si="238"/>
        <v>12</v>
      </c>
      <c r="J1600" s="13">
        <f t="shared" si="239"/>
        <v>833.33333333333337</v>
      </c>
      <c r="K1600"/>
      <c r="L1600" t="b">
        <f t="shared" si="240"/>
        <v>0</v>
      </c>
      <c r="M1600" t="b">
        <f t="shared" si="241"/>
        <v>0</v>
      </c>
      <c r="N1600" t="b">
        <f t="shared" si="242"/>
        <v>1</v>
      </c>
      <c r="O1600" t="b">
        <f t="shared" si="243"/>
        <v>1</v>
      </c>
      <c r="P1600" t="b">
        <f t="shared" si="244"/>
        <v>1</v>
      </c>
      <c r="Q1600" s="21">
        <f t="shared" si="245"/>
        <v>123</v>
      </c>
    </row>
    <row r="1601" spans="1:17" ht="15.75" hidden="1" x14ac:dyDescent="0.25">
      <c r="A1601" s="17" t="s">
        <v>76</v>
      </c>
      <c r="B1601" s="17" t="s">
        <v>335</v>
      </c>
      <c r="C1601" s="17" t="s">
        <v>22</v>
      </c>
      <c r="D1601" s="12">
        <v>43104</v>
      </c>
      <c r="E1601" s="12">
        <v>43116</v>
      </c>
      <c r="F1601" s="13">
        <v>20000</v>
      </c>
      <c r="G1601" s="12">
        <v>43101</v>
      </c>
      <c r="H1601" s="12">
        <v>43465</v>
      </c>
      <c r="I1601" s="17">
        <f t="shared" si="238"/>
        <v>12</v>
      </c>
      <c r="J1601" s="13">
        <f t="shared" si="239"/>
        <v>1666.6666666666667</v>
      </c>
      <c r="K1601"/>
      <c r="L1601" t="b">
        <f t="shared" si="240"/>
        <v>0</v>
      </c>
      <c r="M1601" t="b">
        <f t="shared" si="241"/>
        <v>0</v>
      </c>
      <c r="N1601" t="b">
        <f t="shared" si="242"/>
        <v>1</v>
      </c>
      <c r="O1601" t="b">
        <f t="shared" si="243"/>
        <v>1</v>
      </c>
      <c r="P1601" t="b">
        <f t="shared" si="244"/>
        <v>1</v>
      </c>
      <c r="Q1601" s="21">
        <f t="shared" si="245"/>
        <v>-364</v>
      </c>
    </row>
    <row r="1602" spans="1:17" ht="15.75" x14ac:dyDescent="0.25">
      <c r="A1602" s="17" t="s">
        <v>76</v>
      </c>
      <c r="B1602" s="17" t="s">
        <v>335</v>
      </c>
      <c r="C1602" s="17" t="s">
        <v>22</v>
      </c>
      <c r="D1602" s="12">
        <v>43483</v>
      </c>
      <c r="E1602" s="12">
        <v>43522</v>
      </c>
      <c r="F1602" s="13">
        <v>7500</v>
      </c>
      <c r="G1602" s="12">
        <v>43466</v>
      </c>
      <c r="H1602" s="12">
        <v>43555</v>
      </c>
      <c r="I1602" s="17">
        <f t="shared" si="238"/>
        <v>3</v>
      </c>
      <c r="J1602" s="13">
        <f t="shared" si="239"/>
        <v>2500</v>
      </c>
      <c r="K1602"/>
      <c r="L1602" t="b">
        <f t="shared" si="240"/>
        <v>0</v>
      </c>
      <c r="M1602" t="b">
        <f t="shared" si="241"/>
        <v>0</v>
      </c>
      <c r="N1602" t="b">
        <f t="shared" si="242"/>
        <v>1</v>
      </c>
      <c r="O1602" t="b">
        <f t="shared" si="243"/>
        <v>1</v>
      </c>
      <c r="P1602" t="b">
        <f t="shared" si="244"/>
        <v>1</v>
      </c>
      <c r="Q1602" s="21">
        <f t="shared" si="245"/>
        <v>1</v>
      </c>
    </row>
    <row r="1603" spans="1:17" ht="15.75" x14ac:dyDescent="0.25">
      <c r="A1603" s="17" t="s">
        <v>76</v>
      </c>
      <c r="B1603" s="17" t="s">
        <v>332</v>
      </c>
      <c r="C1603" s="17" t="s">
        <v>22</v>
      </c>
      <c r="D1603" s="12">
        <v>43559</v>
      </c>
      <c r="E1603" s="12">
        <v>43570</v>
      </c>
      <c r="F1603" s="13">
        <v>20000</v>
      </c>
      <c r="G1603" s="12">
        <v>43556</v>
      </c>
      <c r="H1603" s="12">
        <v>43921</v>
      </c>
      <c r="I1603" s="17">
        <f t="shared" si="238"/>
        <v>12</v>
      </c>
      <c r="J1603" s="13">
        <f t="shared" si="239"/>
        <v>1666.6666666666667</v>
      </c>
      <c r="K1603"/>
      <c r="L1603" t="b">
        <f t="shared" si="240"/>
        <v>0</v>
      </c>
      <c r="M1603" t="b">
        <f t="shared" si="241"/>
        <v>0</v>
      </c>
      <c r="N1603" t="b">
        <f t="shared" si="242"/>
        <v>1</v>
      </c>
      <c r="O1603" t="b">
        <f t="shared" si="243"/>
        <v>0</v>
      </c>
      <c r="P1603" t="b">
        <f t="shared" si="244"/>
        <v>0</v>
      </c>
      <c r="Q1603" s="21" t="str">
        <f t="shared" si="245"/>
        <v>N/a</v>
      </c>
    </row>
    <row r="1604" spans="1:17" ht="15.75" x14ac:dyDescent="0.25">
      <c r="A1604" s="17" t="s">
        <v>76</v>
      </c>
      <c r="B1604" s="17" t="s">
        <v>335</v>
      </c>
      <c r="C1604" s="17" t="s">
        <v>22</v>
      </c>
      <c r="D1604" s="12">
        <v>43559</v>
      </c>
      <c r="E1604" s="12">
        <v>43570</v>
      </c>
      <c r="F1604" s="13">
        <v>10000</v>
      </c>
      <c r="G1604" s="12">
        <v>43556</v>
      </c>
      <c r="H1604" s="12">
        <v>43921</v>
      </c>
      <c r="I1604" s="17">
        <f t="shared" si="238"/>
        <v>12</v>
      </c>
      <c r="J1604" s="13">
        <f t="shared" si="239"/>
        <v>833.33333333333337</v>
      </c>
      <c r="K1604"/>
      <c r="L1604" t="b">
        <f t="shared" si="240"/>
        <v>0</v>
      </c>
      <c r="M1604" t="b">
        <f t="shared" si="241"/>
        <v>0</v>
      </c>
      <c r="N1604" t="b">
        <f t="shared" si="242"/>
        <v>1</v>
      </c>
      <c r="O1604" t="b">
        <f t="shared" si="243"/>
        <v>0</v>
      </c>
      <c r="P1604" t="b">
        <f t="shared" si="244"/>
        <v>0</v>
      </c>
      <c r="Q1604" s="21" t="str">
        <f t="shared" si="245"/>
        <v>N/a</v>
      </c>
    </row>
    <row r="1605" spans="1:17" ht="15.75" x14ac:dyDescent="0.25">
      <c r="A1605" s="17" t="s">
        <v>76</v>
      </c>
      <c r="B1605" s="17" t="s">
        <v>332</v>
      </c>
      <c r="C1605" s="17" t="s">
        <v>22</v>
      </c>
      <c r="D1605" s="12">
        <v>43922</v>
      </c>
      <c r="E1605" s="12">
        <v>43948</v>
      </c>
      <c r="F1605" s="13">
        <v>21000</v>
      </c>
      <c r="G1605" s="12">
        <v>43922</v>
      </c>
      <c r="H1605" s="12">
        <v>44286</v>
      </c>
      <c r="I1605" s="17">
        <f t="shared" si="238"/>
        <v>12</v>
      </c>
      <c r="J1605" s="13">
        <f t="shared" si="239"/>
        <v>1750</v>
      </c>
      <c r="K1605"/>
      <c r="L1605" t="b">
        <f t="shared" si="240"/>
        <v>0</v>
      </c>
      <c r="M1605" t="b">
        <f t="shared" si="241"/>
        <v>0</v>
      </c>
      <c r="N1605" t="b">
        <f t="shared" si="242"/>
        <v>1</v>
      </c>
      <c r="O1605" t="b">
        <f t="shared" si="243"/>
        <v>0</v>
      </c>
      <c r="P1605" t="b">
        <f t="shared" si="244"/>
        <v>0</v>
      </c>
      <c r="Q1605" s="21" t="str">
        <f t="shared" si="245"/>
        <v>N/a</v>
      </c>
    </row>
    <row r="1606" spans="1:17" ht="15.75" x14ac:dyDescent="0.25">
      <c r="A1606" s="17" t="s">
        <v>76</v>
      </c>
      <c r="B1606" s="17" t="s">
        <v>335</v>
      </c>
      <c r="C1606" s="17" t="s">
        <v>22</v>
      </c>
      <c r="D1606" s="12">
        <v>43922</v>
      </c>
      <c r="E1606" s="12">
        <v>43948</v>
      </c>
      <c r="F1606" s="13">
        <v>10500</v>
      </c>
      <c r="G1606" s="12">
        <v>43922</v>
      </c>
      <c r="H1606" s="12">
        <v>44286</v>
      </c>
      <c r="I1606" s="17">
        <f t="shared" si="238"/>
        <v>12</v>
      </c>
      <c r="J1606" s="13">
        <f t="shared" si="239"/>
        <v>875</v>
      </c>
      <c r="K1606"/>
      <c r="L1606" t="b">
        <f t="shared" si="240"/>
        <v>0</v>
      </c>
      <c r="M1606" t="b">
        <f t="shared" si="241"/>
        <v>0</v>
      </c>
      <c r="N1606" t="b">
        <f t="shared" si="242"/>
        <v>1</v>
      </c>
      <c r="O1606" t="b">
        <f t="shared" si="243"/>
        <v>0</v>
      </c>
      <c r="P1606" t="b">
        <f t="shared" si="244"/>
        <v>0</v>
      </c>
      <c r="Q1606" s="21" t="str">
        <f t="shared" si="245"/>
        <v>N/a</v>
      </c>
    </row>
    <row r="1607" spans="1:17" ht="15.75" x14ac:dyDescent="0.25">
      <c r="A1607" s="17" t="s">
        <v>76</v>
      </c>
      <c r="B1607" s="17" t="s">
        <v>332</v>
      </c>
      <c r="C1607" s="17" t="s">
        <v>22</v>
      </c>
      <c r="D1607" s="12">
        <v>43922</v>
      </c>
      <c r="E1607" s="12">
        <v>43948</v>
      </c>
      <c r="F1607" s="13">
        <v>3000</v>
      </c>
      <c r="G1607" s="12">
        <v>43922</v>
      </c>
      <c r="H1607" s="12">
        <v>44286</v>
      </c>
      <c r="I1607" s="17">
        <f t="shared" si="238"/>
        <v>12</v>
      </c>
      <c r="J1607" s="13">
        <f t="shared" si="239"/>
        <v>250</v>
      </c>
      <c r="K1607"/>
      <c r="L1607" t="b">
        <f t="shared" si="240"/>
        <v>0</v>
      </c>
      <c r="M1607" t="b">
        <f t="shared" si="241"/>
        <v>0</v>
      </c>
      <c r="N1607" t="b">
        <f t="shared" si="242"/>
        <v>1</v>
      </c>
      <c r="O1607" t="b">
        <f t="shared" si="243"/>
        <v>0</v>
      </c>
      <c r="P1607" t="b">
        <f t="shared" si="244"/>
        <v>0</v>
      </c>
      <c r="Q1607" s="21" t="str">
        <f t="shared" si="245"/>
        <v>N/a</v>
      </c>
    </row>
    <row r="1608" spans="1:17" ht="15.75" x14ac:dyDescent="0.25">
      <c r="A1608" s="17" t="s">
        <v>76</v>
      </c>
      <c r="B1608" s="17" t="s">
        <v>335</v>
      </c>
      <c r="C1608" s="17" t="s">
        <v>22</v>
      </c>
      <c r="D1608" s="12">
        <v>44287</v>
      </c>
      <c r="E1608" s="12"/>
      <c r="F1608" s="13">
        <v>21840</v>
      </c>
      <c r="G1608" s="12">
        <v>44287</v>
      </c>
      <c r="H1608" s="12">
        <v>44651</v>
      </c>
      <c r="I1608" s="17">
        <f t="shared" si="238"/>
        <v>12</v>
      </c>
      <c r="J1608" s="13">
        <f t="shared" si="239"/>
        <v>1820</v>
      </c>
      <c r="K1608"/>
      <c r="L1608" t="b">
        <f t="shared" si="240"/>
        <v>0</v>
      </c>
      <c r="M1608" t="b">
        <f t="shared" si="241"/>
        <v>0</v>
      </c>
      <c r="N1608" t="b">
        <f t="shared" si="242"/>
        <v>1</v>
      </c>
      <c r="O1608" t="b">
        <f t="shared" si="243"/>
        <v>0</v>
      </c>
      <c r="P1608" t="b">
        <f t="shared" si="244"/>
        <v>0</v>
      </c>
      <c r="Q1608" s="21" t="str">
        <f t="shared" si="245"/>
        <v>N/a</v>
      </c>
    </row>
    <row r="1609" spans="1:17" ht="15.75" x14ac:dyDescent="0.25">
      <c r="A1609" s="17" t="s">
        <v>76</v>
      </c>
      <c r="B1609" s="17" t="s">
        <v>332</v>
      </c>
      <c r="C1609" s="17" t="s">
        <v>22</v>
      </c>
      <c r="D1609" s="12">
        <v>44287</v>
      </c>
      <c r="E1609" s="12"/>
      <c r="F1609" s="13">
        <v>10920</v>
      </c>
      <c r="G1609" s="12">
        <v>44287</v>
      </c>
      <c r="H1609" s="12">
        <v>44651</v>
      </c>
      <c r="I1609" s="17">
        <f t="shared" si="238"/>
        <v>12</v>
      </c>
      <c r="J1609" s="13">
        <f t="shared" si="239"/>
        <v>910</v>
      </c>
      <c r="K1609"/>
      <c r="L1609" t="b">
        <f t="shared" si="240"/>
        <v>0</v>
      </c>
      <c r="M1609" t="b">
        <f t="shared" si="241"/>
        <v>0</v>
      </c>
      <c r="N1609" t="b">
        <f t="shared" si="242"/>
        <v>1</v>
      </c>
      <c r="O1609" t="b">
        <f t="shared" si="243"/>
        <v>0</v>
      </c>
      <c r="P1609" t="b">
        <f t="shared" si="244"/>
        <v>0</v>
      </c>
      <c r="Q1609" s="21" t="str">
        <f t="shared" si="245"/>
        <v>N/a</v>
      </c>
    </row>
    <row r="1610" spans="1:17" ht="15.75" x14ac:dyDescent="0.25">
      <c r="A1610" s="17" t="s">
        <v>76</v>
      </c>
      <c r="B1610" s="17" t="s">
        <v>335</v>
      </c>
      <c r="C1610" s="17" t="s">
        <v>22</v>
      </c>
      <c r="D1610" s="12">
        <v>44287</v>
      </c>
      <c r="E1610" s="12"/>
      <c r="F1610" s="13">
        <v>3000</v>
      </c>
      <c r="G1610" s="12">
        <v>44287</v>
      </c>
      <c r="H1610" s="12">
        <v>44651</v>
      </c>
      <c r="I1610" s="17">
        <f t="shared" si="238"/>
        <v>12</v>
      </c>
      <c r="J1610" s="13">
        <f t="shared" si="239"/>
        <v>250</v>
      </c>
      <c r="K1610"/>
      <c r="L1610" t="b">
        <f t="shared" si="240"/>
        <v>0</v>
      </c>
      <c r="M1610" t="b">
        <f t="shared" si="241"/>
        <v>0</v>
      </c>
      <c r="N1610" t="b">
        <f t="shared" si="242"/>
        <v>1</v>
      </c>
      <c r="O1610" t="b">
        <f t="shared" si="243"/>
        <v>0</v>
      </c>
      <c r="P1610" t="b">
        <f t="shared" si="244"/>
        <v>0</v>
      </c>
      <c r="Q1610" s="21" t="str">
        <f t="shared" si="245"/>
        <v>N/a</v>
      </c>
    </row>
    <row r="1611" spans="1:17" ht="15.75" x14ac:dyDescent="0.25">
      <c r="A1611" s="17" t="s">
        <v>76</v>
      </c>
      <c r="B1611" s="17" t="s">
        <v>332</v>
      </c>
      <c r="C1611" s="17" t="s">
        <v>22</v>
      </c>
      <c r="D1611" s="12">
        <v>44652</v>
      </c>
      <c r="E1611" s="12"/>
      <c r="F1611" s="13">
        <v>22275</v>
      </c>
      <c r="G1611" s="12">
        <v>44652</v>
      </c>
      <c r="H1611" s="12">
        <v>45016</v>
      </c>
      <c r="I1611" s="17">
        <f t="shared" si="238"/>
        <v>12</v>
      </c>
      <c r="J1611" s="13">
        <f t="shared" si="239"/>
        <v>1856.25</v>
      </c>
      <c r="K1611"/>
      <c r="L1611" t="b">
        <f t="shared" si="240"/>
        <v>0</v>
      </c>
      <c r="M1611" t="b">
        <f t="shared" si="241"/>
        <v>0</v>
      </c>
      <c r="N1611" t="b">
        <f t="shared" si="242"/>
        <v>1</v>
      </c>
      <c r="O1611" t="b">
        <f t="shared" si="243"/>
        <v>0</v>
      </c>
      <c r="P1611" t="b">
        <f t="shared" si="244"/>
        <v>0</v>
      </c>
      <c r="Q1611" s="21" t="str">
        <f t="shared" si="245"/>
        <v>N/a</v>
      </c>
    </row>
    <row r="1612" spans="1:17" ht="15.75" x14ac:dyDescent="0.25">
      <c r="A1612" s="17" t="s">
        <v>76</v>
      </c>
      <c r="B1612" s="17" t="s">
        <v>335</v>
      </c>
      <c r="C1612" s="17" t="s">
        <v>22</v>
      </c>
      <c r="D1612" s="12">
        <v>44652</v>
      </c>
      <c r="E1612" s="12"/>
      <c r="F1612" s="13">
        <v>11140</v>
      </c>
      <c r="G1612" s="12">
        <v>44652</v>
      </c>
      <c r="H1612" s="12">
        <v>45016</v>
      </c>
      <c r="I1612" s="17">
        <f t="shared" si="238"/>
        <v>12</v>
      </c>
      <c r="J1612" s="13">
        <f t="shared" si="239"/>
        <v>928.33333333333337</v>
      </c>
      <c r="K1612"/>
      <c r="L1612" t="b">
        <f t="shared" si="240"/>
        <v>0</v>
      </c>
      <c r="M1612" t="b">
        <f t="shared" si="241"/>
        <v>0</v>
      </c>
      <c r="N1612" t="b">
        <f t="shared" si="242"/>
        <v>1</v>
      </c>
      <c r="O1612" t="b">
        <f t="shared" si="243"/>
        <v>0</v>
      </c>
      <c r="P1612" t="b">
        <f t="shared" si="244"/>
        <v>0</v>
      </c>
      <c r="Q1612" s="21" t="str">
        <f t="shared" si="245"/>
        <v>N/a</v>
      </c>
    </row>
    <row r="1613" spans="1:17" ht="15.75" x14ac:dyDescent="0.25">
      <c r="A1613" s="17" t="s">
        <v>76</v>
      </c>
      <c r="B1613" s="17" t="s">
        <v>332</v>
      </c>
      <c r="C1613" s="17" t="s">
        <v>22</v>
      </c>
      <c r="D1613" s="12">
        <v>44652</v>
      </c>
      <c r="E1613" s="12"/>
      <c r="F1613" s="13">
        <v>3000</v>
      </c>
      <c r="G1613" s="12">
        <v>44652</v>
      </c>
      <c r="H1613" s="12">
        <v>45016</v>
      </c>
      <c r="I1613" s="17">
        <f t="shared" si="238"/>
        <v>12</v>
      </c>
      <c r="J1613" s="13">
        <f t="shared" si="239"/>
        <v>250</v>
      </c>
      <c r="K1613"/>
      <c r="L1613" t="b">
        <f t="shared" si="240"/>
        <v>0</v>
      </c>
      <c r="M1613" t="b">
        <f t="shared" si="241"/>
        <v>0</v>
      </c>
      <c r="N1613" t="b">
        <f t="shared" si="242"/>
        <v>1</v>
      </c>
      <c r="O1613" t="b">
        <f t="shared" si="243"/>
        <v>0</v>
      </c>
      <c r="P1613" t="b">
        <f t="shared" si="244"/>
        <v>0</v>
      </c>
      <c r="Q1613" s="21" t="str">
        <f t="shared" si="245"/>
        <v>N/a</v>
      </c>
    </row>
    <row r="1614" spans="1:17" ht="15.75" hidden="1" x14ac:dyDescent="0.25">
      <c r="A1614" s="17" t="s">
        <v>77</v>
      </c>
      <c r="B1614" s="17" t="s">
        <v>336</v>
      </c>
      <c r="C1614" s="17" t="s">
        <v>22</v>
      </c>
      <c r="D1614" s="12">
        <v>42736</v>
      </c>
      <c r="E1614" s="12">
        <v>43100</v>
      </c>
      <c r="F1614" s="13">
        <v>2446.25</v>
      </c>
      <c r="G1614" s="12">
        <v>42736</v>
      </c>
      <c r="H1614" s="12">
        <v>42766</v>
      </c>
      <c r="I1614" s="17">
        <f t="shared" si="238"/>
        <v>1</v>
      </c>
      <c r="J1614" s="13">
        <f t="shared" si="239"/>
        <v>2446.25</v>
      </c>
      <c r="K1614"/>
      <c r="L1614" t="b">
        <f t="shared" si="240"/>
        <v>0</v>
      </c>
      <c r="M1614" t="b">
        <f t="shared" si="241"/>
        <v>0</v>
      </c>
      <c r="N1614" t="b">
        <f t="shared" si="242"/>
        <v>0</v>
      </c>
      <c r="O1614" t="b">
        <f t="shared" si="243"/>
        <v>0</v>
      </c>
      <c r="P1614" t="b">
        <f t="shared" si="244"/>
        <v>0</v>
      </c>
      <c r="Q1614" s="21" t="str">
        <f t="shared" si="245"/>
        <v>N/a</v>
      </c>
    </row>
    <row r="1615" spans="1:17" ht="15.75" hidden="1" x14ac:dyDescent="0.25">
      <c r="A1615" s="17" t="s">
        <v>77</v>
      </c>
      <c r="B1615" s="17" t="s">
        <v>336</v>
      </c>
      <c r="C1615" s="17" t="s">
        <v>22</v>
      </c>
      <c r="D1615" s="12">
        <v>42767</v>
      </c>
      <c r="E1615" s="12">
        <v>43100</v>
      </c>
      <c r="F1615" s="13">
        <v>2446.25</v>
      </c>
      <c r="G1615" s="12">
        <v>42767</v>
      </c>
      <c r="H1615" s="12">
        <v>42794</v>
      </c>
      <c r="I1615" s="17">
        <f t="shared" si="238"/>
        <v>1</v>
      </c>
      <c r="J1615" s="13">
        <f t="shared" si="239"/>
        <v>2446.25</v>
      </c>
      <c r="K1615"/>
      <c r="L1615" t="b">
        <f t="shared" si="240"/>
        <v>0</v>
      </c>
      <c r="M1615" t="b">
        <f t="shared" si="241"/>
        <v>0</v>
      </c>
      <c r="N1615" t="b">
        <f t="shared" si="242"/>
        <v>1</v>
      </c>
      <c r="O1615" t="b">
        <f t="shared" si="243"/>
        <v>1</v>
      </c>
      <c r="P1615" t="b">
        <f t="shared" si="244"/>
        <v>1</v>
      </c>
      <c r="Q1615" s="21">
        <f t="shared" si="245"/>
        <v>1</v>
      </c>
    </row>
    <row r="1616" spans="1:17" ht="15.75" x14ac:dyDescent="0.25">
      <c r="A1616" s="17" t="s">
        <v>78</v>
      </c>
      <c r="B1616" s="17" t="s">
        <v>333</v>
      </c>
      <c r="C1616" s="17" t="s">
        <v>22</v>
      </c>
      <c r="D1616" s="12">
        <v>43251</v>
      </c>
      <c r="E1616" s="12">
        <v>43265</v>
      </c>
      <c r="F1616" s="13">
        <v>15962.11</v>
      </c>
      <c r="G1616" s="12">
        <v>43221</v>
      </c>
      <c r="H1616" s="12">
        <v>43708</v>
      </c>
      <c r="I1616" s="17">
        <f t="shared" si="238"/>
        <v>16</v>
      </c>
      <c r="J1616" s="13">
        <f t="shared" si="239"/>
        <v>997.63187500000004</v>
      </c>
      <c r="K1616"/>
      <c r="L1616" t="b">
        <f t="shared" si="240"/>
        <v>0</v>
      </c>
      <c r="M1616" t="b">
        <f t="shared" si="241"/>
        <v>0</v>
      </c>
      <c r="N1616" t="b">
        <f t="shared" si="242"/>
        <v>0</v>
      </c>
      <c r="O1616" t="b">
        <f t="shared" si="243"/>
        <v>0</v>
      </c>
      <c r="P1616" t="b">
        <f t="shared" si="244"/>
        <v>0</v>
      </c>
      <c r="Q1616" s="21" t="str">
        <f t="shared" si="245"/>
        <v>N/a</v>
      </c>
    </row>
    <row r="1617" spans="1:17" ht="15.75" hidden="1" x14ac:dyDescent="0.25">
      <c r="A1617" s="17" t="s">
        <v>79</v>
      </c>
      <c r="B1617" s="17" t="s">
        <v>335</v>
      </c>
      <c r="C1617" s="17" t="s">
        <v>22</v>
      </c>
      <c r="D1617" s="12">
        <v>42403</v>
      </c>
      <c r="E1617" s="12">
        <v>42735</v>
      </c>
      <c r="F1617" s="13">
        <v>66000</v>
      </c>
      <c r="G1617" s="12">
        <v>42401</v>
      </c>
      <c r="H1617" s="12">
        <v>42766</v>
      </c>
      <c r="I1617" s="17">
        <f t="shared" si="238"/>
        <v>12</v>
      </c>
      <c r="J1617" s="13">
        <f t="shared" si="239"/>
        <v>5500</v>
      </c>
      <c r="K1617"/>
      <c r="L1617" t="b">
        <f t="shared" si="240"/>
        <v>0</v>
      </c>
      <c r="M1617" t="b">
        <f t="shared" si="241"/>
        <v>1</v>
      </c>
      <c r="N1617" t="b">
        <f t="shared" si="242"/>
        <v>0</v>
      </c>
      <c r="O1617" t="b">
        <f t="shared" si="243"/>
        <v>0</v>
      </c>
      <c r="P1617" t="b">
        <f t="shared" si="244"/>
        <v>0</v>
      </c>
      <c r="Q1617" s="21" t="str">
        <f t="shared" si="245"/>
        <v>N/a</v>
      </c>
    </row>
    <row r="1618" spans="1:17" ht="15.75" hidden="1" x14ac:dyDescent="0.25">
      <c r="A1618" s="17" t="s">
        <v>79</v>
      </c>
      <c r="B1618" s="17" t="s">
        <v>335</v>
      </c>
      <c r="C1618" s="17" t="s">
        <v>22</v>
      </c>
      <c r="D1618" s="12">
        <v>42767</v>
      </c>
      <c r="E1618" s="12">
        <v>43100</v>
      </c>
      <c r="F1618" s="13">
        <v>66000</v>
      </c>
      <c r="G1618" s="12">
        <v>42767</v>
      </c>
      <c r="H1618" s="12">
        <v>43131</v>
      </c>
      <c r="I1618" s="17">
        <f t="shared" si="238"/>
        <v>12</v>
      </c>
      <c r="J1618" s="13">
        <f t="shared" si="239"/>
        <v>5500</v>
      </c>
      <c r="K1618"/>
      <c r="L1618" t="b">
        <f t="shared" si="240"/>
        <v>0</v>
      </c>
      <c r="M1618" t="b">
        <f t="shared" si="241"/>
        <v>1</v>
      </c>
      <c r="N1618" t="b">
        <f t="shared" si="242"/>
        <v>1</v>
      </c>
      <c r="O1618" t="b">
        <f t="shared" si="243"/>
        <v>1</v>
      </c>
      <c r="P1618" t="b">
        <f t="shared" si="244"/>
        <v>1</v>
      </c>
      <c r="Q1618" s="21">
        <f t="shared" si="245"/>
        <v>1</v>
      </c>
    </row>
    <row r="1619" spans="1:17" ht="15.75" hidden="1" x14ac:dyDescent="0.25">
      <c r="A1619" s="17" t="s">
        <v>80</v>
      </c>
      <c r="B1619" s="17" t="s">
        <v>332</v>
      </c>
      <c r="C1619" s="17" t="s">
        <v>22</v>
      </c>
      <c r="D1619" s="12">
        <v>42983</v>
      </c>
      <c r="E1619" s="12">
        <v>43100</v>
      </c>
      <c r="F1619" s="13">
        <v>7500</v>
      </c>
      <c r="G1619" s="12">
        <v>42887</v>
      </c>
      <c r="H1619" s="12">
        <v>42978</v>
      </c>
      <c r="I1619" s="17">
        <f t="shared" si="238"/>
        <v>3</v>
      </c>
      <c r="J1619" s="13">
        <f t="shared" si="239"/>
        <v>2500</v>
      </c>
      <c r="K1619"/>
      <c r="L1619" t="b">
        <f t="shared" si="240"/>
        <v>0</v>
      </c>
      <c r="M1619" t="b">
        <f t="shared" si="241"/>
        <v>0</v>
      </c>
      <c r="N1619" t="b">
        <f t="shared" si="242"/>
        <v>0</v>
      </c>
      <c r="O1619" t="b">
        <f t="shared" si="243"/>
        <v>0</v>
      </c>
      <c r="P1619" t="b">
        <f t="shared" si="244"/>
        <v>0</v>
      </c>
      <c r="Q1619" s="21" t="str">
        <f t="shared" si="245"/>
        <v>N/a</v>
      </c>
    </row>
    <row r="1620" spans="1:17" ht="15.75" hidden="1" x14ac:dyDescent="0.25">
      <c r="A1620" s="17" t="s">
        <v>81</v>
      </c>
      <c r="B1620" s="17" t="s">
        <v>335</v>
      </c>
      <c r="C1620" s="17" t="s">
        <v>22</v>
      </c>
      <c r="D1620" s="12">
        <v>43258</v>
      </c>
      <c r="E1620" s="12">
        <v>43280</v>
      </c>
      <c r="F1620" s="13">
        <v>10000</v>
      </c>
      <c r="G1620" s="12">
        <v>43221</v>
      </c>
      <c r="H1620" s="12">
        <v>43312</v>
      </c>
      <c r="I1620" s="17">
        <f t="shared" si="238"/>
        <v>3</v>
      </c>
      <c r="J1620" s="13">
        <f t="shared" si="239"/>
        <v>3333.3333333333335</v>
      </c>
      <c r="K1620"/>
      <c r="L1620" t="b">
        <f t="shared" si="240"/>
        <v>0</v>
      </c>
      <c r="M1620" t="b">
        <f t="shared" si="241"/>
        <v>0</v>
      </c>
      <c r="N1620" t="b">
        <f t="shared" si="242"/>
        <v>0</v>
      </c>
      <c r="O1620" t="b">
        <f t="shared" si="243"/>
        <v>0</v>
      </c>
      <c r="P1620" t="b">
        <f t="shared" si="244"/>
        <v>0</v>
      </c>
      <c r="Q1620" s="21" t="str">
        <f t="shared" si="245"/>
        <v>N/a</v>
      </c>
    </row>
    <row r="1621" spans="1:17" ht="15.75" hidden="1" x14ac:dyDescent="0.25">
      <c r="A1621" s="17" t="s">
        <v>82</v>
      </c>
      <c r="B1621" s="17" t="s">
        <v>333</v>
      </c>
      <c r="C1621" s="17" t="s">
        <v>22</v>
      </c>
      <c r="D1621" s="12">
        <v>42970</v>
      </c>
      <c r="E1621" s="12">
        <v>43100</v>
      </c>
      <c r="F1621" s="13">
        <v>1280</v>
      </c>
      <c r="G1621" s="12">
        <v>42948</v>
      </c>
      <c r="H1621" s="12">
        <v>42978</v>
      </c>
      <c r="I1621" s="17">
        <f t="shared" si="238"/>
        <v>1</v>
      </c>
      <c r="J1621" s="13">
        <f t="shared" si="239"/>
        <v>1280</v>
      </c>
      <c r="K1621"/>
      <c r="L1621" t="b">
        <f t="shared" si="240"/>
        <v>0</v>
      </c>
      <c r="M1621" t="b">
        <f t="shared" si="241"/>
        <v>0</v>
      </c>
      <c r="N1621" t="b">
        <f t="shared" si="242"/>
        <v>0</v>
      </c>
      <c r="O1621" t="b">
        <f t="shared" si="243"/>
        <v>0</v>
      </c>
      <c r="P1621" t="b">
        <f t="shared" si="244"/>
        <v>0</v>
      </c>
      <c r="Q1621" s="21" t="str">
        <f t="shared" si="245"/>
        <v>N/a</v>
      </c>
    </row>
    <row r="1622" spans="1:17" ht="15.75" hidden="1" x14ac:dyDescent="0.25">
      <c r="A1622" s="17" t="s">
        <v>82</v>
      </c>
      <c r="B1622" s="17" t="s">
        <v>333</v>
      </c>
      <c r="C1622" s="17" t="s">
        <v>22</v>
      </c>
      <c r="D1622" s="12">
        <v>43005</v>
      </c>
      <c r="E1622" s="12">
        <v>43100</v>
      </c>
      <c r="F1622" s="13">
        <v>14000</v>
      </c>
      <c r="G1622" s="12">
        <v>42979</v>
      </c>
      <c r="H1622" s="12">
        <v>43159</v>
      </c>
      <c r="I1622" s="17">
        <f t="shared" si="238"/>
        <v>6</v>
      </c>
      <c r="J1622" s="13">
        <f t="shared" si="239"/>
        <v>2333.3333333333335</v>
      </c>
      <c r="K1622"/>
      <c r="L1622" t="b">
        <f t="shared" si="240"/>
        <v>0</v>
      </c>
      <c r="M1622" t="b">
        <f t="shared" si="241"/>
        <v>0</v>
      </c>
      <c r="N1622" t="b">
        <f t="shared" si="242"/>
        <v>1</v>
      </c>
      <c r="O1622" t="b">
        <f t="shared" si="243"/>
        <v>1</v>
      </c>
      <c r="P1622" t="b">
        <f t="shared" si="244"/>
        <v>1</v>
      </c>
      <c r="Q1622" s="21">
        <f t="shared" si="245"/>
        <v>1</v>
      </c>
    </row>
    <row r="1623" spans="1:17" ht="15.75" x14ac:dyDescent="0.25">
      <c r="A1623" s="17" t="s">
        <v>82</v>
      </c>
      <c r="B1623" s="17" t="s">
        <v>333</v>
      </c>
      <c r="C1623" s="17" t="s">
        <v>22</v>
      </c>
      <c r="D1623" s="12">
        <v>43278</v>
      </c>
      <c r="E1623" s="12">
        <v>43518</v>
      </c>
      <c r="F1623" s="13">
        <v>27355.63</v>
      </c>
      <c r="G1623" s="12">
        <v>43160</v>
      </c>
      <c r="H1623" s="12">
        <v>43524</v>
      </c>
      <c r="I1623" s="17">
        <f t="shared" si="238"/>
        <v>12</v>
      </c>
      <c r="J1623" s="13">
        <f t="shared" si="239"/>
        <v>2279.6358333333333</v>
      </c>
      <c r="K1623"/>
      <c r="L1623" t="b">
        <f t="shared" si="240"/>
        <v>0</v>
      </c>
      <c r="M1623" t="b">
        <f t="shared" si="241"/>
        <v>0</v>
      </c>
      <c r="N1623" t="b">
        <f t="shared" si="242"/>
        <v>1</v>
      </c>
      <c r="O1623" t="b">
        <f t="shared" si="243"/>
        <v>1</v>
      </c>
      <c r="P1623" t="b">
        <f t="shared" si="244"/>
        <v>1</v>
      </c>
      <c r="Q1623" s="21">
        <f t="shared" si="245"/>
        <v>1</v>
      </c>
    </row>
    <row r="1624" spans="1:17" ht="15.75" x14ac:dyDescent="0.25">
      <c r="A1624" s="17" t="s">
        <v>82</v>
      </c>
      <c r="B1624" s="17" t="s">
        <v>333</v>
      </c>
      <c r="C1624" s="17" t="s">
        <v>22</v>
      </c>
      <c r="D1624" s="12">
        <v>43545</v>
      </c>
      <c r="E1624" s="12">
        <v>44042</v>
      </c>
      <c r="F1624" s="13">
        <v>27498.98</v>
      </c>
      <c r="G1624" s="12">
        <v>43525</v>
      </c>
      <c r="H1624" s="12">
        <v>43890</v>
      </c>
      <c r="I1624" s="17">
        <f t="shared" si="238"/>
        <v>12</v>
      </c>
      <c r="J1624" s="13">
        <f t="shared" si="239"/>
        <v>2291.5816666666665</v>
      </c>
      <c r="K1624"/>
      <c r="L1624" t="b">
        <f t="shared" si="240"/>
        <v>0</v>
      </c>
      <c r="M1624" t="b">
        <f t="shared" si="241"/>
        <v>0</v>
      </c>
      <c r="N1624" t="b">
        <f t="shared" si="242"/>
        <v>1</v>
      </c>
      <c r="O1624" t="b">
        <f t="shared" si="243"/>
        <v>1</v>
      </c>
      <c r="P1624" t="b">
        <f t="shared" si="244"/>
        <v>1</v>
      </c>
      <c r="Q1624" s="21">
        <f t="shared" si="245"/>
        <v>1</v>
      </c>
    </row>
    <row r="1625" spans="1:17" ht="15.75" x14ac:dyDescent="0.25">
      <c r="A1625" s="17" t="s">
        <v>82</v>
      </c>
      <c r="B1625" s="17" t="s">
        <v>335</v>
      </c>
      <c r="C1625" s="17" t="s">
        <v>22</v>
      </c>
      <c r="D1625" s="12">
        <v>43922</v>
      </c>
      <c r="E1625" s="12">
        <v>44237</v>
      </c>
      <c r="F1625" s="13">
        <f>53571/6</f>
        <v>8928.5</v>
      </c>
      <c r="G1625" s="12">
        <v>43862</v>
      </c>
      <c r="H1625" s="12">
        <v>44196</v>
      </c>
      <c r="I1625" s="17">
        <f t="shared" si="238"/>
        <v>11</v>
      </c>
      <c r="J1625" s="13">
        <f t="shared" si="239"/>
        <v>811.68181818181813</v>
      </c>
      <c r="K1625"/>
      <c r="L1625" t="b">
        <f t="shared" si="240"/>
        <v>0</v>
      </c>
      <c r="M1625" t="b">
        <f t="shared" si="241"/>
        <v>0</v>
      </c>
      <c r="N1625" t="b">
        <f t="shared" si="242"/>
        <v>1</v>
      </c>
      <c r="O1625" t="b">
        <f t="shared" si="243"/>
        <v>0</v>
      </c>
      <c r="P1625" t="b">
        <f t="shared" si="244"/>
        <v>0</v>
      </c>
      <c r="Q1625" s="21" t="str">
        <f t="shared" si="245"/>
        <v>N/a</v>
      </c>
    </row>
    <row r="1626" spans="1:17" ht="15.75" x14ac:dyDescent="0.25">
      <c r="A1626" s="17" t="s">
        <v>82</v>
      </c>
      <c r="B1626" s="17" t="s">
        <v>333</v>
      </c>
      <c r="C1626" s="17" t="s">
        <v>22</v>
      </c>
      <c r="D1626" s="12">
        <v>44166</v>
      </c>
      <c r="E1626" s="12">
        <v>44237</v>
      </c>
      <c r="F1626" s="13">
        <v>9397.7099999999991</v>
      </c>
      <c r="G1626" s="12">
        <v>43862</v>
      </c>
      <c r="H1626" s="12">
        <v>44196</v>
      </c>
      <c r="I1626" s="17">
        <f t="shared" si="238"/>
        <v>11</v>
      </c>
      <c r="J1626" s="13">
        <f t="shared" si="239"/>
        <v>854.33727272727265</v>
      </c>
      <c r="K1626"/>
      <c r="L1626" t="b">
        <f t="shared" si="240"/>
        <v>0</v>
      </c>
      <c r="M1626" t="b">
        <f t="shared" si="241"/>
        <v>0</v>
      </c>
      <c r="N1626" t="b">
        <f t="shared" si="242"/>
        <v>1</v>
      </c>
      <c r="O1626" t="b">
        <f t="shared" si="243"/>
        <v>0</v>
      </c>
      <c r="P1626" t="b">
        <f t="shared" si="244"/>
        <v>0</v>
      </c>
      <c r="Q1626" s="21" t="str">
        <f t="shared" si="245"/>
        <v>N/a</v>
      </c>
    </row>
    <row r="1627" spans="1:17" ht="15.75" x14ac:dyDescent="0.25">
      <c r="A1627" s="17" t="s">
        <v>82</v>
      </c>
      <c r="B1627" s="17" t="s">
        <v>335</v>
      </c>
      <c r="C1627" s="17" t="s">
        <v>22</v>
      </c>
      <c r="D1627" s="12">
        <v>43911</v>
      </c>
      <c r="E1627" s="12">
        <v>44188</v>
      </c>
      <c r="F1627" s="13">
        <v>26540.51</v>
      </c>
      <c r="G1627" s="12">
        <v>43891</v>
      </c>
      <c r="H1627" s="12">
        <v>44255</v>
      </c>
      <c r="I1627" s="17">
        <f t="shared" si="238"/>
        <v>12</v>
      </c>
      <c r="J1627" s="13">
        <f t="shared" si="239"/>
        <v>2211.7091666666665</v>
      </c>
      <c r="K1627"/>
      <c r="L1627" t="b">
        <f t="shared" si="240"/>
        <v>0</v>
      </c>
      <c r="M1627" t="b">
        <f t="shared" si="241"/>
        <v>0</v>
      </c>
      <c r="N1627" t="b">
        <f t="shared" si="242"/>
        <v>1</v>
      </c>
      <c r="O1627" t="b">
        <f t="shared" si="243"/>
        <v>0</v>
      </c>
      <c r="P1627" t="b">
        <f t="shared" si="244"/>
        <v>0</v>
      </c>
      <c r="Q1627" s="21" t="str">
        <f t="shared" si="245"/>
        <v>N/a</v>
      </c>
    </row>
    <row r="1628" spans="1:17" ht="15.75" x14ac:dyDescent="0.25">
      <c r="A1628" s="17" t="s">
        <v>82</v>
      </c>
      <c r="B1628" s="17" t="s">
        <v>333</v>
      </c>
      <c r="C1628" s="17" t="s">
        <v>22</v>
      </c>
      <c r="D1628" s="12">
        <v>44256</v>
      </c>
      <c r="E1628" s="12"/>
      <c r="F1628" s="13">
        <v>28750.21</v>
      </c>
      <c r="G1628" s="12">
        <v>44256</v>
      </c>
      <c r="H1628" s="12">
        <v>44620</v>
      </c>
      <c r="I1628" s="17">
        <f t="shared" si="238"/>
        <v>12</v>
      </c>
      <c r="J1628" s="13">
        <f t="shared" si="239"/>
        <v>2395.8508333333334</v>
      </c>
      <c r="K1628"/>
      <c r="L1628" t="b">
        <f t="shared" si="240"/>
        <v>0</v>
      </c>
      <c r="M1628" t="b">
        <f t="shared" si="241"/>
        <v>0</v>
      </c>
      <c r="N1628" t="b">
        <f t="shared" si="242"/>
        <v>1</v>
      </c>
      <c r="O1628" t="b">
        <f t="shared" si="243"/>
        <v>0</v>
      </c>
      <c r="P1628" t="b">
        <f t="shared" si="244"/>
        <v>0</v>
      </c>
      <c r="Q1628" s="21" t="str">
        <f t="shared" si="245"/>
        <v>N/a</v>
      </c>
    </row>
    <row r="1629" spans="1:17" ht="15.75" hidden="1" x14ac:dyDescent="0.25">
      <c r="A1629" s="17" t="s">
        <v>83</v>
      </c>
      <c r="B1629" s="17" t="s">
        <v>335</v>
      </c>
      <c r="C1629" s="17" t="s">
        <v>22</v>
      </c>
      <c r="D1629" s="12">
        <v>42767</v>
      </c>
      <c r="E1629" s="12">
        <v>43100</v>
      </c>
      <c r="F1629" s="13">
        <v>40000</v>
      </c>
      <c r="G1629" s="12">
        <v>42767</v>
      </c>
      <c r="H1629" s="12">
        <v>43131</v>
      </c>
      <c r="I1629" s="17">
        <f t="shared" si="238"/>
        <v>12</v>
      </c>
      <c r="J1629" s="13">
        <f t="shared" si="239"/>
        <v>3333.3333333333335</v>
      </c>
      <c r="K1629"/>
      <c r="L1629" t="b">
        <f t="shared" si="240"/>
        <v>0</v>
      </c>
      <c r="M1629" t="b">
        <f t="shared" si="241"/>
        <v>0</v>
      </c>
      <c r="N1629" t="b">
        <f t="shared" si="242"/>
        <v>0</v>
      </c>
      <c r="O1629" t="b">
        <f t="shared" si="243"/>
        <v>0</v>
      </c>
      <c r="P1629" t="b">
        <f t="shared" si="244"/>
        <v>0</v>
      </c>
      <c r="Q1629" s="21" t="str">
        <f t="shared" si="245"/>
        <v>N/a</v>
      </c>
    </row>
    <row r="1630" spans="1:17" ht="15.75" hidden="1" x14ac:dyDescent="0.25">
      <c r="A1630" s="17" t="s">
        <v>31</v>
      </c>
      <c r="B1630" s="17" t="s">
        <v>332</v>
      </c>
      <c r="C1630" s="17" t="s">
        <v>22</v>
      </c>
      <c r="D1630" s="12">
        <v>42712</v>
      </c>
      <c r="E1630" s="12">
        <v>42735</v>
      </c>
      <c r="F1630" s="13">
        <v>42000</v>
      </c>
      <c r="G1630" s="12">
        <v>42736</v>
      </c>
      <c r="H1630" s="12">
        <v>43100</v>
      </c>
      <c r="I1630" s="17">
        <f t="shared" si="238"/>
        <v>12</v>
      </c>
      <c r="J1630" s="13">
        <f t="shared" si="239"/>
        <v>3500</v>
      </c>
      <c r="K1630"/>
      <c r="L1630" t="b">
        <f t="shared" si="240"/>
        <v>0</v>
      </c>
      <c r="M1630" t="b">
        <f t="shared" si="241"/>
        <v>0</v>
      </c>
      <c r="N1630" t="b">
        <f t="shared" si="242"/>
        <v>0</v>
      </c>
      <c r="O1630" t="b">
        <f t="shared" si="243"/>
        <v>0</v>
      </c>
      <c r="P1630" t="b">
        <f t="shared" si="244"/>
        <v>0</v>
      </c>
      <c r="Q1630" s="21" t="str">
        <f t="shared" si="245"/>
        <v>N/a</v>
      </c>
    </row>
    <row r="1631" spans="1:17" ht="15.75" hidden="1" x14ac:dyDescent="0.25">
      <c r="A1631" s="17" t="s">
        <v>31</v>
      </c>
      <c r="B1631" s="17" t="s">
        <v>332</v>
      </c>
      <c r="C1631" s="17" t="s">
        <v>22</v>
      </c>
      <c r="D1631" s="12">
        <v>43144</v>
      </c>
      <c r="E1631" s="12">
        <v>43202</v>
      </c>
      <c r="F1631" s="13">
        <v>45000</v>
      </c>
      <c r="G1631" s="12">
        <v>43101</v>
      </c>
      <c r="H1631" s="12">
        <v>43465</v>
      </c>
      <c r="I1631" s="17">
        <f t="shared" si="238"/>
        <v>12</v>
      </c>
      <c r="J1631" s="13">
        <f t="shared" si="239"/>
        <v>3750</v>
      </c>
      <c r="K1631"/>
      <c r="L1631" t="b">
        <f t="shared" si="240"/>
        <v>0</v>
      </c>
      <c r="M1631" t="b">
        <f t="shared" si="241"/>
        <v>1</v>
      </c>
      <c r="N1631" t="b">
        <f t="shared" si="242"/>
        <v>1</v>
      </c>
      <c r="O1631" t="b">
        <f t="shared" si="243"/>
        <v>1</v>
      </c>
      <c r="P1631" t="b">
        <f t="shared" si="244"/>
        <v>1</v>
      </c>
      <c r="Q1631" s="21">
        <f t="shared" si="245"/>
        <v>1</v>
      </c>
    </row>
    <row r="1632" spans="1:17" ht="15.75" x14ac:dyDescent="0.25">
      <c r="A1632" s="17" t="s">
        <v>31</v>
      </c>
      <c r="B1632" s="17" t="s">
        <v>332</v>
      </c>
      <c r="C1632" s="17" t="s">
        <v>22</v>
      </c>
      <c r="D1632" s="12">
        <v>43558</v>
      </c>
      <c r="E1632" s="12">
        <v>43587</v>
      </c>
      <c r="F1632" s="13">
        <v>11250</v>
      </c>
      <c r="G1632" s="12">
        <v>43466</v>
      </c>
      <c r="H1632" s="12">
        <v>43555</v>
      </c>
      <c r="I1632" s="17">
        <f t="shared" si="238"/>
        <v>3</v>
      </c>
      <c r="J1632" s="13">
        <f t="shared" si="239"/>
        <v>3750</v>
      </c>
      <c r="K1632"/>
      <c r="L1632" t="b">
        <f t="shared" si="240"/>
        <v>0</v>
      </c>
      <c r="M1632" t="b">
        <f t="shared" si="241"/>
        <v>0</v>
      </c>
      <c r="N1632" t="b">
        <f t="shared" si="242"/>
        <v>1</v>
      </c>
      <c r="O1632" t="b">
        <f t="shared" si="243"/>
        <v>1</v>
      </c>
      <c r="P1632" t="b">
        <f t="shared" si="244"/>
        <v>1</v>
      </c>
      <c r="Q1632" s="21">
        <f t="shared" si="245"/>
        <v>1</v>
      </c>
    </row>
    <row r="1633" spans="1:17" ht="15.75" x14ac:dyDescent="0.25">
      <c r="A1633" s="17" t="s">
        <v>84</v>
      </c>
      <c r="B1633" s="17" t="s">
        <v>333</v>
      </c>
      <c r="C1633" s="17" t="s">
        <v>22</v>
      </c>
      <c r="D1633" s="12">
        <v>43917</v>
      </c>
      <c r="E1633" s="12">
        <v>44160</v>
      </c>
      <c r="F1633" s="13">
        <v>7500</v>
      </c>
      <c r="G1633" s="12">
        <v>43891</v>
      </c>
      <c r="H1633" s="12">
        <v>44012</v>
      </c>
      <c r="I1633" s="17">
        <f t="shared" si="238"/>
        <v>4</v>
      </c>
      <c r="J1633" s="13">
        <f t="shared" si="239"/>
        <v>1875</v>
      </c>
      <c r="K1633"/>
      <c r="L1633" t="b">
        <f t="shared" si="240"/>
        <v>0</v>
      </c>
      <c r="M1633" t="b">
        <f t="shared" si="241"/>
        <v>0</v>
      </c>
      <c r="N1633" t="b">
        <f t="shared" si="242"/>
        <v>0</v>
      </c>
      <c r="O1633" t="b">
        <f t="shared" si="243"/>
        <v>0</v>
      </c>
      <c r="P1633" t="b">
        <f t="shared" si="244"/>
        <v>0</v>
      </c>
      <c r="Q1633" s="21" t="str">
        <f t="shared" si="245"/>
        <v>N/a</v>
      </c>
    </row>
    <row r="1634" spans="1:17" ht="15.75" x14ac:dyDescent="0.25">
      <c r="A1634" s="17" t="s">
        <v>84</v>
      </c>
      <c r="B1634" s="17" t="s">
        <v>333</v>
      </c>
      <c r="C1634" s="17" t="s">
        <v>22</v>
      </c>
      <c r="D1634" s="12">
        <v>44026</v>
      </c>
      <c r="E1634" s="12">
        <v>44085</v>
      </c>
      <c r="F1634" s="13">
        <v>2500</v>
      </c>
      <c r="G1634" s="12">
        <v>44013</v>
      </c>
      <c r="H1634" s="12">
        <v>44043</v>
      </c>
      <c r="I1634" s="17">
        <f t="shared" si="238"/>
        <v>1</v>
      </c>
      <c r="J1634" s="13">
        <f t="shared" si="239"/>
        <v>2500</v>
      </c>
      <c r="K1634"/>
      <c r="L1634" t="b">
        <f t="shared" si="240"/>
        <v>0</v>
      </c>
      <c r="M1634" t="b">
        <f t="shared" si="241"/>
        <v>0</v>
      </c>
      <c r="N1634" t="b">
        <f t="shared" si="242"/>
        <v>1</v>
      </c>
      <c r="O1634" t="b">
        <f t="shared" si="243"/>
        <v>1</v>
      </c>
      <c r="P1634" t="b">
        <f t="shared" si="244"/>
        <v>1</v>
      </c>
      <c r="Q1634" s="21">
        <f t="shared" si="245"/>
        <v>1</v>
      </c>
    </row>
    <row r="1635" spans="1:17" ht="15.75" x14ac:dyDescent="0.25">
      <c r="A1635" s="17" t="s">
        <v>84</v>
      </c>
      <c r="B1635" s="17" t="s">
        <v>333</v>
      </c>
      <c r="C1635" s="17" t="s">
        <v>22</v>
      </c>
      <c r="D1635" s="12">
        <v>44044</v>
      </c>
      <c r="E1635" s="12">
        <v>44144</v>
      </c>
      <c r="F1635" s="13">
        <v>2500</v>
      </c>
      <c r="G1635" s="12">
        <v>44044</v>
      </c>
      <c r="H1635" s="12">
        <v>44074</v>
      </c>
      <c r="I1635" s="17">
        <f t="shared" si="238"/>
        <v>1</v>
      </c>
      <c r="J1635" s="13">
        <f t="shared" si="239"/>
        <v>2500</v>
      </c>
      <c r="K1635"/>
      <c r="L1635" t="b">
        <f t="shared" si="240"/>
        <v>0</v>
      </c>
      <c r="M1635" t="b">
        <f t="shared" si="241"/>
        <v>0</v>
      </c>
      <c r="N1635" t="b">
        <f t="shared" si="242"/>
        <v>1</v>
      </c>
      <c r="O1635" t="b">
        <f t="shared" si="243"/>
        <v>1</v>
      </c>
      <c r="P1635" t="b">
        <f t="shared" si="244"/>
        <v>1</v>
      </c>
      <c r="Q1635" s="21">
        <f t="shared" si="245"/>
        <v>1</v>
      </c>
    </row>
    <row r="1636" spans="1:17" ht="15.75" x14ac:dyDescent="0.25">
      <c r="A1636" s="17" t="s">
        <v>84</v>
      </c>
      <c r="B1636" s="17" t="s">
        <v>333</v>
      </c>
      <c r="C1636" s="17" t="s">
        <v>22</v>
      </c>
      <c r="D1636" s="12">
        <v>44075</v>
      </c>
      <c r="E1636" s="12">
        <v>44144</v>
      </c>
      <c r="F1636" s="13">
        <v>2500</v>
      </c>
      <c r="G1636" s="12">
        <v>44075</v>
      </c>
      <c r="H1636" s="12">
        <v>44104</v>
      </c>
      <c r="I1636" s="17">
        <f t="shared" si="238"/>
        <v>1</v>
      </c>
      <c r="J1636" s="13">
        <f t="shared" si="239"/>
        <v>2500</v>
      </c>
      <c r="K1636"/>
      <c r="L1636" t="b">
        <f t="shared" si="240"/>
        <v>0</v>
      </c>
      <c r="M1636" t="b">
        <f t="shared" si="241"/>
        <v>0</v>
      </c>
      <c r="N1636" t="b">
        <f t="shared" si="242"/>
        <v>1</v>
      </c>
      <c r="O1636" t="b">
        <f t="shared" si="243"/>
        <v>1</v>
      </c>
      <c r="P1636" t="b">
        <f t="shared" si="244"/>
        <v>1</v>
      </c>
      <c r="Q1636" s="21">
        <f t="shared" si="245"/>
        <v>1</v>
      </c>
    </row>
    <row r="1637" spans="1:17" ht="15.75" x14ac:dyDescent="0.25">
      <c r="A1637" s="17" t="s">
        <v>84</v>
      </c>
      <c r="B1637" s="17" t="s">
        <v>333</v>
      </c>
      <c r="C1637" s="17" t="s">
        <v>22</v>
      </c>
      <c r="D1637" s="12">
        <v>44105</v>
      </c>
      <c r="E1637" s="12">
        <v>44117</v>
      </c>
      <c r="F1637" s="13">
        <v>2500</v>
      </c>
      <c r="G1637" s="12">
        <v>44105</v>
      </c>
      <c r="H1637" s="12">
        <v>44135</v>
      </c>
      <c r="I1637" s="17">
        <f t="shared" si="238"/>
        <v>1</v>
      </c>
      <c r="J1637" s="13">
        <f t="shared" si="239"/>
        <v>2500</v>
      </c>
      <c r="K1637"/>
      <c r="L1637" t="b">
        <f t="shared" si="240"/>
        <v>0</v>
      </c>
      <c r="M1637" t="b">
        <f t="shared" si="241"/>
        <v>0</v>
      </c>
      <c r="N1637" t="b">
        <f t="shared" si="242"/>
        <v>1</v>
      </c>
      <c r="O1637" t="b">
        <f t="shared" si="243"/>
        <v>1</v>
      </c>
      <c r="P1637" t="b">
        <f t="shared" si="244"/>
        <v>1</v>
      </c>
      <c r="Q1637" s="21">
        <f t="shared" si="245"/>
        <v>1</v>
      </c>
    </row>
    <row r="1638" spans="1:17" ht="15.75" x14ac:dyDescent="0.25">
      <c r="A1638" s="17" t="s">
        <v>84</v>
      </c>
      <c r="B1638" s="17" t="s">
        <v>333</v>
      </c>
      <c r="C1638" s="17" t="s">
        <v>22</v>
      </c>
      <c r="D1638" s="12">
        <v>44136</v>
      </c>
      <c r="E1638" s="12">
        <v>44148</v>
      </c>
      <c r="F1638" s="13">
        <v>2500</v>
      </c>
      <c r="G1638" s="12">
        <v>44136</v>
      </c>
      <c r="H1638" s="12">
        <v>44165</v>
      </c>
      <c r="I1638" s="17">
        <f t="shared" si="238"/>
        <v>1</v>
      </c>
      <c r="J1638" s="13">
        <f t="shared" si="239"/>
        <v>2500</v>
      </c>
      <c r="K1638"/>
      <c r="L1638" t="b">
        <f t="shared" si="240"/>
        <v>0</v>
      </c>
      <c r="M1638" t="b">
        <f t="shared" si="241"/>
        <v>0</v>
      </c>
      <c r="N1638" t="b">
        <f t="shared" si="242"/>
        <v>1</v>
      </c>
      <c r="O1638" t="b">
        <f t="shared" si="243"/>
        <v>1</v>
      </c>
      <c r="P1638" t="b">
        <f t="shared" si="244"/>
        <v>1</v>
      </c>
      <c r="Q1638" s="21">
        <f t="shared" si="245"/>
        <v>1</v>
      </c>
    </row>
    <row r="1639" spans="1:17" ht="15.75" x14ac:dyDescent="0.25">
      <c r="A1639" s="17" t="s">
        <v>84</v>
      </c>
      <c r="B1639" s="17" t="s">
        <v>333</v>
      </c>
      <c r="C1639" s="17" t="s">
        <v>22</v>
      </c>
      <c r="D1639" s="12">
        <v>44166</v>
      </c>
      <c r="E1639" s="12">
        <v>44173</v>
      </c>
      <c r="F1639" s="13">
        <v>2500</v>
      </c>
      <c r="G1639" s="12">
        <v>44166</v>
      </c>
      <c r="H1639" s="12">
        <v>44196</v>
      </c>
      <c r="I1639" s="17">
        <f t="shared" si="238"/>
        <v>1</v>
      </c>
      <c r="J1639" s="13">
        <f t="shared" si="239"/>
        <v>2500</v>
      </c>
      <c r="K1639"/>
      <c r="L1639" t="b">
        <f t="shared" si="240"/>
        <v>0</v>
      </c>
      <c r="M1639" t="b">
        <f t="shared" si="241"/>
        <v>0</v>
      </c>
      <c r="N1639" t="b">
        <f t="shared" si="242"/>
        <v>1</v>
      </c>
      <c r="O1639" t="b">
        <f t="shared" si="243"/>
        <v>1</v>
      </c>
      <c r="P1639" t="b">
        <f t="shared" si="244"/>
        <v>1</v>
      </c>
      <c r="Q1639" s="21">
        <f t="shared" si="245"/>
        <v>1</v>
      </c>
    </row>
    <row r="1640" spans="1:17" ht="15.75" x14ac:dyDescent="0.25">
      <c r="A1640" s="17" t="s">
        <v>84</v>
      </c>
      <c r="B1640" s="17" t="s">
        <v>333</v>
      </c>
      <c r="C1640" s="17" t="s">
        <v>22</v>
      </c>
      <c r="D1640" s="12">
        <v>44197</v>
      </c>
      <c r="E1640" s="12">
        <v>44235</v>
      </c>
      <c r="F1640" s="13">
        <v>2500</v>
      </c>
      <c r="G1640" s="12">
        <v>44197</v>
      </c>
      <c r="H1640" s="12">
        <v>44227</v>
      </c>
      <c r="I1640" s="17">
        <f t="shared" si="238"/>
        <v>1</v>
      </c>
      <c r="J1640" s="13">
        <f t="shared" si="239"/>
        <v>2500</v>
      </c>
      <c r="K1640"/>
      <c r="L1640" t="b">
        <f t="shared" si="240"/>
        <v>0</v>
      </c>
      <c r="M1640" t="b">
        <f t="shared" si="241"/>
        <v>0</v>
      </c>
      <c r="N1640" t="b">
        <f t="shared" si="242"/>
        <v>1</v>
      </c>
      <c r="O1640" t="b">
        <f t="shared" si="243"/>
        <v>1</v>
      </c>
      <c r="P1640" t="b">
        <f t="shared" si="244"/>
        <v>1</v>
      </c>
      <c r="Q1640" s="21">
        <f t="shared" si="245"/>
        <v>1</v>
      </c>
    </row>
    <row r="1641" spans="1:17" ht="15.75" x14ac:dyDescent="0.25">
      <c r="A1641" s="17" t="s">
        <v>84</v>
      </c>
      <c r="B1641" s="17" t="s">
        <v>333</v>
      </c>
      <c r="C1641" s="17" t="s">
        <v>22</v>
      </c>
      <c r="D1641" s="12">
        <v>44228</v>
      </c>
      <c r="E1641" s="12">
        <v>44235</v>
      </c>
      <c r="F1641" s="13">
        <v>2500</v>
      </c>
      <c r="G1641" s="12">
        <v>44228</v>
      </c>
      <c r="H1641" s="12">
        <v>44255</v>
      </c>
      <c r="I1641" s="17">
        <f t="shared" si="238"/>
        <v>1</v>
      </c>
      <c r="J1641" s="13">
        <f t="shared" si="239"/>
        <v>2500</v>
      </c>
      <c r="K1641"/>
      <c r="L1641" t="b">
        <f t="shared" si="240"/>
        <v>0</v>
      </c>
      <c r="M1641" t="b">
        <f t="shared" si="241"/>
        <v>0</v>
      </c>
      <c r="N1641" t="b">
        <f t="shared" si="242"/>
        <v>1</v>
      </c>
      <c r="O1641" t="b">
        <f t="shared" si="243"/>
        <v>1</v>
      </c>
      <c r="P1641" t="b">
        <f t="shared" si="244"/>
        <v>1</v>
      </c>
      <c r="Q1641" s="21">
        <f t="shared" si="245"/>
        <v>1</v>
      </c>
    </row>
    <row r="1642" spans="1:17" ht="15.75" x14ac:dyDescent="0.25">
      <c r="A1642" s="17" t="s">
        <v>84</v>
      </c>
      <c r="B1642" s="17" t="s">
        <v>333</v>
      </c>
      <c r="C1642" s="17" t="s">
        <v>22</v>
      </c>
      <c r="D1642" s="12">
        <v>44256</v>
      </c>
      <c r="E1642" s="12">
        <v>44263</v>
      </c>
      <c r="F1642" s="13">
        <v>2500</v>
      </c>
      <c r="G1642" s="12">
        <v>44256</v>
      </c>
      <c r="H1642" s="12">
        <v>44286</v>
      </c>
      <c r="I1642" s="17">
        <f t="shared" si="238"/>
        <v>1</v>
      </c>
      <c r="J1642" s="13">
        <f t="shared" si="239"/>
        <v>2500</v>
      </c>
      <c r="K1642"/>
      <c r="L1642" t="b">
        <f t="shared" si="240"/>
        <v>0</v>
      </c>
      <c r="M1642" t="b">
        <f t="shared" si="241"/>
        <v>0</v>
      </c>
      <c r="N1642" t="b">
        <f t="shared" si="242"/>
        <v>1</v>
      </c>
      <c r="O1642" t="b">
        <f t="shared" si="243"/>
        <v>1</v>
      </c>
      <c r="P1642" t="b">
        <f t="shared" si="244"/>
        <v>1</v>
      </c>
      <c r="Q1642" s="21">
        <f t="shared" si="245"/>
        <v>1</v>
      </c>
    </row>
    <row r="1643" spans="1:17" ht="15.75" hidden="1" x14ac:dyDescent="0.25">
      <c r="A1643" s="17" t="s">
        <v>85</v>
      </c>
      <c r="B1643" s="17" t="s">
        <v>333</v>
      </c>
      <c r="C1643" s="17" t="s">
        <v>22</v>
      </c>
      <c r="D1643" s="12">
        <v>42516</v>
      </c>
      <c r="E1643" s="12">
        <v>42735</v>
      </c>
      <c r="F1643" s="13">
        <v>135000</v>
      </c>
      <c r="G1643" s="12">
        <v>42522</v>
      </c>
      <c r="H1643" s="12">
        <v>42886</v>
      </c>
      <c r="I1643" s="17">
        <f t="shared" si="238"/>
        <v>12</v>
      </c>
      <c r="J1643" s="13">
        <f t="shared" si="239"/>
        <v>11250</v>
      </c>
      <c r="K1643"/>
      <c r="L1643" t="b">
        <f t="shared" si="240"/>
        <v>0</v>
      </c>
      <c r="M1643" t="b">
        <f t="shared" si="241"/>
        <v>1</v>
      </c>
      <c r="N1643" t="b">
        <f t="shared" si="242"/>
        <v>0</v>
      </c>
      <c r="O1643" t="b">
        <f t="shared" si="243"/>
        <v>1</v>
      </c>
      <c r="P1643" t="b">
        <f t="shared" si="244"/>
        <v>0</v>
      </c>
      <c r="Q1643" s="21" t="str">
        <f t="shared" si="245"/>
        <v>N/a</v>
      </c>
    </row>
    <row r="1644" spans="1:17" ht="15.75" hidden="1" x14ac:dyDescent="0.25">
      <c r="A1644" s="17" t="s">
        <v>86</v>
      </c>
      <c r="B1644" s="17" t="s">
        <v>332</v>
      </c>
      <c r="C1644" s="17" t="s">
        <v>22</v>
      </c>
      <c r="D1644" s="12">
        <v>42723</v>
      </c>
      <c r="E1644" s="12">
        <v>43100</v>
      </c>
      <c r="F1644" s="13">
        <v>22500</v>
      </c>
      <c r="G1644" s="12">
        <v>42736</v>
      </c>
      <c r="H1644" s="12">
        <v>42825</v>
      </c>
      <c r="I1644" s="17">
        <f t="shared" si="238"/>
        <v>3</v>
      </c>
      <c r="J1644" s="13">
        <f t="shared" si="239"/>
        <v>7500</v>
      </c>
      <c r="K1644"/>
      <c r="L1644" t="b">
        <f t="shared" si="240"/>
        <v>0</v>
      </c>
      <c r="M1644" t="b">
        <f t="shared" si="241"/>
        <v>0</v>
      </c>
      <c r="N1644" t="b">
        <f t="shared" si="242"/>
        <v>0</v>
      </c>
      <c r="O1644" t="b">
        <f t="shared" si="243"/>
        <v>0</v>
      </c>
      <c r="P1644" t="b">
        <f t="shared" si="244"/>
        <v>0</v>
      </c>
      <c r="Q1644" s="21" t="str">
        <f t="shared" si="245"/>
        <v>N/a</v>
      </c>
    </row>
    <row r="1645" spans="1:17" ht="15.75" hidden="1" x14ac:dyDescent="0.25">
      <c r="A1645" s="17" t="s">
        <v>86</v>
      </c>
      <c r="B1645" s="17" t="s">
        <v>332</v>
      </c>
      <c r="C1645" s="17" t="s">
        <v>22</v>
      </c>
      <c r="D1645" s="12">
        <v>42806</v>
      </c>
      <c r="E1645" s="12">
        <v>43100</v>
      </c>
      <c r="F1645" s="13">
        <v>22500</v>
      </c>
      <c r="G1645" s="12">
        <v>42826</v>
      </c>
      <c r="H1645" s="12">
        <v>42916</v>
      </c>
      <c r="I1645" s="17">
        <f t="shared" si="238"/>
        <v>3</v>
      </c>
      <c r="J1645" s="13">
        <f t="shared" si="239"/>
        <v>7500</v>
      </c>
      <c r="K1645"/>
      <c r="L1645" t="b">
        <f t="shared" si="240"/>
        <v>0</v>
      </c>
      <c r="M1645" t="b">
        <f t="shared" si="241"/>
        <v>0</v>
      </c>
      <c r="N1645" t="b">
        <f t="shared" si="242"/>
        <v>1</v>
      </c>
      <c r="O1645" t="b">
        <f t="shared" si="243"/>
        <v>1</v>
      </c>
      <c r="P1645" t="b">
        <f t="shared" si="244"/>
        <v>1</v>
      </c>
      <c r="Q1645" s="21">
        <f t="shared" si="245"/>
        <v>1</v>
      </c>
    </row>
    <row r="1646" spans="1:17" ht="15.75" hidden="1" x14ac:dyDescent="0.25">
      <c r="A1646" s="17" t="s">
        <v>86</v>
      </c>
      <c r="B1646" s="17" t="s">
        <v>332</v>
      </c>
      <c r="C1646" s="17" t="s">
        <v>22</v>
      </c>
      <c r="D1646" s="12">
        <v>42951</v>
      </c>
      <c r="E1646" s="12">
        <v>43100</v>
      </c>
      <c r="F1646" s="13">
        <v>22500</v>
      </c>
      <c r="G1646" s="12">
        <v>42917</v>
      </c>
      <c r="H1646" s="12">
        <v>43008</v>
      </c>
      <c r="I1646" s="17">
        <f t="shared" si="238"/>
        <v>3</v>
      </c>
      <c r="J1646" s="13">
        <f t="shared" si="239"/>
        <v>7500</v>
      </c>
      <c r="K1646"/>
      <c r="L1646" t="b">
        <f t="shared" si="240"/>
        <v>0</v>
      </c>
      <c r="M1646" t="b">
        <f t="shared" si="241"/>
        <v>0</v>
      </c>
      <c r="N1646" t="b">
        <f t="shared" si="242"/>
        <v>1</v>
      </c>
      <c r="O1646" t="b">
        <f t="shared" si="243"/>
        <v>1</v>
      </c>
      <c r="P1646" t="b">
        <f t="shared" si="244"/>
        <v>1</v>
      </c>
      <c r="Q1646" s="21">
        <f t="shared" si="245"/>
        <v>1</v>
      </c>
    </row>
    <row r="1647" spans="1:17" ht="15.75" hidden="1" x14ac:dyDescent="0.25">
      <c r="A1647" s="17" t="s">
        <v>86</v>
      </c>
      <c r="B1647" s="17" t="s">
        <v>332</v>
      </c>
      <c r="C1647" s="17" t="s">
        <v>22</v>
      </c>
      <c r="D1647" s="12">
        <v>43028</v>
      </c>
      <c r="E1647" s="12">
        <v>43100</v>
      </c>
      <c r="F1647" s="13">
        <v>22500</v>
      </c>
      <c r="G1647" s="12">
        <v>43009</v>
      </c>
      <c r="H1647" s="12">
        <v>43100</v>
      </c>
      <c r="I1647" s="17">
        <f t="shared" si="238"/>
        <v>3</v>
      </c>
      <c r="J1647" s="13">
        <f t="shared" si="239"/>
        <v>7500</v>
      </c>
      <c r="K1647"/>
      <c r="L1647" t="b">
        <f t="shared" si="240"/>
        <v>0</v>
      </c>
      <c r="M1647" t="b">
        <f t="shared" si="241"/>
        <v>0</v>
      </c>
      <c r="N1647" t="b">
        <f t="shared" si="242"/>
        <v>1</v>
      </c>
      <c r="O1647" t="b">
        <f t="shared" si="243"/>
        <v>1</v>
      </c>
      <c r="P1647" t="b">
        <f t="shared" si="244"/>
        <v>1</v>
      </c>
      <c r="Q1647" s="21">
        <f t="shared" si="245"/>
        <v>1</v>
      </c>
    </row>
    <row r="1648" spans="1:17" ht="15.75" hidden="1" x14ac:dyDescent="0.25">
      <c r="A1648" s="17" t="s">
        <v>86</v>
      </c>
      <c r="B1648" s="17" t="s">
        <v>332</v>
      </c>
      <c r="C1648" s="17" t="s">
        <v>22</v>
      </c>
      <c r="D1648" s="12">
        <v>43283</v>
      </c>
      <c r="E1648" s="12">
        <v>43465</v>
      </c>
      <c r="F1648" s="13">
        <v>85500</v>
      </c>
      <c r="G1648" s="12">
        <v>43101</v>
      </c>
      <c r="H1648" s="12">
        <v>43465</v>
      </c>
      <c r="I1648" s="17">
        <f t="shared" si="238"/>
        <v>12</v>
      </c>
      <c r="J1648" s="13">
        <f t="shared" si="239"/>
        <v>7125</v>
      </c>
      <c r="K1648"/>
      <c r="L1648" t="b">
        <f t="shared" si="240"/>
        <v>0</v>
      </c>
      <c r="M1648" t="b">
        <f t="shared" si="241"/>
        <v>1</v>
      </c>
      <c r="N1648" t="b">
        <f t="shared" si="242"/>
        <v>1</v>
      </c>
      <c r="O1648" t="b">
        <f t="shared" si="243"/>
        <v>1</v>
      </c>
      <c r="P1648" t="b">
        <f t="shared" si="244"/>
        <v>1</v>
      </c>
      <c r="Q1648" s="21">
        <f t="shared" si="245"/>
        <v>1</v>
      </c>
    </row>
    <row r="1649" spans="1:17" ht="15.75" x14ac:dyDescent="0.25">
      <c r="A1649" s="17" t="s">
        <v>86</v>
      </c>
      <c r="B1649" s="17" t="s">
        <v>332</v>
      </c>
      <c r="C1649" s="17" t="s">
        <v>22</v>
      </c>
      <c r="D1649" s="12">
        <v>43703</v>
      </c>
      <c r="E1649" s="12">
        <v>43783</v>
      </c>
      <c r="F1649" s="13">
        <v>57000</v>
      </c>
      <c r="G1649" s="12">
        <v>43466</v>
      </c>
      <c r="H1649" s="12">
        <v>44043</v>
      </c>
      <c r="I1649" s="17">
        <f t="shared" si="238"/>
        <v>19</v>
      </c>
      <c r="J1649" s="13">
        <f t="shared" si="239"/>
        <v>3000</v>
      </c>
      <c r="K1649"/>
      <c r="L1649" t="b">
        <f t="shared" si="240"/>
        <v>0</v>
      </c>
      <c r="M1649" t="b">
        <f t="shared" si="241"/>
        <v>1</v>
      </c>
      <c r="N1649" t="b">
        <f t="shared" si="242"/>
        <v>1</v>
      </c>
      <c r="O1649" t="b">
        <f t="shared" si="243"/>
        <v>1</v>
      </c>
      <c r="P1649" t="b">
        <f t="shared" si="244"/>
        <v>1</v>
      </c>
      <c r="Q1649" s="21">
        <f t="shared" si="245"/>
        <v>1</v>
      </c>
    </row>
    <row r="1650" spans="1:17" ht="15.75" x14ac:dyDescent="0.25">
      <c r="A1650" s="17" t="s">
        <v>86</v>
      </c>
      <c r="B1650" s="17" t="s">
        <v>332</v>
      </c>
      <c r="C1650" s="17" t="s">
        <v>22</v>
      </c>
      <c r="D1650" s="12">
        <v>44044</v>
      </c>
      <c r="E1650" s="12">
        <v>44155</v>
      </c>
      <c r="F1650" s="13">
        <v>57000</v>
      </c>
      <c r="G1650" s="12">
        <v>44044</v>
      </c>
      <c r="H1650" s="12">
        <v>44408</v>
      </c>
      <c r="I1650" s="17">
        <f t="shared" si="238"/>
        <v>12</v>
      </c>
      <c r="J1650" s="13">
        <f t="shared" si="239"/>
        <v>4750</v>
      </c>
      <c r="K1650"/>
      <c r="L1650" t="b">
        <f t="shared" si="240"/>
        <v>0</v>
      </c>
      <c r="M1650" t="b">
        <f t="shared" si="241"/>
        <v>1</v>
      </c>
      <c r="N1650" t="b">
        <f t="shared" si="242"/>
        <v>1</v>
      </c>
      <c r="O1650" t="b">
        <f t="shared" si="243"/>
        <v>1</v>
      </c>
      <c r="P1650" t="b">
        <f t="shared" si="244"/>
        <v>1</v>
      </c>
      <c r="Q1650" s="21">
        <f t="shared" si="245"/>
        <v>1</v>
      </c>
    </row>
    <row r="1651" spans="1:17" ht="15.75" hidden="1" x14ac:dyDescent="0.25">
      <c r="A1651" s="17" t="s">
        <v>87</v>
      </c>
      <c r="B1651" s="17" t="s">
        <v>334</v>
      </c>
      <c r="C1651" s="17" t="s">
        <v>22</v>
      </c>
      <c r="D1651" s="12">
        <v>42579</v>
      </c>
      <c r="E1651" s="12">
        <v>42735</v>
      </c>
      <c r="F1651" s="13">
        <v>38000</v>
      </c>
      <c r="G1651" s="12">
        <v>42583</v>
      </c>
      <c r="H1651" s="12">
        <v>42947</v>
      </c>
      <c r="I1651" s="17">
        <f t="shared" ref="I1651:I1702" si="246">IF((YEAR(H1651)-YEAR(G1651))=1, ((MONTH(H1651)-MONTH(G1651))+1)+12, (IF((YEAR(H1651)-YEAR(G1651))=2, ((MONTH(H1651)-MONTH(G1651))+1)+24, (IF((YEAR(H1651)-YEAR(G1651))=3, ((MONTH(H1651)-MONTH(G1651))+1)+36, (MONTH(H1651)-MONTH(G1651))+1)))))</f>
        <v>12</v>
      </c>
      <c r="J1651" s="13">
        <f t="shared" si="239"/>
        <v>3166.6666666666665</v>
      </c>
      <c r="K1651"/>
      <c r="L1651" t="b">
        <f t="shared" si="240"/>
        <v>0</v>
      </c>
      <c r="M1651" t="b">
        <f t="shared" si="241"/>
        <v>0</v>
      </c>
      <c r="N1651" t="b">
        <f t="shared" si="242"/>
        <v>0</v>
      </c>
      <c r="O1651" t="b">
        <f t="shared" si="243"/>
        <v>0</v>
      </c>
      <c r="P1651" t="b">
        <f t="shared" si="244"/>
        <v>0</v>
      </c>
      <c r="Q1651" s="21" t="str">
        <f t="shared" si="245"/>
        <v>N/a</v>
      </c>
    </row>
    <row r="1652" spans="1:17" ht="15.75" hidden="1" x14ac:dyDescent="0.25">
      <c r="A1652" s="17" t="s">
        <v>87</v>
      </c>
      <c r="B1652" s="17" t="s">
        <v>334</v>
      </c>
      <c r="C1652" s="17" t="s">
        <v>22</v>
      </c>
      <c r="D1652" s="12">
        <v>42675</v>
      </c>
      <c r="E1652" s="12">
        <v>43100</v>
      </c>
      <c r="F1652" s="13">
        <v>15750</v>
      </c>
      <c r="G1652" s="12">
        <v>42675</v>
      </c>
      <c r="H1652" s="12">
        <v>42766</v>
      </c>
      <c r="I1652" s="17">
        <f t="shared" si="246"/>
        <v>3</v>
      </c>
      <c r="J1652" s="13">
        <f t="shared" si="239"/>
        <v>5250</v>
      </c>
      <c r="K1652"/>
      <c r="L1652" t="b">
        <f t="shared" si="240"/>
        <v>0</v>
      </c>
      <c r="M1652" t="b">
        <f t="shared" si="241"/>
        <v>0</v>
      </c>
      <c r="N1652" t="b">
        <f t="shared" si="242"/>
        <v>1</v>
      </c>
      <c r="O1652" t="b">
        <f t="shared" si="243"/>
        <v>1</v>
      </c>
      <c r="P1652" t="b">
        <f t="shared" si="244"/>
        <v>1</v>
      </c>
      <c r="Q1652" s="21">
        <f t="shared" si="245"/>
        <v>-272</v>
      </c>
    </row>
    <row r="1653" spans="1:17" ht="15.75" hidden="1" x14ac:dyDescent="0.25">
      <c r="A1653" s="17" t="s">
        <v>87</v>
      </c>
      <c r="B1653" s="17" t="s">
        <v>334</v>
      </c>
      <c r="C1653" s="17" t="s">
        <v>22</v>
      </c>
      <c r="D1653" s="12">
        <v>42736</v>
      </c>
      <c r="E1653" s="12">
        <v>43100</v>
      </c>
      <c r="F1653" s="13">
        <v>5416.67</v>
      </c>
      <c r="G1653" s="12">
        <v>42736</v>
      </c>
      <c r="H1653" s="12">
        <v>42766</v>
      </c>
      <c r="I1653" s="17">
        <f t="shared" si="246"/>
        <v>1</v>
      </c>
      <c r="J1653" s="13">
        <f t="shared" si="239"/>
        <v>5416.67</v>
      </c>
      <c r="K1653"/>
      <c r="L1653" t="b">
        <f t="shared" si="240"/>
        <v>0</v>
      </c>
      <c r="M1653" t="b">
        <f t="shared" si="241"/>
        <v>0</v>
      </c>
      <c r="N1653" t="b">
        <f t="shared" si="242"/>
        <v>1</v>
      </c>
      <c r="O1653" t="b">
        <f t="shared" si="243"/>
        <v>1</v>
      </c>
      <c r="P1653" t="b">
        <f t="shared" si="244"/>
        <v>1</v>
      </c>
      <c r="Q1653" s="21">
        <f t="shared" si="245"/>
        <v>-30</v>
      </c>
    </row>
    <row r="1654" spans="1:17" ht="15.75" hidden="1" x14ac:dyDescent="0.25">
      <c r="A1654" s="17" t="s">
        <v>87</v>
      </c>
      <c r="B1654" s="17" t="s">
        <v>334</v>
      </c>
      <c r="C1654" s="17" t="s">
        <v>22</v>
      </c>
      <c r="D1654" s="12">
        <v>42736</v>
      </c>
      <c r="E1654" s="12">
        <v>43100</v>
      </c>
      <c r="F1654" s="13">
        <v>4500</v>
      </c>
      <c r="G1654" s="12">
        <v>42736</v>
      </c>
      <c r="H1654" s="12">
        <v>42766</v>
      </c>
      <c r="I1654" s="17">
        <f t="shared" si="246"/>
        <v>1</v>
      </c>
      <c r="J1654" s="13">
        <f t="shared" si="239"/>
        <v>4500</v>
      </c>
      <c r="K1654"/>
      <c r="L1654" t="b">
        <f t="shared" si="240"/>
        <v>0</v>
      </c>
      <c r="M1654" t="b">
        <f t="shared" si="241"/>
        <v>0</v>
      </c>
      <c r="N1654" t="b">
        <f t="shared" si="242"/>
        <v>1</v>
      </c>
      <c r="O1654" t="b">
        <f t="shared" si="243"/>
        <v>1</v>
      </c>
      <c r="P1654" t="b">
        <f t="shared" si="244"/>
        <v>1</v>
      </c>
      <c r="Q1654" s="21">
        <f t="shared" si="245"/>
        <v>-30</v>
      </c>
    </row>
    <row r="1655" spans="1:17" ht="15.75" hidden="1" x14ac:dyDescent="0.25">
      <c r="A1655" s="17" t="s">
        <v>87</v>
      </c>
      <c r="B1655" s="17" t="s">
        <v>334</v>
      </c>
      <c r="C1655" s="17" t="s">
        <v>22</v>
      </c>
      <c r="D1655" s="12">
        <v>42767</v>
      </c>
      <c r="E1655" s="12">
        <v>43100</v>
      </c>
      <c r="F1655" s="13">
        <v>15750</v>
      </c>
      <c r="G1655" s="12">
        <v>42767</v>
      </c>
      <c r="H1655" s="12">
        <v>42855</v>
      </c>
      <c r="I1655" s="17">
        <f t="shared" si="246"/>
        <v>3</v>
      </c>
      <c r="J1655" s="13">
        <f t="shared" si="239"/>
        <v>5250</v>
      </c>
      <c r="K1655"/>
      <c r="L1655" t="b">
        <f t="shared" si="240"/>
        <v>0</v>
      </c>
      <c r="M1655" t="b">
        <f t="shared" si="241"/>
        <v>0</v>
      </c>
      <c r="N1655" t="b">
        <f t="shared" si="242"/>
        <v>1</v>
      </c>
      <c r="O1655" t="b">
        <f t="shared" si="243"/>
        <v>1</v>
      </c>
      <c r="P1655" t="b">
        <f t="shared" si="244"/>
        <v>1</v>
      </c>
      <c r="Q1655" s="21">
        <f t="shared" si="245"/>
        <v>1</v>
      </c>
    </row>
    <row r="1656" spans="1:17" ht="15.75" hidden="1" x14ac:dyDescent="0.25">
      <c r="A1656" s="17" t="s">
        <v>87</v>
      </c>
      <c r="B1656" s="17" t="s">
        <v>334</v>
      </c>
      <c r="C1656" s="17" t="s">
        <v>22</v>
      </c>
      <c r="D1656" s="12">
        <v>42767</v>
      </c>
      <c r="E1656" s="12">
        <v>43100</v>
      </c>
      <c r="F1656" s="13">
        <v>5416.67</v>
      </c>
      <c r="G1656" s="12">
        <v>42767</v>
      </c>
      <c r="H1656" s="12">
        <v>42794</v>
      </c>
      <c r="I1656" s="17">
        <f t="shared" si="246"/>
        <v>1</v>
      </c>
      <c r="J1656" s="13">
        <f t="shared" si="239"/>
        <v>5416.67</v>
      </c>
      <c r="K1656"/>
      <c r="L1656" t="b">
        <f t="shared" si="240"/>
        <v>0</v>
      </c>
      <c r="M1656" t="b">
        <f t="shared" si="241"/>
        <v>0</v>
      </c>
      <c r="N1656" t="b">
        <f t="shared" si="242"/>
        <v>1</v>
      </c>
      <c r="O1656" t="b">
        <f t="shared" si="243"/>
        <v>1</v>
      </c>
      <c r="P1656" t="b">
        <f t="shared" si="244"/>
        <v>1</v>
      </c>
      <c r="Q1656" s="21">
        <f t="shared" si="245"/>
        <v>-88</v>
      </c>
    </row>
    <row r="1657" spans="1:17" ht="15.75" hidden="1" x14ac:dyDescent="0.25">
      <c r="A1657" s="17" t="s">
        <v>87</v>
      </c>
      <c r="B1657" s="17" t="s">
        <v>334</v>
      </c>
      <c r="C1657" s="17" t="s">
        <v>22</v>
      </c>
      <c r="D1657" s="12">
        <v>42767</v>
      </c>
      <c r="E1657" s="12">
        <v>43100</v>
      </c>
      <c r="F1657" s="13">
        <v>4500</v>
      </c>
      <c r="G1657" s="12">
        <v>42767</v>
      </c>
      <c r="H1657" s="12">
        <v>42794</v>
      </c>
      <c r="I1657" s="17">
        <f t="shared" si="246"/>
        <v>1</v>
      </c>
      <c r="J1657" s="13">
        <f t="shared" si="239"/>
        <v>4500</v>
      </c>
      <c r="K1657"/>
      <c r="L1657" t="b">
        <f t="shared" si="240"/>
        <v>0</v>
      </c>
      <c r="M1657" t="b">
        <f t="shared" si="241"/>
        <v>0</v>
      </c>
      <c r="N1657" t="b">
        <f t="shared" si="242"/>
        <v>1</v>
      </c>
      <c r="O1657" t="b">
        <f t="shared" si="243"/>
        <v>1</v>
      </c>
      <c r="P1657" t="b">
        <f t="shared" si="244"/>
        <v>1</v>
      </c>
      <c r="Q1657" s="21">
        <f t="shared" si="245"/>
        <v>-27</v>
      </c>
    </row>
    <row r="1658" spans="1:17" ht="15.75" hidden="1" x14ac:dyDescent="0.25">
      <c r="A1658" s="17" t="s">
        <v>87</v>
      </c>
      <c r="B1658" s="17" t="s">
        <v>334</v>
      </c>
      <c r="C1658" s="17" t="s">
        <v>22</v>
      </c>
      <c r="D1658" s="12">
        <v>42795</v>
      </c>
      <c r="E1658" s="12">
        <v>43100</v>
      </c>
      <c r="F1658" s="13">
        <v>5416.67</v>
      </c>
      <c r="G1658" s="12">
        <v>42795</v>
      </c>
      <c r="H1658" s="12">
        <v>42825</v>
      </c>
      <c r="I1658" s="17">
        <f t="shared" si="246"/>
        <v>1</v>
      </c>
      <c r="J1658" s="13">
        <f t="shared" si="239"/>
        <v>5416.67</v>
      </c>
      <c r="K1658"/>
      <c r="L1658" t="b">
        <f t="shared" si="240"/>
        <v>0</v>
      </c>
      <c r="M1658" t="b">
        <f t="shared" si="241"/>
        <v>0</v>
      </c>
      <c r="N1658" t="b">
        <f t="shared" si="242"/>
        <v>1</v>
      </c>
      <c r="O1658" t="b">
        <f t="shared" si="243"/>
        <v>1</v>
      </c>
      <c r="P1658" t="b">
        <f t="shared" si="244"/>
        <v>1</v>
      </c>
      <c r="Q1658" s="21">
        <f t="shared" si="245"/>
        <v>1</v>
      </c>
    </row>
    <row r="1659" spans="1:17" ht="15.75" hidden="1" x14ac:dyDescent="0.25">
      <c r="A1659" s="17" t="s">
        <v>87</v>
      </c>
      <c r="B1659" s="17" t="s">
        <v>334</v>
      </c>
      <c r="C1659" s="17" t="s">
        <v>22</v>
      </c>
      <c r="D1659" s="12">
        <v>42795</v>
      </c>
      <c r="E1659" s="12">
        <v>43100</v>
      </c>
      <c r="F1659" s="13">
        <v>4500</v>
      </c>
      <c r="G1659" s="12">
        <v>42795</v>
      </c>
      <c r="H1659" s="12">
        <v>42825</v>
      </c>
      <c r="I1659" s="17">
        <f t="shared" si="246"/>
        <v>1</v>
      </c>
      <c r="J1659" s="13">
        <f t="shared" si="239"/>
        <v>4500</v>
      </c>
      <c r="K1659"/>
      <c r="L1659" t="b">
        <f t="shared" si="240"/>
        <v>0</v>
      </c>
      <c r="M1659" t="b">
        <f t="shared" si="241"/>
        <v>0</v>
      </c>
      <c r="N1659" t="b">
        <f t="shared" si="242"/>
        <v>1</v>
      </c>
      <c r="O1659" t="b">
        <f t="shared" si="243"/>
        <v>1</v>
      </c>
      <c r="P1659" t="b">
        <f t="shared" si="244"/>
        <v>1</v>
      </c>
      <c r="Q1659" s="21">
        <f t="shared" si="245"/>
        <v>-30</v>
      </c>
    </row>
    <row r="1660" spans="1:17" ht="15.75" hidden="1" x14ac:dyDescent="0.25">
      <c r="A1660" s="17" t="s">
        <v>87</v>
      </c>
      <c r="B1660" s="17" t="s">
        <v>334</v>
      </c>
      <c r="C1660" s="17" t="s">
        <v>22</v>
      </c>
      <c r="D1660" s="12">
        <v>42826</v>
      </c>
      <c r="E1660" s="12">
        <v>43100</v>
      </c>
      <c r="F1660" s="13">
        <v>5416.67</v>
      </c>
      <c r="G1660" s="12">
        <v>42826</v>
      </c>
      <c r="H1660" s="12">
        <v>42855</v>
      </c>
      <c r="I1660" s="17">
        <f t="shared" si="246"/>
        <v>1</v>
      </c>
      <c r="J1660" s="13">
        <f t="shared" ref="J1660:J1702" si="247">F1660/I1660</f>
        <v>5416.67</v>
      </c>
      <c r="K1660"/>
      <c r="L1660" t="b">
        <f t="shared" si="240"/>
        <v>0</v>
      </c>
      <c r="M1660" t="b">
        <f t="shared" si="241"/>
        <v>0</v>
      </c>
      <c r="N1660" t="b">
        <f t="shared" si="242"/>
        <v>1</v>
      </c>
      <c r="O1660" t="b">
        <f t="shared" si="243"/>
        <v>1</v>
      </c>
      <c r="P1660" t="b">
        <f t="shared" si="244"/>
        <v>1</v>
      </c>
      <c r="Q1660" s="21">
        <f t="shared" si="245"/>
        <v>1</v>
      </c>
    </row>
    <row r="1661" spans="1:17" ht="15.75" hidden="1" x14ac:dyDescent="0.25">
      <c r="A1661" s="17" t="s">
        <v>87</v>
      </c>
      <c r="B1661" s="17" t="s">
        <v>334</v>
      </c>
      <c r="C1661" s="17" t="s">
        <v>22</v>
      </c>
      <c r="D1661" s="12">
        <v>42826</v>
      </c>
      <c r="E1661" s="12">
        <v>43100</v>
      </c>
      <c r="F1661" s="13">
        <v>4500</v>
      </c>
      <c r="G1661" s="12">
        <v>42826</v>
      </c>
      <c r="H1661" s="12">
        <v>42855</v>
      </c>
      <c r="I1661" s="17">
        <f t="shared" si="246"/>
        <v>1</v>
      </c>
      <c r="J1661" s="13">
        <f t="shared" si="247"/>
        <v>4500</v>
      </c>
      <c r="K1661"/>
      <c r="L1661" t="b">
        <f t="shared" si="240"/>
        <v>0</v>
      </c>
      <c r="M1661" t="b">
        <f t="shared" si="241"/>
        <v>0</v>
      </c>
      <c r="N1661" t="b">
        <f t="shared" si="242"/>
        <v>1</v>
      </c>
      <c r="O1661" t="b">
        <f t="shared" si="243"/>
        <v>1</v>
      </c>
      <c r="P1661" t="b">
        <f t="shared" si="244"/>
        <v>1</v>
      </c>
      <c r="Q1661" s="21">
        <f t="shared" si="245"/>
        <v>-29</v>
      </c>
    </row>
    <row r="1662" spans="1:17" ht="15.75" hidden="1" x14ac:dyDescent="0.25">
      <c r="A1662" s="17" t="s">
        <v>87</v>
      </c>
      <c r="B1662" s="17" t="s">
        <v>334</v>
      </c>
      <c r="C1662" s="17" t="s">
        <v>22</v>
      </c>
      <c r="D1662" s="12">
        <v>42916</v>
      </c>
      <c r="E1662" s="12">
        <v>43100</v>
      </c>
      <c r="F1662" s="13">
        <v>12500</v>
      </c>
      <c r="G1662" s="12">
        <v>42856</v>
      </c>
      <c r="H1662" s="12">
        <v>42947</v>
      </c>
      <c r="I1662" s="17">
        <f t="shared" si="246"/>
        <v>3</v>
      </c>
      <c r="J1662" s="13">
        <f t="shared" si="247"/>
        <v>4166.666666666667</v>
      </c>
      <c r="K1662"/>
      <c r="L1662" t="b">
        <f t="shared" ref="L1662:L1702" si="248">AND(F1662=F1661,G1662=G1661,E1662=E1661,D1662=D1661)</f>
        <v>0</v>
      </c>
      <c r="M1662" t="b">
        <f t="shared" ref="M1662:M1702" si="249">IF(F1662&gt;G1662,TRUE, FALSE)</f>
        <v>0</v>
      </c>
      <c r="N1662" t="b">
        <f t="shared" ref="N1662:N1702" si="250">EXACT(A1662,A1661)</f>
        <v>1</v>
      </c>
      <c r="O1662" t="b">
        <f t="shared" ref="O1662:O1702" si="251">EXACT(B1662,B1661)</f>
        <v>1</v>
      </c>
      <c r="P1662" t="b">
        <f t="shared" ref="P1662:P1702" si="252">AND(N1662,O1662)</f>
        <v>1</v>
      </c>
      <c r="Q1662" s="21">
        <f t="shared" ref="Q1662:Q1702" si="253">IF(AND(NOT(L1662),P1662), G1662-H1661,"N/a")</f>
        <v>1</v>
      </c>
    </row>
    <row r="1663" spans="1:17" ht="15.75" hidden="1" x14ac:dyDescent="0.25">
      <c r="A1663" s="17" t="s">
        <v>87</v>
      </c>
      <c r="B1663" s="17" t="s">
        <v>334</v>
      </c>
      <c r="C1663" s="17" t="s">
        <v>22</v>
      </c>
      <c r="D1663" s="12">
        <v>42856</v>
      </c>
      <c r="E1663" s="12">
        <v>43100</v>
      </c>
      <c r="F1663" s="13">
        <v>5416.67</v>
      </c>
      <c r="G1663" s="12">
        <v>42856</v>
      </c>
      <c r="H1663" s="12">
        <v>42886</v>
      </c>
      <c r="I1663" s="17">
        <f t="shared" si="246"/>
        <v>1</v>
      </c>
      <c r="J1663" s="13">
        <f t="shared" si="247"/>
        <v>5416.67</v>
      </c>
      <c r="K1663"/>
      <c r="L1663" t="b">
        <f t="shared" si="248"/>
        <v>0</v>
      </c>
      <c r="M1663" t="b">
        <f t="shared" si="249"/>
        <v>0</v>
      </c>
      <c r="N1663" t="b">
        <f t="shared" si="250"/>
        <v>1</v>
      </c>
      <c r="O1663" t="b">
        <f t="shared" si="251"/>
        <v>1</v>
      </c>
      <c r="P1663" t="b">
        <f t="shared" si="252"/>
        <v>1</v>
      </c>
      <c r="Q1663" s="21">
        <f t="shared" si="253"/>
        <v>-91</v>
      </c>
    </row>
    <row r="1664" spans="1:17" ht="15.75" hidden="1" x14ac:dyDescent="0.25">
      <c r="A1664" s="17" t="s">
        <v>87</v>
      </c>
      <c r="B1664" s="17" t="s">
        <v>334</v>
      </c>
      <c r="C1664" s="17" t="s">
        <v>22</v>
      </c>
      <c r="D1664" s="12">
        <v>42856</v>
      </c>
      <c r="E1664" s="12">
        <v>43100</v>
      </c>
      <c r="F1664" s="13">
        <v>4500</v>
      </c>
      <c r="G1664" s="12">
        <v>42856</v>
      </c>
      <c r="H1664" s="12">
        <v>42886</v>
      </c>
      <c r="I1664" s="17">
        <f t="shared" si="246"/>
        <v>1</v>
      </c>
      <c r="J1664" s="13">
        <f t="shared" si="247"/>
        <v>4500</v>
      </c>
      <c r="K1664"/>
      <c r="L1664" t="b">
        <f t="shared" si="248"/>
        <v>0</v>
      </c>
      <c r="M1664" t="b">
        <f t="shared" si="249"/>
        <v>0</v>
      </c>
      <c r="N1664" t="b">
        <f t="shared" si="250"/>
        <v>1</v>
      </c>
      <c r="O1664" t="b">
        <f t="shared" si="251"/>
        <v>1</v>
      </c>
      <c r="P1664" t="b">
        <f t="shared" si="252"/>
        <v>1</v>
      </c>
      <c r="Q1664" s="21">
        <f t="shared" si="253"/>
        <v>-30</v>
      </c>
    </row>
    <row r="1665" spans="1:17" ht="15.75" hidden="1" x14ac:dyDescent="0.25">
      <c r="A1665" s="17" t="s">
        <v>87</v>
      </c>
      <c r="B1665" s="17" t="s">
        <v>334</v>
      </c>
      <c r="C1665" s="17" t="s">
        <v>22</v>
      </c>
      <c r="D1665" s="12">
        <v>42887</v>
      </c>
      <c r="E1665" s="12">
        <v>43100</v>
      </c>
      <c r="F1665" s="13">
        <v>5416.67</v>
      </c>
      <c r="G1665" s="12">
        <v>42887</v>
      </c>
      <c r="H1665" s="12">
        <v>42916</v>
      </c>
      <c r="I1665" s="17">
        <f t="shared" si="246"/>
        <v>1</v>
      </c>
      <c r="J1665" s="13">
        <f t="shared" si="247"/>
        <v>5416.67</v>
      </c>
      <c r="K1665"/>
      <c r="L1665" t="b">
        <f t="shared" si="248"/>
        <v>0</v>
      </c>
      <c r="M1665" t="b">
        <f t="shared" si="249"/>
        <v>0</v>
      </c>
      <c r="N1665" t="b">
        <f t="shared" si="250"/>
        <v>1</v>
      </c>
      <c r="O1665" t="b">
        <f t="shared" si="251"/>
        <v>1</v>
      </c>
      <c r="P1665" t="b">
        <f t="shared" si="252"/>
        <v>1</v>
      </c>
      <c r="Q1665" s="21">
        <f t="shared" si="253"/>
        <v>1</v>
      </c>
    </row>
    <row r="1666" spans="1:17" ht="15.75" hidden="1" x14ac:dyDescent="0.25">
      <c r="A1666" s="17" t="s">
        <v>87</v>
      </c>
      <c r="B1666" s="17" t="s">
        <v>334</v>
      </c>
      <c r="C1666" s="17" t="s">
        <v>22</v>
      </c>
      <c r="D1666" s="12">
        <v>42887</v>
      </c>
      <c r="E1666" s="12">
        <v>43100</v>
      </c>
      <c r="F1666" s="13">
        <v>4500</v>
      </c>
      <c r="G1666" s="12">
        <v>42887</v>
      </c>
      <c r="H1666" s="12">
        <v>42916</v>
      </c>
      <c r="I1666" s="17">
        <f t="shared" si="246"/>
        <v>1</v>
      </c>
      <c r="J1666" s="13">
        <f t="shared" si="247"/>
        <v>4500</v>
      </c>
      <c r="K1666"/>
      <c r="L1666" t="b">
        <f t="shared" si="248"/>
        <v>0</v>
      </c>
      <c r="M1666" t="b">
        <f t="shared" si="249"/>
        <v>0</v>
      </c>
      <c r="N1666" t="b">
        <f t="shared" si="250"/>
        <v>1</v>
      </c>
      <c r="O1666" t="b">
        <f t="shared" si="251"/>
        <v>1</v>
      </c>
      <c r="P1666" t="b">
        <f t="shared" si="252"/>
        <v>1</v>
      </c>
      <c r="Q1666" s="21">
        <f t="shared" si="253"/>
        <v>-29</v>
      </c>
    </row>
    <row r="1667" spans="1:17" ht="15.75" hidden="1" x14ac:dyDescent="0.25">
      <c r="A1667" s="17" t="s">
        <v>87</v>
      </c>
      <c r="B1667" s="17" t="s">
        <v>334</v>
      </c>
      <c r="C1667" s="17" t="s">
        <v>22</v>
      </c>
      <c r="D1667" s="12">
        <v>42917</v>
      </c>
      <c r="E1667" s="12">
        <v>43100</v>
      </c>
      <c r="F1667" s="13">
        <v>5416.67</v>
      </c>
      <c r="G1667" s="12">
        <v>42917</v>
      </c>
      <c r="H1667" s="12">
        <v>42947</v>
      </c>
      <c r="I1667" s="17">
        <f t="shared" si="246"/>
        <v>1</v>
      </c>
      <c r="J1667" s="13">
        <f t="shared" si="247"/>
        <v>5416.67</v>
      </c>
      <c r="K1667"/>
      <c r="L1667" t="b">
        <f t="shared" si="248"/>
        <v>0</v>
      </c>
      <c r="M1667" t="b">
        <f t="shared" si="249"/>
        <v>0</v>
      </c>
      <c r="N1667" t="b">
        <f t="shared" si="250"/>
        <v>1</v>
      </c>
      <c r="O1667" t="b">
        <f t="shared" si="251"/>
        <v>1</v>
      </c>
      <c r="P1667" t="b">
        <f t="shared" si="252"/>
        <v>1</v>
      </c>
      <c r="Q1667" s="21">
        <f t="shared" si="253"/>
        <v>1</v>
      </c>
    </row>
    <row r="1668" spans="1:17" ht="15.75" hidden="1" x14ac:dyDescent="0.25">
      <c r="A1668" s="17" t="s">
        <v>87</v>
      </c>
      <c r="B1668" s="17" t="s">
        <v>334</v>
      </c>
      <c r="C1668" s="17" t="s">
        <v>22</v>
      </c>
      <c r="D1668" s="12">
        <v>42917</v>
      </c>
      <c r="E1668" s="12">
        <v>43100</v>
      </c>
      <c r="F1668" s="13">
        <v>4500</v>
      </c>
      <c r="G1668" s="12">
        <v>42917</v>
      </c>
      <c r="H1668" s="12">
        <v>42947</v>
      </c>
      <c r="I1668" s="17">
        <f t="shared" si="246"/>
        <v>1</v>
      </c>
      <c r="J1668" s="13">
        <f t="shared" si="247"/>
        <v>4500</v>
      </c>
      <c r="K1668"/>
      <c r="L1668" t="b">
        <f t="shared" si="248"/>
        <v>0</v>
      </c>
      <c r="M1668" t="b">
        <f t="shared" si="249"/>
        <v>0</v>
      </c>
      <c r="N1668" t="b">
        <f t="shared" si="250"/>
        <v>1</v>
      </c>
      <c r="O1668" t="b">
        <f t="shared" si="251"/>
        <v>1</v>
      </c>
      <c r="P1668" t="b">
        <f t="shared" si="252"/>
        <v>1</v>
      </c>
      <c r="Q1668" s="21">
        <f t="shared" si="253"/>
        <v>-30</v>
      </c>
    </row>
    <row r="1669" spans="1:17" ht="15.75" hidden="1" x14ac:dyDescent="0.25">
      <c r="A1669" s="17" t="s">
        <v>87</v>
      </c>
      <c r="B1669" s="17" t="s">
        <v>334</v>
      </c>
      <c r="C1669" s="17" t="s">
        <v>22</v>
      </c>
      <c r="D1669" s="12">
        <v>42948</v>
      </c>
      <c r="E1669" s="12">
        <v>43100</v>
      </c>
      <c r="F1669" s="13">
        <v>38000</v>
      </c>
      <c r="G1669" s="12">
        <v>42948</v>
      </c>
      <c r="H1669" s="12">
        <v>43312</v>
      </c>
      <c r="I1669" s="17">
        <f t="shared" si="246"/>
        <v>12</v>
      </c>
      <c r="J1669" s="13">
        <f t="shared" si="247"/>
        <v>3166.6666666666665</v>
      </c>
      <c r="K1669"/>
      <c r="L1669" t="b">
        <f t="shared" si="248"/>
        <v>0</v>
      </c>
      <c r="M1669" t="b">
        <f t="shared" si="249"/>
        <v>0</v>
      </c>
      <c r="N1669" t="b">
        <f t="shared" si="250"/>
        <v>1</v>
      </c>
      <c r="O1669" t="b">
        <f t="shared" si="251"/>
        <v>1</v>
      </c>
      <c r="P1669" t="b">
        <f t="shared" si="252"/>
        <v>1</v>
      </c>
      <c r="Q1669" s="21">
        <f t="shared" si="253"/>
        <v>1</v>
      </c>
    </row>
    <row r="1670" spans="1:17" ht="15.75" hidden="1" x14ac:dyDescent="0.25">
      <c r="A1670" s="17" t="s">
        <v>87</v>
      </c>
      <c r="B1670" s="17" t="s">
        <v>334</v>
      </c>
      <c r="C1670" s="17" t="s">
        <v>22</v>
      </c>
      <c r="D1670" s="12">
        <v>43008</v>
      </c>
      <c r="E1670" s="12">
        <v>43100</v>
      </c>
      <c r="F1670" s="13">
        <v>12500</v>
      </c>
      <c r="G1670" s="12">
        <v>42948</v>
      </c>
      <c r="H1670" s="12">
        <v>43039</v>
      </c>
      <c r="I1670" s="17">
        <f t="shared" si="246"/>
        <v>3</v>
      </c>
      <c r="J1670" s="13">
        <f t="shared" si="247"/>
        <v>4166.666666666667</v>
      </c>
      <c r="K1670"/>
      <c r="L1670" t="b">
        <f t="shared" si="248"/>
        <v>0</v>
      </c>
      <c r="M1670" t="b">
        <f t="shared" si="249"/>
        <v>0</v>
      </c>
      <c r="N1670" t="b">
        <f t="shared" si="250"/>
        <v>1</v>
      </c>
      <c r="O1670" t="b">
        <f t="shared" si="251"/>
        <v>1</v>
      </c>
      <c r="P1670" t="b">
        <f t="shared" si="252"/>
        <v>1</v>
      </c>
      <c r="Q1670" s="21">
        <f t="shared" si="253"/>
        <v>-364</v>
      </c>
    </row>
    <row r="1671" spans="1:17" ht="15.75" hidden="1" x14ac:dyDescent="0.25">
      <c r="A1671" s="17" t="s">
        <v>87</v>
      </c>
      <c r="B1671" s="17" t="s">
        <v>334</v>
      </c>
      <c r="C1671" s="17" t="s">
        <v>22</v>
      </c>
      <c r="D1671" s="12">
        <v>42948</v>
      </c>
      <c r="E1671" s="12">
        <v>43100</v>
      </c>
      <c r="F1671" s="13">
        <v>5416.67</v>
      </c>
      <c r="G1671" s="12">
        <v>42948</v>
      </c>
      <c r="H1671" s="12">
        <v>42978</v>
      </c>
      <c r="I1671" s="17">
        <f t="shared" si="246"/>
        <v>1</v>
      </c>
      <c r="J1671" s="13">
        <f t="shared" si="247"/>
        <v>5416.67</v>
      </c>
      <c r="K1671"/>
      <c r="L1671" t="b">
        <f t="shared" si="248"/>
        <v>0</v>
      </c>
      <c r="M1671" t="b">
        <f t="shared" si="249"/>
        <v>0</v>
      </c>
      <c r="N1671" t="b">
        <f t="shared" si="250"/>
        <v>1</v>
      </c>
      <c r="O1671" t="b">
        <f t="shared" si="251"/>
        <v>1</v>
      </c>
      <c r="P1671" t="b">
        <f t="shared" si="252"/>
        <v>1</v>
      </c>
      <c r="Q1671" s="21">
        <f t="shared" si="253"/>
        <v>-91</v>
      </c>
    </row>
    <row r="1672" spans="1:17" ht="15.75" hidden="1" x14ac:dyDescent="0.25">
      <c r="A1672" s="17" t="s">
        <v>87</v>
      </c>
      <c r="B1672" s="17" t="s">
        <v>334</v>
      </c>
      <c r="C1672" s="17" t="s">
        <v>22</v>
      </c>
      <c r="D1672" s="12">
        <v>42948</v>
      </c>
      <c r="E1672" s="12">
        <v>43100</v>
      </c>
      <c r="F1672" s="13">
        <v>4500</v>
      </c>
      <c r="G1672" s="12">
        <v>42948</v>
      </c>
      <c r="H1672" s="12">
        <v>42978</v>
      </c>
      <c r="I1672" s="17">
        <f t="shared" si="246"/>
        <v>1</v>
      </c>
      <c r="J1672" s="13">
        <f t="shared" si="247"/>
        <v>4500</v>
      </c>
      <c r="K1672"/>
      <c r="L1672" t="b">
        <f t="shared" si="248"/>
        <v>0</v>
      </c>
      <c r="M1672" t="b">
        <f t="shared" si="249"/>
        <v>0</v>
      </c>
      <c r="N1672" t="b">
        <f t="shared" si="250"/>
        <v>1</v>
      </c>
      <c r="O1672" t="b">
        <f t="shared" si="251"/>
        <v>1</v>
      </c>
      <c r="P1672" t="b">
        <f t="shared" si="252"/>
        <v>1</v>
      </c>
      <c r="Q1672" s="21">
        <f t="shared" si="253"/>
        <v>-30</v>
      </c>
    </row>
    <row r="1673" spans="1:17" ht="15.75" hidden="1" x14ac:dyDescent="0.25">
      <c r="A1673" s="17" t="s">
        <v>87</v>
      </c>
      <c r="B1673" s="17" t="s">
        <v>334</v>
      </c>
      <c r="C1673" s="17" t="s">
        <v>22</v>
      </c>
      <c r="D1673" s="12">
        <v>42979</v>
      </c>
      <c r="E1673" s="12">
        <v>43100</v>
      </c>
      <c r="F1673" s="13">
        <v>5416.67</v>
      </c>
      <c r="G1673" s="12">
        <v>42979</v>
      </c>
      <c r="H1673" s="12">
        <v>43008</v>
      </c>
      <c r="I1673" s="17">
        <f t="shared" si="246"/>
        <v>1</v>
      </c>
      <c r="J1673" s="13">
        <f t="shared" si="247"/>
        <v>5416.67</v>
      </c>
      <c r="K1673"/>
      <c r="L1673" t="b">
        <f t="shared" si="248"/>
        <v>0</v>
      </c>
      <c r="M1673" t="b">
        <f t="shared" si="249"/>
        <v>0</v>
      </c>
      <c r="N1673" t="b">
        <f t="shared" si="250"/>
        <v>1</v>
      </c>
      <c r="O1673" t="b">
        <f t="shared" si="251"/>
        <v>1</v>
      </c>
      <c r="P1673" t="b">
        <f t="shared" si="252"/>
        <v>1</v>
      </c>
      <c r="Q1673" s="21">
        <f t="shared" si="253"/>
        <v>1</v>
      </c>
    </row>
    <row r="1674" spans="1:17" ht="15.75" hidden="1" x14ac:dyDescent="0.25">
      <c r="A1674" s="17" t="s">
        <v>87</v>
      </c>
      <c r="B1674" s="17" t="s">
        <v>334</v>
      </c>
      <c r="C1674" s="17" t="s">
        <v>22</v>
      </c>
      <c r="D1674" s="12">
        <v>43008</v>
      </c>
      <c r="E1674" s="12">
        <v>43100</v>
      </c>
      <c r="F1674" s="13">
        <v>99900</v>
      </c>
      <c r="G1674" s="12">
        <v>43009</v>
      </c>
      <c r="H1674" s="12">
        <v>43343</v>
      </c>
      <c r="I1674" s="17">
        <f t="shared" si="246"/>
        <v>11</v>
      </c>
      <c r="J1674" s="13">
        <f t="shared" si="247"/>
        <v>9081.818181818182</v>
      </c>
      <c r="K1674"/>
      <c r="L1674" t="b">
        <f t="shared" si="248"/>
        <v>0</v>
      </c>
      <c r="M1674" t="b">
        <f t="shared" si="249"/>
        <v>1</v>
      </c>
      <c r="N1674" t="b">
        <f t="shared" si="250"/>
        <v>1</v>
      </c>
      <c r="O1674" t="b">
        <f t="shared" si="251"/>
        <v>1</v>
      </c>
      <c r="P1674" t="b">
        <f t="shared" si="252"/>
        <v>1</v>
      </c>
      <c r="Q1674" s="21">
        <f t="shared" si="253"/>
        <v>1</v>
      </c>
    </row>
    <row r="1675" spans="1:17" ht="15.75" hidden="1" x14ac:dyDescent="0.25">
      <c r="A1675" s="17" t="s">
        <v>87</v>
      </c>
      <c r="B1675" s="17" t="s">
        <v>334</v>
      </c>
      <c r="C1675" s="17" t="s">
        <v>22</v>
      </c>
      <c r="D1675" s="12">
        <v>43009</v>
      </c>
      <c r="E1675" s="12">
        <v>43100</v>
      </c>
      <c r="F1675" s="13">
        <v>5416.67</v>
      </c>
      <c r="G1675" s="12">
        <v>43009</v>
      </c>
      <c r="H1675" s="12">
        <v>43039</v>
      </c>
      <c r="I1675" s="17">
        <f t="shared" si="246"/>
        <v>1</v>
      </c>
      <c r="J1675" s="13">
        <f t="shared" si="247"/>
        <v>5416.67</v>
      </c>
      <c r="K1675"/>
      <c r="L1675" t="b">
        <f t="shared" si="248"/>
        <v>0</v>
      </c>
      <c r="M1675" t="b">
        <f t="shared" si="249"/>
        <v>0</v>
      </c>
      <c r="N1675" t="b">
        <f t="shared" si="250"/>
        <v>1</v>
      </c>
      <c r="O1675" t="b">
        <f t="shared" si="251"/>
        <v>1</v>
      </c>
      <c r="P1675" t="b">
        <f t="shared" si="252"/>
        <v>1</v>
      </c>
      <c r="Q1675" s="21">
        <f t="shared" si="253"/>
        <v>-334</v>
      </c>
    </row>
    <row r="1676" spans="1:17" ht="15.75" hidden="1" x14ac:dyDescent="0.25">
      <c r="A1676" s="17" t="s">
        <v>87</v>
      </c>
      <c r="B1676" s="17" t="s">
        <v>334</v>
      </c>
      <c r="C1676" s="17" t="s">
        <v>22</v>
      </c>
      <c r="D1676" s="12">
        <v>43070</v>
      </c>
      <c r="E1676" s="12">
        <v>43100</v>
      </c>
      <c r="F1676" s="13">
        <v>50000</v>
      </c>
      <c r="G1676" s="12">
        <v>43040</v>
      </c>
      <c r="H1676" s="12">
        <v>43220</v>
      </c>
      <c r="I1676" s="17">
        <f t="shared" si="246"/>
        <v>6</v>
      </c>
      <c r="J1676" s="13">
        <f t="shared" si="247"/>
        <v>8333.3333333333339</v>
      </c>
      <c r="K1676"/>
      <c r="L1676" t="b">
        <f t="shared" si="248"/>
        <v>0</v>
      </c>
      <c r="M1676" t="b">
        <f t="shared" si="249"/>
        <v>1</v>
      </c>
      <c r="N1676" t="b">
        <f t="shared" si="250"/>
        <v>1</v>
      </c>
      <c r="O1676" t="b">
        <f t="shared" si="251"/>
        <v>1</v>
      </c>
      <c r="P1676" t="b">
        <f t="shared" si="252"/>
        <v>1</v>
      </c>
      <c r="Q1676" s="21">
        <f t="shared" si="253"/>
        <v>1</v>
      </c>
    </row>
    <row r="1677" spans="1:17" ht="15.75" hidden="1" x14ac:dyDescent="0.25">
      <c r="A1677" s="17" t="s">
        <v>87</v>
      </c>
      <c r="B1677" s="17" t="s">
        <v>334</v>
      </c>
      <c r="C1677" s="17" t="s">
        <v>22</v>
      </c>
      <c r="D1677" s="12">
        <v>43040</v>
      </c>
      <c r="E1677" s="12">
        <v>43465</v>
      </c>
      <c r="F1677" s="13">
        <v>5416.67</v>
      </c>
      <c r="G1677" s="12">
        <v>43040</v>
      </c>
      <c r="H1677" s="12">
        <v>43069</v>
      </c>
      <c r="I1677" s="17">
        <f t="shared" si="246"/>
        <v>1</v>
      </c>
      <c r="J1677" s="13">
        <f t="shared" si="247"/>
        <v>5416.67</v>
      </c>
      <c r="K1677"/>
      <c r="L1677" t="b">
        <f t="shared" si="248"/>
        <v>0</v>
      </c>
      <c r="M1677" t="b">
        <f t="shared" si="249"/>
        <v>0</v>
      </c>
      <c r="N1677" t="b">
        <f t="shared" si="250"/>
        <v>1</v>
      </c>
      <c r="O1677" t="b">
        <f t="shared" si="251"/>
        <v>1</v>
      </c>
      <c r="P1677" t="b">
        <f t="shared" si="252"/>
        <v>1</v>
      </c>
      <c r="Q1677" s="21">
        <f t="shared" si="253"/>
        <v>-180</v>
      </c>
    </row>
    <row r="1678" spans="1:17" ht="15.75" hidden="1" x14ac:dyDescent="0.25">
      <c r="A1678" s="17" t="s">
        <v>87</v>
      </c>
      <c r="B1678" s="17" t="s">
        <v>334</v>
      </c>
      <c r="C1678" s="17" t="s">
        <v>22</v>
      </c>
      <c r="D1678" s="12">
        <v>43070</v>
      </c>
      <c r="E1678" s="12">
        <v>43465</v>
      </c>
      <c r="F1678" s="13">
        <v>5416.67</v>
      </c>
      <c r="G1678" s="12">
        <v>43070</v>
      </c>
      <c r="H1678" s="12">
        <v>43100</v>
      </c>
      <c r="I1678" s="17">
        <f t="shared" si="246"/>
        <v>1</v>
      </c>
      <c r="J1678" s="13">
        <f t="shared" si="247"/>
        <v>5416.67</v>
      </c>
      <c r="K1678"/>
      <c r="L1678" t="b">
        <f t="shared" si="248"/>
        <v>0</v>
      </c>
      <c r="M1678" t="b">
        <f t="shared" si="249"/>
        <v>0</v>
      </c>
      <c r="N1678" t="b">
        <f t="shared" si="250"/>
        <v>1</v>
      </c>
      <c r="O1678" t="b">
        <f t="shared" si="251"/>
        <v>1</v>
      </c>
      <c r="P1678" t="b">
        <f t="shared" si="252"/>
        <v>1</v>
      </c>
      <c r="Q1678" s="21">
        <f t="shared" si="253"/>
        <v>1</v>
      </c>
    </row>
    <row r="1679" spans="1:17" ht="15.75" hidden="1" x14ac:dyDescent="0.25">
      <c r="A1679" s="17" t="s">
        <v>87</v>
      </c>
      <c r="B1679" s="17" t="s">
        <v>334</v>
      </c>
      <c r="C1679" s="17" t="s">
        <v>22</v>
      </c>
      <c r="D1679" s="12">
        <v>43101</v>
      </c>
      <c r="E1679" s="12">
        <v>43171</v>
      </c>
      <c r="F1679" s="13">
        <v>5416.67</v>
      </c>
      <c r="G1679" s="12">
        <v>43101</v>
      </c>
      <c r="H1679" s="12">
        <v>43131</v>
      </c>
      <c r="I1679" s="17">
        <f t="shared" si="246"/>
        <v>1</v>
      </c>
      <c r="J1679" s="13">
        <f t="shared" si="247"/>
        <v>5416.67</v>
      </c>
      <c r="K1679"/>
      <c r="L1679" t="b">
        <f t="shared" si="248"/>
        <v>0</v>
      </c>
      <c r="M1679" t="b">
        <f t="shared" si="249"/>
        <v>0</v>
      </c>
      <c r="N1679" t="b">
        <f t="shared" si="250"/>
        <v>1</v>
      </c>
      <c r="O1679" t="b">
        <f t="shared" si="251"/>
        <v>1</v>
      </c>
      <c r="P1679" t="b">
        <f t="shared" si="252"/>
        <v>1</v>
      </c>
      <c r="Q1679" s="21">
        <f t="shared" si="253"/>
        <v>1</v>
      </c>
    </row>
    <row r="1680" spans="1:17" ht="15.75" hidden="1" x14ac:dyDescent="0.25">
      <c r="A1680" s="17" t="s">
        <v>87</v>
      </c>
      <c r="B1680" s="17" t="s">
        <v>334</v>
      </c>
      <c r="C1680" s="17" t="s">
        <v>22</v>
      </c>
      <c r="D1680" s="12">
        <v>43132</v>
      </c>
      <c r="E1680" s="12">
        <v>43242</v>
      </c>
      <c r="F1680" s="13">
        <v>5416.67</v>
      </c>
      <c r="G1680" s="12">
        <v>43132</v>
      </c>
      <c r="H1680" s="12">
        <v>43159</v>
      </c>
      <c r="I1680" s="17">
        <f t="shared" si="246"/>
        <v>1</v>
      </c>
      <c r="J1680" s="13">
        <f t="shared" si="247"/>
        <v>5416.67</v>
      </c>
      <c r="K1680"/>
      <c r="L1680" t="b">
        <f t="shared" si="248"/>
        <v>0</v>
      </c>
      <c r="M1680" t="b">
        <f t="shared" si="249"/>
        <v>0</v>
      </c>
      <c r="N1680" t="b">
        <f t="shared" si="250"/>
        <v>1</v>
      </c>
      <c r="O1680" t="b">
        <f t="shared" si="251"/>
        <v>1</v>
      </c>
      <c r="P1680" t="b">
        <f t="shared" si="252"/>
        <v>1</v>
      </c>
      <c r="Q1680" s="21">
        <f t="shared" si="253"/>
        <v>1</v>
      </c>
    </row>
    <row r="1681" spans="1:17" ht="15.75" hidden="1" x14ac:dyDescent="0.25">
      <c r="A1681" s="17" t="s">
        <v>87</v>
      </c>
      <c r="B1681" s="17" t="s">
        <v>334</v>
      </c>
      <c r="C1681" s="17" t="s">
        <v>22</v>
      </c>
      <c r="D1681" s="12">
        <v>43228</v>
      </c>
      <c r="E1681" s="12">
        <v>43298</v>
      </c>
      <c r="F1681" s="13">
        <v>2500</v>
      </c>
      <c r="G1681" s="12">
        <v>43160</v>
      </c>
      <c r="H1681" s="12">
        <v>43190</v>
      </c>
      <c r="I1681" s="17">
        <f t="shared" si="246"/>
        <v>1</v>
      </c>
      <c r="J1681" s="13">
        <f t="shared" si="247"/>
        <v>2500</v>
      </c>
      <c r="K1681"/>
      <c r="L1681" t="b">
        <f t="shared" si="248"/>
        <v>0</v>
      </c>
      <c r="M1681" t="b">
        <f t="shared" si="249"/>
        <v>0</v>
      </c>
      <c r="N1681" t="b">
        <f t="shared" si="250"/>
        <v>1</v>
      </c>
      <c r="O1681" t="b">
        <f t="shared" si="251"/>
        <v>1</v>
      </c>
      <c r="P1681" t="b">
        <f t="shared" si="252"/>
        <v>1</v>
      </c>
      <c r="Q1681" s="21">
        <f t="shared" si="253"/>
        <v>1</v>
      </c>
    </row>
    <row r="1682" spans="1:17" ht="15.75" hidden="1" x14ac:dyDescent="0.25">
      <c r="A1682" s="17" t="s">
        <v>87</v>
      </c>
      <c r="B1682" s="17" t="s">
        <v>334</v>
      </c>
      <c r="C1682" s="17" t="s">
        <v>22</v>
      </c>
      <c r="D1682" s="12">
        <v>43160</v>
      </c>
      <c r="E1682" s="12">
        <v>43242</v>
      </c>
      <c r="F1682" s="13">
        <v>5416.67</v>
      </c>
      <c r="G1682" s="12">
        <v>43160</v>
      </c>
      <c r="H1682" s="12">
        <v>43190</v>
      </c>
      <c r="I1682" s="17">
        <f t="shared" si="246"/>
        <v>1</v>
      </c>
      <c r="J1682" s="13">
        <f t="shared" si="247"/>
        <v>5416.67</v>
      </c>
      <c r="K1682"/>
      <c r="L1682" t="b">
        <f t="shared" si="248"/>
        <v>0</v>
      </c>
      <c r="M1682" t="b">
        <f t="shared" si="249"/>
        <v>0</v>
      </c>
      <c r="N1682" t="b">
        <f t="shared" si="250"/>
        <v>1</v>
      </c>
      <c r="O1682" t="b">
        <f t="shared" si="251"/>
        <v>1</v>
      </c>
      <c r="P1682" t="b">
        <f t="shared" si="252"/>
        <v>1</v>
      </c>
      <c r="Q1682" s="21">
        <f t="shared" si="253"/>
        <v>-30</v>
      </c>
    </row>
    <row r="1683" spans="1:17" ht="15.75" hidden="1" x14ac:dyDescent="0.25">
      <c r="A1683" s="17" t="s">
        <v>87</v>
      </c>
      <c r="B1683" s="17" t="s">
        <v>334</v>
      </c>
      <c r="C1683" s="17" t="s">
        <v>22</v>
      </c>
      <c r="D1683" s="12">
        <v>43191</v>
      </c>
      <c r="E1683" s="12">
        <v>43255</v>
      </c>
      <c r="F1683" s="13">
        <v>5416.67</v>
      </c>
      <c r="G1683" s="12">
        <v>43191</v>
      </c>
      <c r="H1683" s="12">
        <v>43220</v>
      </c>
      <c r="I1683" s="17">
        <f t="shared" si="246"/>
        <v>1</v>
      </c>
      <c r="J1683" s="13">
        <f t="shared" si="247"/>
        <v>5416.67</v>
      </c>
      <c r="K1683"/>
      <c r="L1683" t="b">
        <f t="shared" si="248"/>
        <v>0</v>
      </c>
      <c r="M1683" t="b">
        <f t="shared" si="249"/>
        <v>0</v>
      </c>
      <c r="N1683" t="b">
        <f t="shared" si="250"/>
        <v>1</v>
      </c>
      <c r="O1683" t="b">
        <f t="shared" si="251"/>
        <v>1</v>
      </c>
      <c r="P1683" t="b">
        <f t="shared" si="252"/>
        <v>1</v>
      </c>
      <c r="Q1683" s="21">
        <f t="shared" si="253"/>
        <v>1</v>
      </c>
    </row>
    <row r="1684" spans="1:17" ht="15.75" hidden="1" x14ac:dyDescent="0.25">
      <c r="A1684" s="17" t="s">
        <v>87</v>
      </c>
      <c r="B1684" s="17" t="s">
        <v>334</v>
      </c>
      <c r="C1684" s="17" t="s">
        <v>22</v>
      </c>
      <c r="D1684" s="12">
        <v>43221</v>
      </c>
      <c r="E1684" s="12">
        <v>43291</v>
      </c>
      <c r="F1684" s="13">
        <v>5416.67</v>
      </c>
      <c r="G1684" s="12">
        <v>43221</v>
      </c>
      <c r="H1684" s="12">
        <v>43251</v>
      </c>
      <c r="I1684" s="17">
        <f t="shared" si="246"/>
        <v>1</v>
      </c>
      <c r="J1684" s="13">
        <f t="shared" si="247"/>
        <v>5416.67</v>
      </c>
      <c r="K1684"/>
      <c r="L1684" t="b">
        <f t="shared" si="248"/>
        <v>0</v>
      </c>
      <c r="M1684" t="b">
        <f t="shared" si="249"/>
        <v>0</v>
      </c>
      <c r="N1684" t="b">
        <f t="shared" si="250"/>
        <v>1</v>
      </c>
      <c r="O1684" t="b">
        <f t="shared" si="251"/>
        <v>1</v>
      </c>
      <c r="P1684" t="b">
        <f t="shared" si="252"/>
        <v>1</v>
      </c>
      <c r="Q1684" s="21">
        <f t="shared" si="253"/>
        <v>1</v>
      </c>
    </row>
    <row r="1685" spans="1:17" ht="15.75" hidden="1" x14ac:dyDescent="0.25">
      <c r="A1685" s="17" t="s">
        <v>87</v>
      </c>
      <c r="B1685" s="17" t="s">
        <v>334</v>
      </c>
      <c r="C1685" s="17" t="s">
        <v>22</v>
      </c>
      <c r="D1685" s="12">
        <v>43252</v>
      </c>
      <c r="E1685" s="12">
        <v>43339</v>
      </c>
      <c r="F1685" s="13">
        <v>5416.67</v>
      </c>
      <c r="G1685" s="12">
        <v>43252</v>
      </c>
      <c r="H1685" s="12">
        <v>43281</v>
      </c>
      <c r="I1685" s="17">
        <f t="shared" si="246"/>
        <v>1</v>
      </c>
      <c r="J1685" s="13">
        <f t="shared" si="247"/>
        <v>5416.67</v>
      </c>
      <c r="K1685"/>
      <c r="L1685" t="b">
        <f t="shared" si="248"/>
        <v>0</v>
      </c>
      <c r="M1685" t="b">
        <f t="shared" si="249"/>
        <v>0</v>
      </c>
      <c r="N1685" t="b">
        <f t="shared" si="250"/>
        <v>1</v>
      </c>
      <c r="O1685" t="b">
        <f t="shared" si="251"/>
        <v>1</v>
      </c>
      <c r="P1685" t="b">
        <f t="shared" si="252"/>
        <v>1</v>
      </c>
      <c r="Q1685" s="21">
        <f t="shared" si="253"/>
        <v>1</v>
      </c>
    </row>
    <row r="1686" spans="1:17" ht="15.75" hidden="1" x14ac:dyDescent="0.25">
      <c r="A1686" s="17" t="s">
        <v>87</v>
      </c>
      <c r="B1686" s="17" t="s">
        <v>334</v>
      </c>
      <c r="C1686" s="17" t="s">
        <v>22</v>
      </c>
      <c r="D1686" s="12">
        <v>43282</v>
      </c>
      <c r="E1686" s="12">
        <v>43347</v>
      </c>
      <c r="F1686" s="13">
        <v>5416.67</v>
      </c>
      <c r="G1686" s="12">
        <v>43282</v>
      </c>
      <c r="H1686" s="12">
        <v>43312</v>
      </c>
      <c r="I1686" s="17">
        <f t="shared" si="246"/>
        <v>1</v>
      </c>
      <c r="J1686" s="13">
        <f t="shared" si="247"/>
        <v>5416.67</v>
      </c>
      <c r="K1686"/>
      <c r="L1686" t="b">
        <f t="shared" si="248"/>
        <v>0</v>
      </c>
      <c r="M1686" t="b">
        <f t="shared" si="249"/>
        <v>0</v>
      </c>
      <c r="N1686" t="b">
        <f t="shared" si="250"/>
        <v>1</v>
      </c>
      <c r="O1686" t="b">
        <f t="shared" si="251"/>
        <v>1</v>
      </c>
      <c r="P1686" t="b">
        <f t="shared" si="252"/>
        <v>1</v>
      </c>
      <c r="Q1686" s="21">
        <f t="shared" si="253"/>
        <v>1</v>
      </c>
    </row>
    <row r="1687" spans="1:17" ht="15.75" x14ac:dyDescent="0.25">
      <c r="A1687" s="17" t="s">
        <v>87</v>
      </c>
      <c r="B1687" s="17" t="s">
        <v>334</v>
      </c>
      <c r="C1687" s="17" t="s">
        <v>22</v>
      </c>
      <c r="D1687" s="12">
        <v>43353</v>
      </c>
      <c r="E1687" s="12">
        <v>43423</v>
      </c>
      <c r="F1687" s="13">
        <v>40000</v>
      </c>
      <c r="G1687" s="12">
        <v>43313</v>
      </c>
      <c r="H1687" s="12">
        <v>43677</v>
      </c>
      <c r="I1687" s="17">
        <f t="shared" si="246"/>
        <v>12</v>
      </c>
      <c r="J1687" s="13">
        <f t="shared" si="247"/>
        <v>3333.3333333333335</v>
      </c>
      <c r="K1687"/>
      <c r="L1687" t="b">
        <f t="shared" si="248"/>
        <v>0</v>
      </c>
      <c r="M1687" t="b">
        <f t="shared" si="249"/>
        <v>0</v>
      </c>
      <c r="N1687" t="b">
        <f t="shared" si="250"/>
        <v>1</v>
      </c>
      <c r="O1687" t="b">
        <f t="shared" si="251"/>
        <v>1</v>
      </c>
      <c r="P1687" t="b">
        <f t="shared" si="252"/>
        <v>1</v>
      </c>
      <c r="Q1687" s="21">
        <f t="shared" si="253"/>
        <v>1</v>
      </c>
    </row>
    <row r="1688" spans="1:17" ht="15.75" hidden="1" x14ac:dyDescent="0.25">
      <c r="A1688" s="17" t="s">
        <v>87</v>
      </c>
      <c r="B1688" s="17" t="s">
        <v>334</v>
      </c>
      <c r="C1688" s="17" t="s">
        <v>22</v>
      </c>
      <c r="D1688" s="12">
        <v>43313</v>
      </c>
      <c r="E1688" s="12">
        <v>43382</v>
      </c>
      <c r="F1688" s="13">
        <v>5416.67</v>
      </c>
      <c r="G1688" s="12">
        <v>43313</v>
      </c>
      <c r="H1688" s="12">
        <v>43343</v>
      </c>
      <c r="I1688" s="17">
        <f t="shared" si="246"/>
        <v>1</v>
      </c>
      <c r="J1688" s="13">
        <f t="shared" si="247"/>
        <v>5416.67</v>
      </c>
      <c r="K1688"/>
      <c r="L1688" t="b">
        <f t="shared" si="248"/>
        <v>0</v>
      </c>
      <c r="M1688" t="b">
        <f t="shared" si="249"/>
        <v>0</v>
      </c>
      <c r="N1688" t="b">
        <f t="shared" si="250"/>
        <v>1</v>
      </c>
      <c r="O1688" t="b">
        <f t="shared" si="251"/>
        <v>1</v>
      </c>
      <c r="P1688" t="b">
        <f t="shared" si="252"/>
        <v>1</v>
      </c>
      <c r="Q1688" s="21">
        <f t="shared" si="253"/>
        <v>-364</v>
      </c>
    </row>
    <row r="1689" spans="1:17" ht="15.75" hidden="1" x14ac:dyDescent="0.25">
      <c r="A1689" s="17" t="s">
        <v>87</v>
      </c>
      <c r="B1689" s="17" t="s">
        <v>334</v>
      </c>
      <c r="C1689" s="17" t="s">
        <v>22</v>
      </c>
      <c r="D1689" s="12">
        <v>43344</v>
      </c>
      <c r="E1689" s="12">
        <v>43409</v>
      </c>
      <c r="F1689" s="13">
        <v>5416.67</v>
      </c>
      <c r="G1689" s="12">
        <v>43344</v>
      </c>
      <c r="H1689" s="12">
        <v>43373</v>
      </c>
      <c r="I1689" s="17">
        <f t="shared" si="246"/>
        <v>1</v>
      </c>
      <c r="J1689" s="13">
        <f t="shared" si="247"/>
        <v>5416.67</v>
      </c>
      <c r="K1689"/>
      <c r="L1689" t="b">
        <f t="shared" si="248"/>
        <v>0</v>
      </c>
      <c r="M1689" t="b">
        <f t="shared" si="249"/>
        <v>0</v>
      </c>
      <c r="N1689" t="b">
        <f t="shared" si="250"/>
        <v>1</v>
      </c>
      <c r="O1689" t="b">
        <f t="shared" si="251"/>
        <v>1</v>
      </c>
      <c r="P1689" t="b">
        <f t="shared" si="252"/>
        <v>1</v>
      </c>
      <c r="Q1689" s="21">
        <f t="shared" si="253"/>
        <v>1</v>
      </c>
    </row>
    <row r="1690" spans="1:17" ht="15.75" hidden="1" x14ac:dyDescent="0.25">
      <c r="A1690" s="17" t="s">
        <v>87</v>
      </c>
      <c r="B1690" s="17" t="s">
        <v>334</v>
      </c>
      <c r="C1690" s="17" t="s">
        <v>22</v>
      </c>
      <c r="D1690" s="12">
        <v>43374</v>
      </c>
      <c r="E1690" s="12">
        <v>43444</v>
      </c>
      <c r="F1690" s="13">
        <v>5416.67</v>
      </c>
      <c r="G1690" s="12">
        <v>43374</v>
      </c>
      <c r="H1690" s="12">
        <v>43404</v>
      </c>
      <c r="I1690" s="17">
        <f t="shared" si="246"/>
        <v>1</v>
      </c>
      <c r="J1690" s="13">
        <f t="shared" si="247"/>
        <v>5416.67</v>
      </c>
      <c r="K1690"/>
      <c r="L1690" t="b">
        <f t="shared" si="248"/>
        <v>0</v>
      </c>
      <c r="M1690" t="b">
        <f t="shared" si="249"/>
        <v>0</v>
      </c>
      <c r="N1690" t="b">
        <f t="shared" si="250"/>
        <v>1</v>
      </c>
      <c r="O1690" t="b">
        <f t="shared" si="251"/>
        <v>1</v>
      </c>
      <c r="P1690" t="b">
        <f t="shared" si="252"/>
        <v>1</v>
      </c>
      <c r="Q1690" s="21">
        <f t="shared" si="253"/>
        <v>1</v>
      </c>
    </row>
    <row r="1691" spans="1:17" ht="15.75" hidden="1" x14ac:dyDescent="0.25">
      <c r="A1691" s="17" t="s">
        <v>87</v>
      </c>
      <c r="B1691" s="17" t="s">
        <v>334</v>
      </c>
      <c r="C1691" s="17" t="s">
        <v>22</v>
      </c>
      <c r="D1691" s="12">
        <v>43413</v>
      </c>
      <c r="E1691" s="12">
        <v>43479</v>
      </c>
      <c r="F1691" s="13">
        <v>45000</v>
      </c>
      <c r="G1691" s="12">
        <v>43405</v>
      </c>
      <c r="H1691" s="12">
        <v>43465</v>
      </c>
      <c r="I1691" s="17">
        <f t="shared" si="246"/>
        <v>2</v>
      </c>
      <c r="J1691" s="13">
        <f t="shared" si="247"/>
        <v>22500</v>
      </c>
      <c r="K1691"/>
      <c r="L1691" t="b">
        <f t="shared" si="248"/>
        <v>0</v>
      </c>
      <c r="M1691" t="b">
        <f t="shared" si="249"/>
        <v>1</v>
      </c>
      <c r="N1691" t="b">
        <f t="shared" si="250"/>
        <v>1</v>
      </c>
      <c r="O1691" t="b">
        <f t="shared" si="251"/>
        <v>1</v>
      </c>
      <c r="P1691" t="b">
        <f t="shared" si="252"/>
        <v>1</v>
      </c>
      <c r="Q1691" s="21">
        <f t="shared" si="253"/>
        <v>1</v>
      </c>
    </row>
    <row r="1692" spans="1:17" ht="15.75" hidden="1" x14ac:dyDescent="0.25">
      <c r="A1692" s="17" t="s">
        <v>87</v>
      </c>
      <c r="B1692" s="17" t="s">
        <v>334</v>
      </c>
      <c r="C1692" s="17" t="s">
        <v>22</v>
      </c>
      <c r="D1692" s="12">
        <v>43405</v>
      </c>
      <c r="E1692" s="12">
        <v>43472</v>
      </c>
      <c r="F1692" s="13">
        <v>5416.67</v>
      </c>
      <c r="G1692" s="12">
        <v>43405</v>
      </c>
      <c r="H1692" s="12">
        <v>43434</v>
      </c>
      <c r="I1692" s="17">
        <f t="shared" si="246"/>
        <v>1</v>
      </c>
      <c r="J1692" s="13">
        <f t="shared" si="247"/>
        <v>5416.67</v>
      </c>
      <c r="K1692"/>
      <c r="L1692" t="b">
        <f t="shared" si="248"/>
        <v>0</v>
      </c>
      <c r="M1692" t="b">
        <f t="shared" si="249"/>
        <v>0</v>
      </c>
      <c r="N1692" t="b">
        <f t="shared" si="250"/>
        <v>1</v>
      </c>
      <c r="O1692" t="b">
        <f t="shared" si="251"/>
        <v>1</v>
      </c>
      <c r="P1692" t="b">
        <f t="shared" si="252"/>
        <v>1</v>
      </c>
      <c r="Q1692" s="21">
        <f t="shared" si="253"/>
        <v>-60</v>
      </c>
    </row>
    <row r="1693" spans="1:17" ht="15.75" x14ac:dyDescent="0.25">
      <c r="A1693" s="17" t="s">
        <v>87</v>
      </c>
      <c r="B1693" s="17" t="s">
        <v>335</v>
      </c>
      <c r="C1693" s="17" t="s">
        <v>22</v>
      </c>
      <c r="D1693" s="12">
        <v>43467</v>
      </c>
      <c r="E1693" s="12">
        <v>43535</v>
      </c>
      <c r="F1693" s="13">
        <v>15000</v>
      </c>
      <c r="G1693" s="12">
        <v>43435</v>
      </c>
      <c r="H1693" s="12">
        <v>43799</v>
      </c>
      <c r="I1693" s="17">
        <f t="shared" si="246"/>
        <v>12</v>
      </c>
      <c r="J1693" s="13">
        <f t="shared" si="247"/>
        <v>1250</v>
      </c>
      <c r="K1693"/>
      <c r="L1693" t="b">
        <f t="shared" si="248"/>
        <v>0</v>
      </c>
      <c r="M1693" t="b">
        <f t="shared" si="249"/>
        <v>0</v>
      </c>
      <c r="N1693" t="b">
        <f t="shared" si="250"/>
        <v>1</v>
      </c>
      <c r="O1693" t="b">
        <f t="shared" si="251"/>
        <v>0</v>
      </c>
      <c r="P1693" t="b">
        <f t="shared" si="252"/>
        <v>0</v>
      </c>
      <c r="Q1693" s="21" t="str">
        <f t="shared" si="253"/>
        <v>N/a</v>
      </c>
    </row>
    <row r="1694" spans="1:17" ht="15.75" hidden="1" x14ac:dyDescent="0.25">
      <c r="A1694" s="17" t="s">
        <v>87</v>
      </c>
      <c r="B1694" s="17" t="s">
        <v>334</v>
      </c>
      <c r="C1694" s="17" t="s">
        <v>22</v>
      </c>
      <c r="D1694" s="12">
        <v>43403</v>
      </c>
      <c r="E1694" s="12">
        <v>43472</v>
      </c>
      <c r="F1694" s="13">
        <v>20000</v>
      </c>
      <c r="G1694" s="12">
        <v>43435</v>
      </c>
      <c r="H1694" s="12">
        <v>43465</v>
      </c>
      <c r="I1694" s="17">
        <f t="shared" si="246"/>
        <v>1</v>
      </c>
      <c r="J1694" s="13">
        <f t="shared" si="247"/>
        <v>20000</v>
      </c>
      <c r="K1694"/>
      <c r="L1694" t="b">
        <f t="shared" si="248"/>
        <v>0</v>
      </c>
      <c r="M1694" t="b">
        <f t="shared" si="249"/>
        <v>0</v>
      </c>
      <c r="N1694" t="b">
        <f t="shared" si="250"/>
        <v>1</v>
      </c>
      <c r="O1694" t="b">
        <f t="shared" si="251"/>
        <v>0</v>
      </c>
      <c r="P1694" t="b">
        <f t="shared" si="252"/>
        <v>0</v>
      </c>
      <c r="Q1694" s="21" t="str">
        <f t="shared" si="253"/>
        <v>N/a</v>
      </c>
    </row>
    <row r="1695" spans="1:17" ht="15.75" hidden="1" x14ac:dyDescent="0.25">
      <c r="A1695" s="17" t="s">
        <v>87</v>
      </c>
      <c r="B1695" s="17" t="s">
        <v>334</v>
      </c>
      <c r="C1695" s="17" t="s">
        <v>22</v>
      </c>
      <c r="D1695" s="12">
        <v>43435</v>
      </c>
      <c r="E1695" s="12">
        <v>43500</v>
      </c>
      <c r="F1695" s="13">
        <v>5416.67</v>
      </c>
      <c r="G1695" s="12">
        <v>43435</v>
      </c>
      <c r="H1695" s="12">
        <v>43465</v>
      </c>
      <c r="I1695" s="17">
        <f t="shared" si="246"/>
        <v>1</v>
      </c>
      <c r="J1695" s="13">
        <f t="shared" si="247"/>
        <v>5416.67</v>
      </c>
      <c r="K1695"/>
      <c r="L1695" t="b">
        <f t="shared" si="248"/>
        <v>0</v>
      </c>
      <c r="M1695" t="b">
        <f t="shared" si="249"/>
        <v>0</v>
      </c>
      <c r="N1695" t="b">
        <f t="shared" si="250"/>
        <v>1</v>
      </c>
      <c r="O1695" t="b">
        <f t="shared" si="251"/>
        <v>1</v>
      </c>
      <c r="P1695" t="b">
        <f t="shared" si="252"/>
        <v>1</v>
      </c>
      <c r="Q1695" s="21">
        <f t="shared" si="253"/>
        <v>-30</v>
      </c>
    </row>
    <row r="1696" spans="1:17" ht="15.75" x14ac:dyDescent="0.25">
      <c r="A1696" s="17" t="s">
        <v>87</v>
      </c>
      <c r="B1696" s="17" t="s">
        <v>332</v>
      </c>
      <c r="C1696" s="17" t="s">
        <v>22</v>
      </c>
      <c r="D1696" s="12">
        <v>43466</v>
      </c>
      <c r="E1696" s="12">
        <v>43535</v>
      </c>
      <c r="F1696" s="13">
        <v>5416.67</v>
      </c>
      <c r="G1696" s="12">
        <v>43466</v>
      </c>
      <c r="H1696" s="12">
        <v>43830</v>
      </c>
      <c r="I1696" s="17">
        <f t="shared" si="246"/>
        <v>12</v>
      </c>
      <c r="J1696" s="13">
        <f t="shared" si="247"/>
        <v>451.38916666666665</v>
      </c>
      <c r="K1696"/>
      <c r="L1696" t="b">
        <f t="shared" si="248"/>
        <v>0</v>
      </c>
      <c r="M1696" t="b">
        <f t="shared" si="249"/>
        <v>0</v>
      </c>
      <c r="N1696" t="b">
        <f t="shared" si="250"/>
        <v>1</v>
      </c>
      <c r="O1696" t="b">
        <f t="shared" si="251"/>
        <v>0</v>
      </c>
      <c r="P1696" t="b">
        <f t="shared" si="252"/>
        <v>0</v>
      </c>
      <c r="Q1696" s="21" t="str">
        <f t="shared" si="253"/>
        <v>N/a</v>
      </c>
    </row>
    <row r="1697" spans="1:17" ht="15.75" x14ac:dyDescent="0.25">
      <c r="A1697" s="17" t="s">
        <v>87</v>
      </c>
      <c r="B1697" s="17" t="s">
        <v>334</v>
      </c>
      <c r="C1697" s="17" t="s">
        <v>22</v>
      </c>
      <c r="D1697" s="12">
        <v>43497</v>
      </c>
      <c r="E1697" s="12">
        <v>43563</v>
      </c>
      <c r="F1697" s="13">
        <v>5416.67</v>
      </c>
      <c r="G1697" s="12">
        <v>43678</v>
      </c>
      <c r="H1697" s="12">
        <v>44043</v>
      </c>
      <c r="I1697" s="17">
        <f t="shared" si="246"/>
        <v>12</v>
      </c>
      <c r="J1697" s="13">
        <f t="shared" si="247"/>
        <v>451.38916666666665</v>
      </c>
      <c r="K1697"/>
      <c r="L1697" t="b">
        <f t="shared" si="248"/>
        <v>0</v>
      </c>
      <c r="M1697" t="b">
        <f t="shared" si="249"/>
        <v>0</v>
      </c>
      <c r="N1697" t="b">
        <f t="shared" si="250"/>
        <v>1</v>
      </c>
      <c r="O1697" t="b">
        <f t="shared" si="251"/>
        <v>0</v>
      </c>
      <c r="P1697" t="b">
        <f t="shared" si="252"/>
        <v>0</v>
      </c>
      <c r="Q1697" s="21" t="str">
        <f t="shared" si="253"/>
        <v>N/a</v>
      </c>
    </row>
    <row r="1698" spans="1:17" ht="15.75" x14ac:dyDescent="0.25">
      <c r="A1698" s="17" t="s">
        <v>87</v>
      </c>
      <c r="B1698" s="17" t="s">
        <v>335</v>
      </c>
      <c r="C1698" s="17" t="s">
        <v>22</v>
      </c>
      <c r="D1698" s="12">
        <v>43557</v>
      </c>
      <c r="E1698" s="12">
        <v>43605</v>
      </c>
      <c r="F1698" s="13">
        <v>6250</v>
      </c>
      <c r="G1698" s="12">
        <v>43800</v>
      </c>
      <c r="H1698" s="12">
        <v>44165</v>
      </c>
      <c r="I1698" s="17">
        <f t="shared" si="246"/>
        <v>12</v>
      </c>
      <c r="J1698" s="13">
        <f t="shared" si="247"/>
        <v>520.83333333333337</v>
      </c>
      <c r="K1698"/>
      <c r="L1698" t="b">
        <f t="shared" si="248"/>
        <v>0</v>
      </c>
      <c r="M1698" t="b">
        <f t="shared" si="249"/>
        <v>0</v>
      </c>
      <c r="N1698" t="b">
        <f t="shared" si="250"/>
        <v>1</v>
      </c>
      <c r="O1698" t="b">
        <f t="shared" si="251"/>
        <v>0</v>
      </c>
      <c r="P1698" t="b">
        <f t="shared" si="252"/>
        <v>0</v>
      </c>
      <c r="Q1698" s="21" t="str">
        <f t="shared" si="253"/>
        <v>N/a</v>
      </c>
    </row>
    <row r="1699" spans="1:17" ht="15.75" x14ac:dyDescent="0.25">
      <c r="A1699" s="17" t="s">
        <v>87</v>
      </c>
      <c r="B1699" s="17" t="s">
        <v>332</v>
      </c>
      <c r="C1699" s="17" t="s">
        <v>22</v>
      </c>
      <c r="D1699" s="12">
        <v>43525</v>
      </c>
      <c r="E1699" s="12">
        <v>43591</v>
      </c>
      <c r="F1699" s="13">
        <v>5416.67</v>
      </c>
      <c r="G1699" s="12">
        <v>43831</v>
      </c>
      <c r="H1699" s="12">
        <v>44196</v>
      </c>
      <c r="I1699" s="17">
        <f t="shared" si="246"/>
        <v>12</v>
      </c>
      <c r="J1699" s="13">
        <f t="shared" si="247"/>
        <v>451.38916666666665</v>
      </c>
      <c r="K1699"/>
      <c r="L1699" t="b">
        <f t="shared" si="248"/>
        <v>0</v>
      </c>
      <c r="M1699" t="b">
        <f t="shared" si="249"/>
        <v>0</v>
      </c>
      <c r="N1699" t="b">
        <f t="shared" si="250"/>
        <v>1</v>
      </c>
      <c r="O1699" t="b">
        <f t="shared" si="251"/>
        <v>0</v>
      </c>
      <c r="P1699" t="b">
        <f t="shared" si="252"/>
        <v>0</v>
      </c>
      <c r="Q1699" s="21" t="str">
        <f t="shared" si="253"/>
        <v>N/a</v>
      </c>
    </row>
    <row r="1700" spans="1:17" ht="15.75" x14ac:dyDescent="0.25">
      <c r="A1700" s="17" t="s">
        <v>87</v>
      </c>
      <c r="B1700" s="17" t="s">
        <v>334</v>
      </c>
      <c r="C1700" s="17" t="s">
        <v>22</v>
      </c>
      <c r="D1700" s="12">
        <v>43556</v>
      </c>
      <c r="E1700" s="12">
        <v>43626</v>
      </c>
      <c r="F1700" s="13">
        <v>5416.67</v>
      </c>
      <c r="G1700" s="12">
        <v>44044</v>
      </c>
      <c r="H1700" s="12">
        <v>44408</v>
      </c>
      <c r="I1700" s="17">
        <f t="shared" si="246"/>
        <v>12</v>
      </c>
      <c r="J1700" s="13">
        <f t="shared" si="247"/>
        <v>451.38916666666665</v>
      </c>
      <c r="K1700"/>
      <c r="L1700" t="b">
        <f t="shared" si="248"/>
        <v>0</v>
      </c>
      <c r="M1700" t="b">
        <f t="shared" si="249"/>
        <v>0</v>
      </c>
      <c r="N1700" t="b">
        <f t="shared" si="250"/>
        <v>1</v>
      </c>
      <c r="O1700" t="b">
        <f t="shared" si="251"/>
        <v>0</v>
      </c>
      <c r="P1700" t="b">
        <f t="shared" si="252"/>
        <v>0</v>
      </c>
      <c r="Q1700" s="21" t="str">
        <f t="shared" si="253"/>
        <v>N/a</v>
      </c>
    </row>
    <row r="1701" spans="1:17" ht="15.75" x14ac:dyDescent="0.25">
      <c r="A1701" s="17" t="s">
        <v>87</v>
      </c>
      <c r="B1701" s="17" t="s">
        <v>335</v>
      </c>
      <c r="C1701" s="17" t="s">
        <v>22</v>
      </c>
      <c r="D1701" s="12">
        <v>43586</v>
      </c>
      <c r="E1701" s="12">
        <v>43654</v>
      </c>
      <c r="F1701" s="13">
        <v>5416.67</v>
      </c>
      <c r="G1701" s="12">
        <v>44166</v>
      </c>
      <c r="H1701" s="12">
        <v>44530</v>
      </c>
      <c r="I1701" s="17">
        <f t="shared" si="246"/>
        <v>12</v>
      </c>
      <c r="J1701" s="13">
        <f t="shared" si="247"/>
        <v>451.38916666666665</v>
      </c>
      <c r="K1701"/>
      <c r="L1701" t="b">
        <f t="shared" si="248"/>
        <v>0</v>
      </c>
      <c r="M1701" t="b">
        <f t="shared" si="249"/>
        <v>0</v>
      </c>
      <c r="N1701" t="b">
        <f t="shared" si="250"/>
        <v>1</v>
      </c>
      <c r="O1701" t="b">
        <f t="shared" si="251"/>
        <v>0</v>
      </c>
      <c r="P1701" t="b">
        <f t="shared" si="252"/>
        <v>0</v>
      </c>
      <c r="Q1701" s="21" t="str">
        <f t="shared" si="253"/>
        <v>N/a</v>
      </c>
    </row>
    <row r="1702" spans="1:17" ht="15.75" x14ac:dyDescent="0.25">
      <c r="A1702" s="17" t="s">
        <v>87</v>
      </c>
      <c r="B1702" s="17" t="s">
        <v>332</v>
      </c>
      <c r="C1702" s="17" t="s">
        <v>22</v>
      </c>
      <c r="D1702" s="12">
        <v>43617</v>
      </c>
      <c r="E1702" s="12">
        <v>43682</v>
      </c>
      <c r="F1702" s="13">
        <v>5416.67</v>
      </c>
      <c r="G1702" s="12">
        <v>44197</v>
      </c>
      <c r="H1702" s="12">
        <v>44926</v>
      </c>
      <c r="I1702" s="17">
        <f t="shared" si="246"/>
        <v>24</v>
      </c>
      <c r="J1702" s="13">
        <f t="shared" si="247"/>
        <v>225.69458333333333</v>
      </c>
      <c r="K1702"/>
      <c r="L1702" t="b">
        <f t="shared" si="248"/>
        <v>0</v>
      </c>
      <c r="M1702" t="b">
        <f t="shared" si="249"/>
        <v>0</v>
      </c>
      <c r="N1702" t="b">
        <f t="shared" si="250"/>
        <v>1</v>
      </c>
      <c r="O1702" t="b">
        <f t="shared" si="251"/>
        <v>0</v>
      </c>
      <c r="P1702" t="b">
        <f t="shared" si="252"/>
        <v>0</v>
      </c>
      <c r="Q1702" s="21" t="str">
        <f t="shared" si="253"/>
        <v>N/a</v>
      </c>
    </row>
    <row r="1703" spans="1:17" ht="15.75" hidden="1" x14ac:dyDescent="0.25">
      <c r="A1703" s="17" t="s">
        <v>88</v>
      </c>
      <c r="B1703" s="17" t="s">
        <v>332</v>
      </c>
      <c r="C1703" s="17" t="s">
        <v>22</v>
      </c>
      <c r="D1703" s="12">
        <v>43100</v>
      </c>
      <c r="E1703" s="12">
        <v>43830</v>
      </c>
      <c r="F1703" s="13">
        <v>18736.82</v>
      </c>
      <c r="G1703" s="12">
        <v>42614</v>
      </c>
      <c r="H1703" s="12">
        <v>43100</v>
      </c>
      <c r="I1703" s="17">
        <f t="shared" ref="I1703:I1727" si="254">IF((YEAR(H1703)-YEAR(G1703))=1, ((MONTH(H1703)-MONTH(G1703))+1)+12, (IF((YEAR(H1703)-YEAR(G1703))=2, ((MONTH(H1703)-MONTH(G1703))+1)+24, (IF((YEAR(H1703)-YEAR(G1703))=3, ((MONTH(H1703)-MONTH(G1703))+1)+36, (MONTH(H1703)-MONTH(G1703))+1)))))</f>
        <v>16</v>
      </c>
      <c r="J1703" s="13">
        <f t="shared" ref="J1703:J1751" si="255">F1703/I1703</f>
        <v>1171.05125</v>
      </c>
      <c r="K1703"/>
      <c r="L1703" t="e">
        <f>AND(F1703=#REF!,G1703=#REF!,E1703=#REF!,D1703=#REF!)</f>
        <v>#REF!</v>
      </c>
      <c r="M1703" t="b">
        <f t="shared" ref="M1703:M1753" si="256">IF(F1703&gt;G1703,TRUE, FALSE)</f>
        <v>0</v>
      </c>
      <c r="N1703" t="e">
        <f>EXACT(A1703,#REF!)</f>
        <v>#REF!</v>
      </c>
      <c r="O1703" t="e">
        <f>EXACT(B1703,#REF!)</f>
        <v>#REF!</v>
      </c>
      <c r="P1703" t="e">
        <f t="shared" ref="P1703:P1753" si="257">AND(N1703,O1703)</f>
        <v>#REF!</v>
      </c>
      <c r="Q1703" s="21" t="e">
        <f>IF(AND(NOT(L1703),P1703), G1703-#REF!,"N/a")</f>
        <v>#REF!</v>
      </c>
    </row>
    <row r="1704" spans="1:17" ht="15.75" x14ac:dyDescent="0.25">
      <c r="A1704" s="17" t="s">
        <v>89</v>
      </c>
      <c r="B1704" s="17" t="s">
        <v>336</v>
      </c>
      <c r="C1704" s="17" t="s">
        <v>22</v>
      </c>
      <c r="D1704" s="12">
        <v>43584</v>
      </c>
      <c r="E1704" s="12">
        <v>43591</v>
      </c>
      <c r="F1704" s="13">
        <v>20000</v>
      </c>
      <c r="G1704" s="12">
        <v>43556</v>
      </c>
      <c r="H1704" s="12">
        <v>43921</v>
      </c>
      <c r="I1704" s="17">
        <f t="shared" si="254"/>
        <v>12</v>
      </c>
      <c r="J1704" s="13">
        <f t="shared" si="255"/>
        <v>1666.6666666666667</v>
      </c>
      <c r="K1704"/>
      <c r="L1704" t="b">
        <f t="shared" ref="L1704:L1705" si="258">AND(F1704=F1703,G1704=G1703,E1704=E1703,D1704=D1703)</f>
        <v>0</v>
      </c>
      <c r="M1704" t="b">
        <f t="shared" si="256"/>
        <v>0</v>
      </c>
      <c r="N1704" t="b">
        <f t="shared" ref="N1704:N1705" si="259">EXACT(A1704,A1703)</f>
        <v>0</v>
      </c>
      <c r="O1704" t="b">
        <f t="shared" ref="O1704:O1705" si="260">EXACT(B1704,B1703)</f>
        <v>0</v>
      </c>
      <c r="P1704" t="b">
        <f t="shared" si="257"/>
        <v>0</v>
      </c>
      <c r="Q1704" s="21" t="str">
        <f t="shared" ref="Q1704:Q1705" si="261">IF(AND(NOT(L1704),P1704), G1704-H1703,"N/a")</f>
        <v>N/a</v>
      </c>
    </row>
    <row r="1705" spans="1:17" ht="15.75" x14ac:dyDescent="0.25">
      <c r="A1705" s="17" t="s">
        <v>89</v>
      </c>
      <c r="B1705" s="17" t="s">
        <v>336</v>
      </c>
      <c r="C1705" s="17" t="s">
        <v>22</v>
      </c>
      <c r="D1705" s="12">
        <v>43922</v>
      </c>
      <c r="E1705" s="12">
        <v>43950</v>
      </c>
      <c r="F1705" s="13">
        <v>20000</v>
      </c>
      <c r="G1705" s="12">
        <v>43922</v>
      </c>
      <c r="H1705" s="12">
        <v>44286</v>
      </c>
      <c r="I1705" s="17">
        <f t="shared" si="254"/>
        <v>12</v>
      </c>
      <c r="J1705" s="13">
        <f t="shared" si="255"/>
        <v>1666.6666666666667</v>
      </c>
      <c r="K1705"/>
      <c r="L1705" t="b">
        <f t="shared" si="258"/>
        <v>0</v>
      </c>
      <c r="M1705" t="b">
        <f t="shared" si="256"/>
        <v>0</v>
      </c>
      <c r="N1705" t="b">
        <f t="shared" si="259"/>
        <v>1</v>
      </c>
      <c r="O1705" t="b">
        <f t="shared" si="260"/>
        <v>1</v>
      </c>
      <c r="P1705" t="b">
        <f t="shared" si="257"/>
        <v>1</v>
      </c>
      <c r="Q1705" s="21">
        <f t="shared" si="261"/>
        <v>1</v>
      </c>
    </row>
    <row r="1706" spans="1:17" ht="15.75" hidden="1" x14ac:dyDescent="0.25">
      <c r="A1706" s="17" t="s">
        <v>90</v>
      </c>
      <c r="B1706" s="17" t="s">
        <v>332</v>
      </c>
      <c r="C1706" s="17" t="s">
        <v>22</v>
      </c>
      <c r="D1706" s="12">
        <v>42794</v>
      </c>
      <c r="E1706" s="12">
        <v>43100</v>
      </c>
      <c r="F1706" s="13">
        <v>25112</v>
      </c>
      <c r="G1706" s="12">
        <v>42736</v>
      </c>
      <c r="H1706" s="12">
        <v>43100</v>
      </c>
      <c r="I1706" s="17">
        <f t="shared" si="254"/>
        <v>12</v>
      </c>
      <c r="J1706" s="13">
        <f t="shared" si="255"/>
        <v>2092.6666666666665</v>
      </c>
      <c r="K1706"/>
      <c r="L1706" t="b">
        <f t="shared" ref="L1704:L1753" si="262">AND(F1706=F1705,G1706=G1705,E1706=E1705,D1706=D1705)</f>
        <v>0</v>
      </c>
      <c r="M1706" t="b">
        <f t="shared" si="256"/>
        <v>0</v>
      </c>
      <c r="N1706" t="b">
        <f t="shared" ref="N1704:N1753" si="263">EXACT(A1706,A1705)</f>
        <v>0</v>
      </c>
      <c r="O1706" t="b">
        <f t="shared" ref="O1704:O1753" si="264">EXACT(B1706,B1705)</f>
        <v>0</v>
      </c>
      <c r="P1706" t="b">
        <f t="shared" si="257"/>
        <v>0</v>
      </c>
      <c r="Q1706" s="21" t="str">
        <f t="shared" ref="Q1704:Q1753" si="265">IF(AND(NOT(L1706),P1706), G1706-H1705,"N/a")</f>
        <v>N/a</v>
      </c>
    </row>
    <row r="1707" spans="1:17" ht="15.75" hidden="1" x14ac:dyDescent="0.25">
      <c r="A1707" s="17" t="s">
        <v>90</v>
      </c>
      <c r="B1707" s="17" t="s">
        <v>332</v>
      </c>
      <c r="C1707" s="17" t="s">
        <v>22</v>
      </c>
      <c r="D1707" s="12">
        <v>43122</v>
      </c>
      <c r="E1707" s="12">
        <v>43193</v>
      </c>
      <c r="F1707" s="13">
        <v>27972.02</v>
      </c>
      <c r="G1707" s="12">
        <v>43101</v>
      </c>
      <c r="H1707" s="12">
        <v>43465</v>
      </c>
      <c r="I1707" s="17">
        <f t="shared" si="254"/>
        <v>12</v>
      </c>
      <c r="J1707" s="13">
        <f t="shared" si="255"/>
        <v>2331.0016666666666</v>
      </c>
      <c r="K1707"/>
      <c r="L1707" t="b">
        <f t="shared" si="262"/>
        <v>0</v>
      </c>
      <c r="M1707" t="b">
        <f t="shared" si="256"/>
        <v>0</v>
      </c>
      <c r="N1707" t="b">
        <f t="shared" si="263"/>
        <v>1</v>
      </c>
      <c r="O1707" t="b">
        <f t="shared" si="264"/>
        <v>1</v>
      </c>
      <c r="P1707" t="b">
        <f t="shared" si="257"/>
        <v>1</v>
      </c>
      <c r="Q1707" s="21">
        <f t="shared" si="265"/>
        <v>1</v>
      </c>
    </row>
    <row r="1708" spans="1:17" ht="15.75" hidden="1" x14ac:dyDescent="0.25">
      <c r="A1708" s="17" t="s">
        <v>91</v>
      </c>
      <c r="B1708" s="17" t="s">
        <v>335</v>
      </c>
      <c r="C1708" s="17" t="s">
        <v>22</v>
      </c>
      <c r="D1708" s="12">
        <v>42992</v>
      </c>
      <c r="E1708" s="12">
        <v>43100</v>
      </c>
      <c r="F1708" s="13">
        <v>40000</v>
      </c>
      <c r="G1708" s="12">
        <v>42736</v>
      </c>
      <c r="H1708" s="12">
        <v>42978</v>
      </c>
      <c r="I1708" s="17">
        <f t="shared" si="254"/>
        <v>8</v>
      </c>
      <c r="J1708" s="13">
        <f t="shared" si="255"/>
        <v>5000</v>
      </c>
      <c r="K1708"/>
      <c r="L1708" t="b">
        <f t="shared" si="262"/>
        <v>0</v>
      </c>
      <c r="M1708" t="b">
        <f t="shared" si="256"/>
        <v>0</v>
      </c>
      <c r="N1708" t="b">
        <f t="shared" si="263"/>
        <v>0</v>
      </c>
      <c r="O1708" t="b">
        <f t="shared" si="264"/>
        <v>0</v>
      </c>
      <c r="P1708" t="b">
        <f t="shared" si="257"/>
        <v>0</v>
      </c>
      <c r="Q1708" s="21" t="str">
        <f t="shared" si="265"/>
        <v>N/a</v>
      </c>
    </row>
    <row r="1709" spans="1:17" ht="15.75" hidden="1" x14ac:dyDescent="0.25">
      <c r="A1709" s="17" t="s">
        <v>91</v>
      </c>
      <c r="B1709" s="17" t="s">
        <v>335</v>
      </c>
      <c r="C1709" s="17" t="s">
        <v>22</v>
      </c>
      <c r="D1709" s="12">
        <v>42993</v>
      </c>
      <c r="E1709" s="12">
        <v>43465</v>
      </c>
      <c r="F1709" s="13">
        <v>5775</v>
      </c>
      <c r="G1709" s="12">
        <v>42979</v>
      </c>
      <c r="H1709" s="12">
        <v>43100</v>
      </c>
      <c r="I1709" s="17">
        <f t="shared" si="254"/>
        <v>4</v>
      </c>
      <c r="J1709" s="13">
        <f t="shared" si="255"/>
        <v>1443.75</v>
      </c>
      <c r="K1709"/>
      <c r="L1709" t="b">
        <f t="shared" si="262"/>
        <v>0</v>
      </c>
      <c r="M1709" t="b">
        <f t="shared" si="256"/>
        <v>0</v>
      </c>
      <c r="N1709" t="b">
        <f t="shared" si="263"/>
        <v>1</v>
      </c>
      <c r="O1709" t="b">
        <f t="shared" si="264"/>
        <v>1</v>
      </c>
      <c r="P1709" t="b">
        <f t="shared" si="257"/>
        <v>1</v>
      </c>
      <c r="Q1709" s="21">
        <f t="shared" si="265"/>
        <v>1</v>
      </c>
    </row>
    <row r="1710" spans="1:17" ht="15.75" hidden="1" x14ac:dyDescent="0.25">
      <c r="A1710" s="17" t="s">
        <v>91</v>
      </c>
      <c r="B1710" s="17" t="s">
        <v>335</v>
      </c>
      <c r="C1710" s="17" t="s">
        <v>22</v>
      </c>
      <c r="D1710" s="12">
        <v>43101</v>
      </c>
      <c r="E1710" s="12">
        <v>43237</v>
      </c>
      <c r="F1710" s="13">
        <v>825</v>
      </c>
      <c r="G1710" s="12">
        <v>42979</v>
      </c>
      <c r="H1710" s="12">
        <v>43100</v>
      </c>
      <c r="I1710" s="17">
        <f t="shared" si="254"/>
        <v>4</v>
      </c>
      <c r="J1710" s="13">
        <f t="shared" si="255"/>
        <v>206.25</v>
      </c>
      <c r="K1710"/>
      <c r="L1710" t="b">
        <f t="shared" si="262"/>
        <v>0</v>
      </c>
      <c r="M1710" t="b">
        <f t="shared" si="256"/>
        <v>0</v>
      </c>
      <c r="N1710" t="b">
        <f t="shared" si="263"/>
        <v>1</v>
      </c>
      <c r="O1710" t="b">
        <f t="shared" si="264"/>
        <v>1</v>
      </c>
      <c r="P1710" t="b">
        <f t="shared" si="257"/>
        <v>1</v>
      </c>
      <c r="Q1710" s="21">
        <f t="shared" si="265"/>
        <v>-121</v>
      </c>
    </row>
    <row r="1711" spans="1:17" ht="15.75" hidden="1" x14ac:dyDescent="0.25">
      <c r="A1711" s="17" t="s">
        <v>91</v>
      </c>
      <c r="B1711" s="17" t="s">
        <v>335</v>
      </c>
      <c r="C1711" s="17" t="s">
        <v>22</v>
      </c>
      <c r="D1711" s="12">
        <v>43115</v>
      </c>
      <c r="E1711" s="12">
        <v>43251</v>
      </c>
      <c r="F1711" s="13">
        <v>1650</v>
      </c>
      <c r="G1711" s="12">
        <v>43101</v>
      </c>
      <c r="H1711" s="12">
        <v>43131</v>
      </c>
      <c r="I1711" s="17">
        <f t="shared" si="254"/>
        <v>1</v>
      </c>
      <c r="J1711" s="13">
        <f t="shared" si="255"/>
        <v>1650</v>
      </c>
      <c r="K1711"/>
      <c r="L1711" t="b">
        <f t="shared" si="262"/>
        <v>0</v>
      </c>
      <c r="M1711" t="b">
        <f t="shared" si="256"/>
        <v>0</v>
      </c>
      <c r="N1711" t="b">
        <f t="shared" si="263"/>
        <v>1</v>
      </c>
      <c r="O1711" t="b">
        <f t="shared" si="264"/>
        <v>1</v>
      </c>
      <c r="P1711" t="b">
        <f t="shared" si="257"/>
        <v>1</v>
      </c>
      <c r="Q1711" s="21">
        <f t="shared" si="265"/>
        <v>1</v>
      </c>
    </row>
    <row r="1712" spans="1:17" ht="15.75" hidden="1" x14ac:dyDescent="0.25">
      <c r="A1712" s="17" t="s">
        <v>91</v>
      </c>
      <c r="B1712" s="17" t="s">
        <v>335</v>
      </c>
      <c r="C1712" s="17" t="s">
        <v>22</v>
      </c>
      <c r="D1712" s="12">
        <v>43146</v>
      </c>
      <c r="E1712" s="12">
        <v>43251</v>
      </c>
      <c r="F1712" s="13">
        <v>1650</v>
      </c>
      <c r="G1712" s="12">
        <v>43132</v>
      </c>
      <c r="H1712" s="12">
        <v>43159</v>
      </c>
      <c r="I1712" s="17">
        <f t="shared" si="254"/>
        <v>1</v>
      </c>
      <c r="J1712" s="13">
        <f t="shared" si="255"/>
        <v>1650</v>
      </c>
      <c r="K1712"/>
      <c r="L1712" t="b">
        <f t="shared" si="262"/>
        <v>0</v>
      </c>
      <c r="M1712" t="b">
        <f t="shared" si="256"/>
        <v>0</v>
      </c>
      <c r="N1712" t="b">
        <f t="shared" si="263"/>
        <v>1</v>
      </c>
      <c r="O1712" t="b">
        <f t="shared" si="264"/>
        <v>1</v>
      </c>
      <c r="P1712" t="b">
        <f t="shared" si="257"/>
        <v>1</v>
      </c>
      <c r="Q1712" s="21">
        <f t="shared" si="265"/>
        <v>1</v>
      </c>
    </row>
    <row r="1713" spans="1:17" ht="15.75" hidden="1" x14ac:dyDescent="0.25">
      <c r="A1713" s="17" t="s">
        <v>91</v>
      </c>
      <c r="B1713" s="17" t="s">
        <v>335</v>
      </c>
      <c r="C1713" s="17" t="s">
        <v>22</v>
      </c>
      <c r="D1713" s="12">
        <v>43174</v>
      </c>
      <c r="E1713" s="12">
        <v>43251</v>
      </c>
      <c r="F1713" s="13">
        <v>1650</v>
      </c>
      <c r="G1713" s="12">
        <v>43160</v>
      </c>
      <c r="H1713" s="12">
        <v>43190</v>
      </c>
      <c r="I1713" s="17">
        <f t="shared" si="254"/>
        <v>1</v>
      </c>
      <c r="J1713" s="13">
        <f t="shared" si="255"/>
        <v>1650</v>
      </c>
      <c r="K1713"/>
      <c r="L1713" t="b">
        <f t="shared" si="262"/>
        <v>0</v>
      </c>
      <c r="M1713" t="b">
        <f t="shared" si="256"/>
        <v>0</v>
      </c>
      <c r="N1713" t="b">
        <f t="shared" si="263"/>
        <v>1</v>
      </c>
      <c r="O1713" t="b">
        <f t="shared" si="264"/>
        <v>1</v>
      </c>
      <c r="P1713" t="b">
        <f t="shared" si="257"/>
        <v>1</v>
      </c>
      <c r="Q1713" s="21">
        <f t="shared" si="265"/>
        <v>1</v>
      </c>
    </row>
    <row r="1714" spans="1:17" ht="15.75" hidden="1" x14ac:dyDescent="0.25">
      <c r="A1714" s="17" t="s">
        <v>91</v>
      </c>
      <c r="B1714" s="17" t="s">
        <v>335</v>
      </c>
      <c r="C1714" s="17" t="s">
        <v>22</v>
      </c>
      <c r="D1714" s="12">
        <v>43205</v>
      </c>
      <c r="E1714" s="12">
        <v>43335</v>
      </c>
      <c r="F1714" s="13">
        <v>1650</v>
      </c>
      <c r="G1714" s="12">
        <v>43191</v>
      </c>
      <c r="H1714" s="12">
        <v>43220</v>
      </c>
      <c r="I1714" s="17">
        <f t="shared" si="254"/>
        <v>1</v>
      </c>
      <c r="J1714" s="13">
        <f t="shared" si="255"/>
        <v>1650</v>
      </c>
      <c r="K1714"/>
      <c r="L1714" t="b">
        <f t="shared" si="262"/>
        <v>0</v>
      </c>
      <c r="M1714" t="b">
        <f t="shared" si="256"/>
        <v>0</v>
      </c>
      <c r="N1714" t="b">
        <f t="shared" si="263"/>
        <v>1</v>
      </c>
      <c r="O1714" t="b">
        <f t="shared" si="264"/>
        <v>1</v>
      </c>
      <c r="P1714" t="b">
        <f t="shared" si="257"/>
        <v>1</v>
      </c>
      <c r="Q1714" s="21">
        <f t="shared" si="265"/>
        <v>1</v>
      </c>
    </row>
    <row r="1715" spans="1:17" ht="15.75" hidden="1" x14ac:dyDescent="0.25">
      <c r="A1715" s="17" t="s">
        <v>91</v>
      </c>
      <c r="B1715" s="17" t="s">
        <v>335</v>
      </c>
      <c r="C1715" s="17" t="s">
        <v>22</v>
      </c>
      <c r="D1715" s="12">
        <v>43235</v>
      </c>
      <c r="E1715" s="12">
        <v>43300</v>
      </c>
      <c r="F1715" s="13">
        <v>1650</v>
      </c>
      <c r="G1715" s="12">
        <v>43221</v>
      </c>
      <c r="H1715" s="12">
        <v>43251</v>
      </c>
      <c r="I1715" s="17">
        <f t="shared" si="254"/>
        <v>1</v>
      </c>
      <c r="J1715" s="13">
        <f t="shared" si="255"/>
        <v>1650</v>
      </c>
      <c r="K1715"/>
      <c r="L1715" t="b">
        <f t="shared" si="262"/>
        <v>0</v>
      </c>
      <c r="M1715" t="b">
        <f t="shared" si="256"/>
        <v>0</v>
      </c>
      <c r="N1715" t="b">
        <f t="shared" si="263"/>
        <v>1</v>
      </c>
      <c r="O1715" t="b">
        <f t="shared" si="264"/>
        <v>1</v>
      </c>
      <c r="P1715" t="b">
        <f t="shared" si="257"/>
        <v>1</v>
      </c>
      <c r="Q1715" s="21">
        <f t="shared" si="265"/>
        <v>1</v>
      </c>
    </row>
    <row r="1716" spans="1:17" ht="15.75" hidden="1" x14ac:dyDescent="0.25">
      <c r="A1716" s="17" t="s">
        <v>91</v>
      </c>
      <c r="B1716" s="17" t="s">
        <v>335</v>
      </c>
      <c r="C1716" s="17" t="s">
        <v>22</v>
      </c>
      <c r="D1716" s="12">
        <v>43266</v>
      </c>
      <c r="E1716" s="12">
        <v>43370</v>
      </c>
      <c r="F1716" s="13">
        <v>1650</v>
      </c>
      <c r="G1716" s="12">
        <v>43252</v>
      </c>
      <c r="H1716" s="12">
        <v>43281</v>
      </c>
      <c r="I1716" s="17">
        <f t="shared" si="254"/>
        <v>1</v>
      </c>
      <c r="J1716" s="13">
        <f t="shared" si="255"/>
        <v>1650</v>
      </c>
      <c r="K1716"/>
      <c r="L1716" t="b">
        <f t="shared" si="262"/>
        <v>0</v>
      </c>
      <c r="M1716" t="b">
        <f t="shared" si="256"/>
        <v>0</v>
      </c>
      <c r="N1716" t="b">
        <f t="shared" si="263"/>
        <v>1</v>
      </c>
      <c r="O1716" t="b">
        <f t="shared" si="264"/>
        <v>1</v>
      </c>
      <c r="P1716" t="b">
        <f t="shared" si="257"/>
        <v>1</v>
      </c>
      <c r="Q1716" s="21">
        <f t="shared" si="265"/>
        <v>1</v>
      </c>
    </row>
    <row r="1717" spans="1:17" ht="15.75" hidden="1" x14ac:dyDescent="0.25">
      <c r="A1717" s="17" t="s">
        <v>91</v>
      </c>
      <c r="B1717" s="17" t="s">
        <v>335</v>
      </c>
      <c r="C1717" s="17" t="s">
        <v>22</v>
      </c>
      <c r="D1717" s="12">
        <v>43296</v>
      </c>
      <c r="E1717" s="12">
        <v>43377</v>
      </c>
      <c r="F1717" s="13">
        <v>1650</v>
      </c>
      <c r="G1717" s="12">
        <v>43282</v>
      </c>
      <c r="H1717" s="12">
        <v>43312</v>
      </c>
      <c r="I1717" s="17">
        <f t="shared" si="254"/>
        <v>1</v>
      </c>
      <c r="J1717" s="13">
        <f t="shared" si="255"/>
        <v>1650</v>
      </c>
      <c r="K1717"/>
      <c r="L1717" t="b">
        <f t="shared" si="262"/>
        <v>0</v>
      </c>
      <c r="M1717" t="b">
        <f t="shared" si="256"/>
        <v>0</v>
      </c>
      <c r="N1717" t="b">
        <f t="shared" si="263"/>
        <v>1</v>
      </c>
      <c r="O1717" t="b">
        <f t="shared" si="264"/>
        <v>1</v>
      </c>
      <c r="P1717" t="b">
        <f t="shared" si="257"/>
        <v>1</v>
      </c>
      <c r="Q1717" s="21">
        <f t="shared" si="265"/>
        <v>1</v>
      </c>
    </row>
    <row r="1718" spans="1:17" ht="15.75" hidden="1" x14ac:dyDescent="0.25">
      <c r="A1718" s="17" t="s">
        <v>91</v>
      </c>
      <c r="B1718" s="17" t="s">
        <v>335</v>
      </c>
      <c r="C1718" s="17" t="s">
        <v>22</v>
      </c>
      <c r="D1718" s="12">
        <v>43327</v>
      </c>
      <c r="E1718" s="12">
        <v>43377</v>
      </c>
      <c r="F1718" s="13">
        <v>1650</v>
      </c>
      <c r="G1718" s="12">
        <v>43313</v>
      </c>
      <c r="H1718" s="12">
        <v>43343</v>
      </c>
      <c r="I1718" s="17">
        <f t="shared" si="254"/>
        <v>1</v>
      </c>
      <c r="J1718" s="13">
        <f t="shared" si="255"/>
        <v>1650</v>
      </c>
      <c r="K1718"/>
      <c r="L1718" t="b">
        <f t="shared" si="262"/>
        <v>0</v>
      </c>
      <c r="M1718" t="b">
        <f t="shared" si="256"/>
        <v>0</v>
      </c>
      <c r="N1718" t="b">
        <f t="shared" si="263"/>
        <v>1</v>
      </c>
      <c r="O1718" t="b">
        <f t="shared" si="264"/>
        <v>1</v>
      </c>
      <c r="P1718" t="b">
        <f t="shared" si="257"/>
        <v>1</v>
      </c>
      <c r="Q1718" s="21">
        <f t="shared" si="265"/>
        <v>1</v>
      </c>
    </row>
    <row r="1719" spans="1:17" ht="15.75" hidden="1" x14ac:dyDescent="0.25">
      <c r="A1719" s="17" t="s">
        <v>91</v>
      </c>
      <c r="B1719" s="17" t="s">
        <v>335</v>
      </c>
      <c r="C1719" s="17" t="s">
        <v>22</v>
      </c>
      <c r="D1719" s="12">
        <v>43358</v>
      </c>
      <c r="E1719" s="12">
        <v>43391</v>
      </c>
      <c r="F1719" s="13">
        <v>1650</v>
      </c>
      <c r="G1719" s="12">
        <v>43344</v>
      </c>
      <c r="H1719" s="12">
        <v>43373</v>
      </c>
      <c r="I1719" s="17">
        <f t="shared" si="254"/>
        <v>1</v>
      </c>
      <c r="J1719" s="13">
        <f t="shared" si="255"/>
        <v>1650</v>
      </c>
      <c r="K1719"/>
      <c r="L1719" t="b">
        <f t="shared" si="262"/>
        <v>0</v>
      </c>
      <c r="M1719" t="b">
        <f t="shared" si="256"/>
        <v>0</v>
      </c>
      <c r="N1719" t="b">
        <f t="shared" si="263"/>
        <v>1</v>
      </c>
      <c r="O1719" t="b">
        <f t="shared" si="264"/>
        <v>1</v>
      </c>
      <c r="P1719" t="b">
        <f t="shared" si="257"/>
        <v>1</v>
      </c>
      <c r="Q1719" s="21">
        <f t="shared" si="265"/>
        <v>1</v>
      </c>
    </row>
    <row r="1720" spans="1:17" ht="15.75" hidden="1" x14ac:dyDescent="0.25">
      <c r="A1720" s="17" t="s">
        <v>91</v>
      </c>
      <c r="B1720" s="17" t="s">
        <v>335</v>
      </c>
      <c r="C1720" s="17" t="s">
        <v>22</v>
      </c>
      <c r="D1720" s="12">
        <v>43385</v>
      </c>
      <c r="E1720" s="12">
        <v>43447</v>
      </c>
      <c r="F1720" s="13">
        <v>825</v>
      </c>
      <c r="G1720" s="12">
        <v>43374</v>
      </c>
      <c r="H1720" s="12">
        <v>43404</v>
      </c>
      <c r="I1720" s="17">
        <f t="shared" si="254"/>
        <v>1</v>
      </c>
      <c r="J1720" s="13">
        <f t="shared" si="255"/>
        <v>825</v>
      </c>
      <c r="K1720"/>
      <c r="L1720" t="b">
        <f t="shared" si="262"/>
        <v>0</v>
      </c>
      <c r="M1720" t="b">
        <f t="shared" si="256"/>
        <v>0</v>
      </c>
      <c r="N1720" t="b">
        <f t="shared" si="263"/>
        <v>1</v>
      </c>
      <c r="O1720" t="b">
        <f t="shared" si="264"/>
        <v>1</v>
      </c>
      <c r="P1720" t="b">
        <f t="shared" si="257"/>
        <v>1</v>
      </c>
      <c r="Q1720" s="21">
        <f t="shared" si="265"/>
        <v>1</v>
      </c>
    </row>
    <row r="1721" spans="1:17" ht="15.75" hidden="1" x14ac:dyDescent="0.25">
      <c r="A1721" s="17" t="s">
        <v>91</v>
      </c>
      <c r="B1721" s="17" t="s">
        <v>335</v>
      </c>
      <c r="C1721" s="17" t="s">
        <v>22</v>
      </c>
      <c r="D1721" s="12">
        <v>43409</v>
      </c>
      <c r="E1721" s="12">
        <v>43447</v>
      </c>
      <c r="F1721" s="13">
        <v>1650</v>
      </c>
      <c r="G1721" s="12">
        <v>43405</v>
      </c>
      <c r="H1721" s="12">
        <v>43434</v>
      </c>
      <c r="I1721" s="17">
        <f t="shared" si="254"/>
        <v>1</v>
      </c>
      <c r="J1721" s="13">
        <f t="shared" si="255"/>
        <v>1650</v>
      </c>
      <c r="K1721"/>
      <c r="L1721" t="b">
        <f t="shared" si="262"/>
        <v>0</v>
      </c>
      <c r="M1721" t="b">
        <f t="shared" si="256"/>
        <v>0</v>
      </c>
      <c r="N1721" t="b">
        <f t="shared" si="263"/>
        <v>1</v>
      </c>
      <c r="O1721" t="b">
        <f t="shared" si="264"/>
        <v>1</v>
      </c>
      <c r="P1721" t="b">
        <f t="shared" si="257"/>
        <v>1</v>
      </c>
      <c r="Q1721" s="21">
        <f t="shared" si="265"/>
        <v>1</v>
      </c>
    </row>
    <row r="1722" spans="1:17" ht="15.75" hidden="1" x14ac:dyDescent="0.25">
      <c r="A1722" s="17" t="s">
        <v>91</v>
      </c>
      <c r="B1722" s="17" t="s">
        <v>335</v>
      </c>
      <c r="C1722" s="17" t="s">
        <v>22</v>
      </c>
      <c r="D1722" s="12">
        <v>43435</v>
      </c>
      <c r="E1722" s="12">
        <v>43496</v>
      </c>
      <c r="F1722" s="13">
        <v>1650</v>
      </c>
      <c r="G1722" s="12">
        <v>43435</v>
      </c>
      <c r="H1722" s="12">
        <v>43465</v>
      </c>
      <c r="I1722" s="17">
        <f t="shared" si="254"/>
        <v>1</v>
      </c>
      <c r="J1722" s="13">
        <f t="shared" si="255"/>
        <v>1650</v>
      </c>
      <c r="K1722"/>
      <c r="L1722" t="b">
        <f t="shared" si="262"/>
        <v>0</v>
      </c>
      <c r="M1722" t="b">
        <f t="shared" si="256"/>
        <v>0</v>
      </c>
      <c r="N1722" t="b">
        <f t="shared" si="263"/>
        <v>1</v>
      </c>
      <c r="O1722" t="b">
        <f t="shared" si="264"/>
        <v>1</v>
      </c>
      <c r="P1722" t="b">
        <f t="shared" si="257"/>
        <v>1</v>
      </c>
      <c r="Q1722" s="21">
        <f t="shared" si="265"/>
        <v>1</v>
      </c>
    </row>
    <row r="1723" spans="1:17" ht="15.75" x14ac:dyDescent="0.25">
      <c r="A1723" s="17" t="s">
        <v>91</v>
      </c>
      <c r="B1723" s="17" t="s">
        <v>335</v>
      </c>
      <c r="C1723" s="17" t="s">
        <v>22</v>
      </c>
      <c r="D1723" s="12">
        <v>43466</v>
      </c>
      <c r="E1723" s="12">
        <v>43503</v>
      </c>
      <c r="F1723" s="13">
        <v>1650</v>
      </c>
      <c r="G1723" s="12">
        <v>43466</v>
      </c>
      <c r="H1723" s="12">
        <v>43496</v>
      </c>
      <c r="I1723" s="17">
        <f t="shared" si="254"/>
        <v>1</v>
      </c>
      <c r="J1723" s="13">
        <f t="shared" si="255"/>
        <v>1650</v>
      </c>
      <c r="K1723"/>
      <c r="L1723" t="b">
        <f t="shared" si="262"/>
        <v>0</v>
      </c>
      <c r="M1723" t="b">
        <f t="shared" si="256"/>
        <v>0</v>
      </c>
      <c r="N1723" t="b">
        <f t="shared" si="263"/>
        <v>1</v>
      </c>
      <c r="O1723" t="b">
        <f t="shared" si="264"/>
        <v>1</v>
      </c>
      <c r="P1723" t="b">
        <f t="shared" si="257"/>
        <v>1</v>
      </c>
      <c r="Q1723" s="21">
        <f t="shared" si="265"/>
        <v>1</v>
      </c>
    </row>
    <row r="1724" spans="1:17" ht="15.75" x14ac:dyDescent="0.25">
      <c r="A1724" s="17" t="s">
        <v>91</v>
      </c>
      <c r="B1724" s="17" t="s">
        <v>335</v>
      </c>
      <c r="C1724" s="17" t="s">
        <v>22</v>
      </c>
      <c r="D1724" s="12">
        <v>43497</v>
      </c>
      <c r="E1724" s="12">
        <v>43531</v>
      </c>
      <c r="F1724" s="13">
        <v>1650</v>
      </c>
      <c r="G1724" s="12">
        <v>43497</v>
      </c>
      <c r="H1724" s="12">
        <v>43524</v>
      </c>
      <c r="I1724" s="17">
        <f t="shared" si="254"/>
        <v>1</v>
      </c>
      <c r="J1724" s="13">
        <f t="shared" si="255"/>
        <v>1650</v>
      </c>
      <c r="K1724"/>
      <c r="L1724" t="b">
        <f t="shared" si="262"/>
        <v>0</v>
      </c>
      <c r="M1724" t="b">
        <f t="shared" si="256"/>
        <v>0</v>
      </c>
      <c r="N1724" t="b">
        <f t="shared" si="263"/>
        <v>1</v>
      </c>
      <c r="O1724" t="b">
        <f t="shared" si="264"/>
        <v>1</v>
      </c>
      <c r="P1724" t="b">
        <f t="shared" si="257"/>
        <v>1</v>
      </c>
      <c r="Q1724" s="21">
        <f t="shared" si="265"/>
        <v>1</v>
      </c>
    </row>
    <row r="1725" spans="1:17" ht="15.75" x14ac:dyDescent="0.25">
      <c r="A1725" s="17" t="s">
        <v>91</v>
      </c>
      <c r="B1725" s="17" t="s">
        <v>335</v>
      </c>
      <c r="C1725" s="17" t="s">
        <v>22</v>
      </c>
      <c r="D1725" s="12">
        <v>43525</v>
      </c>
      <c r="E1725" s="12">
        <v>43558</v>
      </c>
      <c r="F1725" s="13">
        <v>1650</v>
      </c>
      <c r="G1725" s="12">
        <v>43525</v>
      </c>
      <c r="H1725" s="12">
        <v>43555</v>
      </c>
      <c r="I1725" s="17">
        <f t="shared" si="254"/>
        <v>1</v>
      </c>
      <c r="J1725" s="13">
        <f t="shared" si="255"/>
        <v>1650</v>
      </c>
      <c r="K1725"/>
      <c r="L1725" t="b">
        <f t="shared" si="262"/>
        <v>0</v>
      </c>
      <c r="M1725" t="b">
        <f t="shared" si="256"/>
        <v>0</v>
      </c>
      <c r="N1725" t="b">
        <f t="shared" si="263"/>
        <v>1</v>
      </c>
      <c r="O1725" t="b">
        <f t="shared" si="264"/>
        <v>1</v>
      </c>
      <c r="P1725" t="b">
        <f t="shared" si="257"/>
        <v>1</v>
      </c>
      <c r="Q1725" s="21">
        <f t="shared" si="265"/>
        <v>1</v>
      </c>
    </row>
    <row r="1726" spans="1:17" ht="15.75" x14ac:dyDescent="0.25">
      <c r="A1726" s="17" t="s">
        <v>91</v>
      </c>
      <c r="B1726" s="17" t="s">
        <v>335</v>
      </c>
      <c r="C1726" s="17" t="s">
        <v>22</v>
      </c>
      <c r="D1726" s="12">
        <v>43556</v>
      </c>
      <c r="E1726" s="12">
        <v>43861</v>
      </c>
      <c r="F1726" s="13">
        <v>1650</v>
      </c>
      <c r="G1726" s="12">
        <v>43556</v>
      </c>
      <c r="H1726" s="12">
        <v>43585</v>
      </c>
      <c r="I1726" s="17">
        <f t="shared" si="254"/>
        <v>1</v>
      </c>
      <c r="J1726" s="13">
        <f t="shared" si="255"/>
        <v>1650</v>
      </c>
      <c r="K1726"/>
      <c r="L1726" t="b">
        <f t="shared" si="262"/>
        <v>0</v>
      </c>
      <c r="M1726" t="b">
        <f t="shared" si="256"/>
        <v>0</v>
      </c>
      <c r="N1726" t="b">
        <f t="shared" si="263"/>
        <v>1</v>
      </c>
      <c r="O1726" t="b">
        <f t="shared" si="264"/>
        <v>1</v>
      </c>
      <c r="P1726" t="b">
        <f t="shared" si="257"/>
        <v>1</v>
      </c>
      <c r="Q1726" s="21">
        <f t="shared" si="265"/>
        <v>1</v>
      </c>
    </row>
    <row r="1727" spans="1:17" ht="15.75" x14ac:dyDescent="0.25">
      <c r="A1727" s="17" t="s">
        <v>91</v>
      </c>
      <c r="B1727" s="17" t="s">
        <v>335</v>
      </c>
      <c r="C1727" s="17" t="s">
        <v>22</v>
      </c>
      <c r="D1727" s="12">
        <v>44266</v>
      </c>
      <c r="E1727" s="12"/>
      <c r="F1727" s="13">
        <v>5000</v>
      </c>
      <c r="G1727" s="12">
        <v>44256</v>
      </c>
      <c r="H1727" s="12">
        <v>44620</v>
      </c>
      <c r="I1727" s="17">
        <f t="shared" si="254"/>
        <v>12</v>
      </c>
      <c r="J1727" s="13">
        <f t="shared" si="255"/>
        <v>416.66666666666669</v>
      </c>
      <c r="K1727"/>
      <c r="L1727" t="b">
        <f t="shared" si="262"/>
        <v>0</v>
      </c>
      <c r="M1727" t="b">
        <f t="shared" si="256"/>
        <v>0</v>
      </c>
      <c r="N1727" t="b">
        <f t="shared" si="263"/>
        <v>1</v>
      </c>
      <c r="O1727" t="b">
        <f t="shared" si="264"/>
        <v>1</v>
      </c>
      <c r="P1727" t="b">
        <f t="shared" si="257"/>
        <v>1</v>
      </c>
      <c r="Q1727" s="21">
        <f t="shared" si="265"/>
        <v>671</v>
      </c>
    </row>
    <row r="1728" spans="1:17" ht="15.75" hidden="1" x14ac:dyDescent="0.25">
      <c r="A1728" s="17" t="s">
        <v>92</v>
      </c>
      <c r="B1728" s="17" t="s">
        <v>334</v>
      </c>
      <c r="C1728" s="17" t="s">
        <v>22</v>
      </c>
      <c r="D1728" s="12">
        <v>43099</v>
      </c>
      <c r="E1728" s="12">
        <v>43465</v>
      </c>
      <c r="F1728" s="13">
        <v>25000</v>
      </c>
      <c r="G1728" s="12">
        <v>43070</v>
      </c>
      <c r="H1728" s="12">
        <v>43465</v>
      </c>
      <c r="I1728" s="17">
        <f t="shared" ref="I1728:I1759" si="266">IF((YEAR(H1728)-YEAR(G1728))=1, ((MONTH(H1728)-MONTH(G1728))+1)+12, (IF((YEAR(H1728)-YEAR(G1728))=2, ((MONTH(H1728)-MONTH(G1728))+1)+24, (IF((YEAR(H1728)-YEAR(G1728))=3, ((MONTH(H1728)-MONTH(G1728))+1)+36, (MONTH(H1728)-MONTH(G1728))+1)))))</f>
        <v>13</v>
      </c>
      <c r="J1728" s="13">
        <f t="shared" si="255"/>
        <v>1923.0769230769231</v>
      </c>
      <c r="K1728"/>
      <c r="L1728" t="b">
        <f t="shared" si="262"/>
        <v>0</v>
      </c>
      <c r="M1728" t="b">
        <f t="shared" si="256"/>
        <v>0</v>
      </c>
      <c r="N1728" t="b">
        <f t="shared" si="263"/>
        <v>0</v>
      </c>
      <c r="O1728" t="b">
        <f t="shared" si="264"/>
        <v>0</v>
      </c>
      <c r="P1728" t="b">
        <f t="shared" si="257"/>
        <v>0</v>
      </c>
      <c r="Q1728" s="21" t="str">
        <f t="shared" si="265"/>
        <v>N/a</v>
      </c>
    </row>
    <row r="1729" spans="1:17" ht="15.75" x14ac:dyDescent="0.25">
      <c r="A1729" s="17" t="s">
        <v>92</v>
      </c>
      <c r="B1729" s="17" t="s">
        <v>334</v>
      </c>
      <c r="C1729" s="17" t="s">
        <v>22</v>
      </c>
      <c r="D1729" s="12">
        <v>43496</v>
      </c>
      <c r="E1729" s="12">
        <v>43510</v>
      </c>
      <c r="F1729" s="13">
        <v>22000</v>
      </c>
      <c r="G1729" s="12">
        <v>43466</v>
      </c>
      <c r="H1729" s="12">
        <v>43830</v>
      </c>
      <c r="I1729" s="17">
        <f t="shared" si="266"/>
        <v>12</v>
      </c>
      <c r="J1729" s="13">
        <f t="shared" si="255"/>
        <v>1833.3333333333333</v>
      </c>
      <c r="K1729"/>
      <c r="L1729" t="b">
        <f t="shared" si="262"/>
        <v>0</v>
      </c>
      <c r="M1729" t="b">
        <f t="shared" si="256"/>
        <v>0</v>
      </c>
      <c r="N1729" t="b">
        <f t="shared" si="263"/>
        <v>1</v>
      </c>
      <c r="O1729" t="b">
        <f t="shared" si="264"/>
        <v>1</v>
      </c>
      <c r="P1729" t="b">
        <f t="shared" si="257"/>
        <v>1</v>
      </c>
      <c r="Q1729" s="21">
        <f t="shared" si="265"/>
        <v>1</v>
      </c>
    </row>
    <row r="1730" spans="1:17" ht="15.75" x14ac:dyDescent="0.25">
      <c r="A1730" s="17" t="s">
        <v>92</v>
      </c>
      <c r="B1730" s="17" t="s">
        <v>334</v>
      </c>
      <c r="C1730" s="17" t="s">
        <v>22</v>
      </c>
      <c r="D1730" s="12">
        <v>43865</v>
      </c>
      <c r="E1730" s="12">
        <v>43874</v>
      </c>
      <c r="F1730" s="13">
        <v>1833.33</v>
      </c>
      <c r="G1730" s="12">
        <v>43831</v>
      </c>
      <c r="H1730" s="12">
        <v>43861</v>
      </c>
      <c r="I1730" s="17">
        <f t="shared" si="266"/>
        <v>1</v>
      </c>
      <c r="J1730" s="13">
        <f t="shared" si="255"/>
        <v>1833.33</v>
      </c>
      <c r="K1730"/>
      <c r="L1730" t="b">
        <f t="shared" si="262"/>
        <v>0</v>
      </c>
      <c r="M1730" t="b">
        <f t="shared" si="256"/>
        <v>0</v>
      </c>
      <c r="N1730" t="b">
        <f t="shared" si="263"/>
        <v>1</v>
      </c>
      <c r="O1730" t="b">
        <f t="shared" si="264"/>
        <v>1</v>
      </c>
      <c r="P1730" t="b">
        <f t="shared" si="257"/>
        <v>1</v>
      </c>
      <c r="Q1730" s="21">
        <f t="shared" si="265"/>
        <v>1</v>
      </c>
    </row>
    <row r="1731" spans="1:17" ht="15.75" x14ac:dyDescent="0.25">
      <c r="A1731" s="17" t="s">
        <v>92</v>
      </c>
      <c r="B1731" s="17" t="s">
        <v>334</v>
      </c>
      <c r="C1731" s="17" t="s">
        <v>22</v>
      </c>
      <c r="D1731" s="12">
        <v>43893</v>
      </c>
      <c r="E1731" s="12">
        <v>43895</v>
      </c>
      <c r="F1731" s="13">
        <v>1833.33</v>
      </c>
      <c r="G1731" s="12">
        <v>43862</v>
      </c>
      <c r="H1731" s="12">
        <v>43890</v>
      </c>
      <c r="I1731" s="17">
        <f t="shared" si="266"/>
        <v>1</v>
      </c>
      <c r="J1731" s="13">
        <f t="shared" si="255"/>
        <v>1833.33</v>
      </c>
      <c r="K1731"/>
      <c r="L1731" t="b">
        <f t="shared" si="262"/>
        <v>0</v>
      </c>
      <c r="M1731" t="b">
        <f t="shared" si="256"/>
        <v>0</v>
      </c>
      <c r="N1731" t="b">
        <f t="shared" si="263"/>
        <v>1</v>
      </c>
      <c r="O1731" t="b">
        <f t="shared" si="264"/>
        <v>1</v>
      </c>
      <c r="P1731" t="b">
        <f t="shared" si="257"/>
        <v>1</v>
      </c>
      <c r="Q1731" s="21">
        <f t="shared" si="265"/>
        <v>1</v>
      </c>
    </row>
    <row r="1732" spans="1:17" ht="15.75" x14ac:dyDescent="0.25">
      <c r="A1732" s="17" t="s">
        <v>93</v>
      </c>
      <c r="B1732" s="17" t="s">
        <v>336</v>
      </c>
      <c r="C1732" s="17" t="s">
        <v>22</v>
      </c>
      <c r="D1732" s="12">
        <v>44277</v>
      </c>
      <c r="E1732" s="12"/>
      <c r="F1732" s="13">
        <v>54000</v>
      </c>
      <c r="G1732" s="12">
        <v>44257</v>
      </c>
      <c r="H1732" s="12">
        <v>44620</v>
      </c>
      <c r="I1732" s="17">
        <f t="shared" si="266"/>
        <v>12</v>
      </c>
      <c r="J1732" s="13">
        <f t="shared" si="255"/>
        <v>4500</v>
      </c>
      <c r="K1732"/>
      <c r="L1732" t="b">
        <f t="shared" si="262"/>
        <v>0</v>
      </c>
      <c r="M1732" t="b">
        <f t="shared" si="256"/>
        <v>1</v>
      </c>
      <c r="N1732" t="b">
        <f t="shared" si="263"/>
        <v>0</v>
      </c>
      <c r="O1732" t="b">
        <f t="shared" si="264"/>
        <v>0</v>
      </c>
      <c r="P1732" t="b">
        <f t="shared" si="257"/>
        <v>0</v>
      </c>
      <c r="Q1732" s="21" t="str">
        <f t="shared" si="265"/>
        <v>N/a</v>
      </c>
    </row>
    <row r="1733" spans="1:17" ht="15.75" x14ac:dyDescent="0.25">
      <c r="A1733" s="17" t="s">
        <v>32</v>
      </c>
      <c r="B1733" s="17" t="s">
        <v>336</v>
      </c>
      <c r="C1733" s="17" t="s">
        <v>22</v>
      </c>
      <c r="D1733" s="12">
        <v>44196</v>
      </c>
      <c r="E1733" s="12"/>
      <c r="F1733" s="13">
        <v>39000</v>
      </c>
      <c r="G1733" s="12">
        <v>44075</v>
      </c>
      <c r="H1733" s="12">
        <v>44196</v>
      </c>
      <c r="I1733" s="17">
        <f t="shared" si="266"/>
        <v>4</v>
      </c>
      <c r="J1733" s="13">
        <f t="shared" si="255"/>
        <v>9750</v>
      </c>
      <c r="K1733"/>
      <c r="L1733" t="b">
        <f t="shared" si="262"/>
        <v>0</v>
      </c>
      <c r="M1733" t="b">
        <f t="shared" si="256"/>
        <v>0</v>
      </c>
      <c r="N1733" t="b">
        <f t="shared" si="263"/>
        <v>0</v>
      </c>
      <c r="O1733" t="b">
        <f t="shared" si="264"/>
        <v>1</v>
      </c>
      <c r="P1733" t="b">
        <f t="shared" si="257"/>
        <v>0</v>
      </c>
      <c r="Q1733" s="21" t="str">
        <f t="shared" si="265"/>
        <v>N/a</v>
      </c>
    </row>
    <row r="1734" spans="1:17" ht="15.75" x14ac:dyDescent="0.25">
      <c r="A1734" s="17" t="s">
        <v>32</v>
      </c>
      <c r="B1734" s="17" t="s">
        <v>333</v>
      </c>
      <c r="C1734" s="17" t="s">
        <v>22</v>
      </c>
      <c r="D1734" s="12">
        <v>44105</v>
      </c>
      <c r="E1734" s="12">
        <v>44188</v>
      </c>
      <c r="F1734" s="13">
        <v>39000</v>
      </c>
      <c r="G1734" s="12">
        <v>44075</v>
      </c>
      <c r="H1734" s="12">
        <v>44196</v>
      </c>
      <c r="I1734" s="17">
        <f t="shared" si="266"/>
        <v>4</v>
      </c>
      <c r="J1734" s="13">
        <f t="shared" si="255"/>
        <v>9750</v>
      </c>
      <c r="K1734"/>
      <c r="L1734" t="b">
        <f t="shared" si="262"/>
        <v>0</v>
      </c>
      <c r="M1734" t="b">
        <f t="shared" si="256"/>
        <v>0</v>
      </c>
      <c r="N1734" t="b">
        <f t="shared" si="263"/>
        <v>1</v>
      </c>
      <c r="O1734" t="b">
        <f t="shared" si="264"/>
        <v>0</v>
      </c>
      <c r="P1734" t="b">
        <f t="shared" si="257"/>
        <v>0</v>
      </c>
      <c r="Q1734" s="21" t="str">
        <f t="shared" si="265"/>
        <v>N/a</v>
      </c>
    </row>
    <row r="1735" spans="1:17" ht="15.75" x14ac:dyDescent="0.25">
      <c r="A1735" s="17" t="s">
        <v>32</v>
      </c>
      <c r="B1735" s="17" t="s">
        <v>336</v>
      </c>
      <c r="C1735" s="17" t="s">
        <v>22</v>
      </c>
      <c r="D1735" s="12">
        <v>44195</v>
      </c>
      <c r="E1735" s="12"/>
      <c r="F1735" s="13">
        <v>37625</v>
      </c>
      <c r="G1735" s="12">
        <v>44197</v>
      </c>
      <c r="H1735" s="12">
        <v>44286</v>
      </c>
      <c r="I1735" s="17">
        <f t="shared" si="266"/>
        <v>3</v>
      </c>
      <c r="J1735" s="13">
        <f t="shared" si="255"/>
        <v>12541.666666666666</v>
      </c>
      <c r="K1735"/>
      <c r="L1735" t="b">
        <f t="shared" si="262"/>
        <v>0</v>
      </c>
      <c r="M1735" t="b">
        <f t="shared" si="256"/>
        <v>0</v>
      </c>
      <c r="N1735" t="b">
        <f t="shared" si="263"/>
        <v>1</v>
      </c>
      <c r="O1735" t="b">
        <f t="shared" si="264"/>
        <v>0</v>
      </c>
      <c r="P1735" t="b">
        <f t="shared" si="257"/>
        <v>0</v>
      </c>
      <c r="Q1735" s="21" t="str">
        <f t="shared" si="265"/>
        <v>N/a</v>
      </c>
    </row>
    <row r="1736" spans="1:17" ht="15.75" x14ac:dyDescent="0.25">
      <c r="A1736" s="17" t="s">
        <v>32</v>
      </c>
      <c r="B1736" s="17" t="s">
        <v>336</v>
      </c>
      <c r="C1736" s="17" t="s">
        <v>22</v>
      </c>
      <c r="D1736" s="12">
        <v>44286</v>
      </c>
      <c r="E1736" s="12"/>
      <c r="F1736" s="13">
        <v>37625</v>
      </c>
      <c r="G1736" s="12">
        <v>44287</v>
      </c>
      <c r="H1736" s="12">
        <v>44377</v>
      </c>
      <c r="I1736" s="17">
        <f t="shared" si="266"/>
        <v>3</v>
      </c>
      <c r="J1736" s="13">
        <f t="shared" si="255"/>
        <v>12541.666666666666</v>
      </c>
      <c r="K1736"/>
      <c r="L1736" t="b">
        <f t="shared" si="262"/>
        <v>0</v>
      </c>
      <c r="M1736" t="b">
        <f t="shared" si="256"/>
        <v>0</v>
      </c>
      <c r="N1736" t="b">
        <f t="shared" si="263"/>
        <v>1</v>
      </c>
      <c r="O1736" t="b">
        <f t="shared" si="264"/>
        <v>1</v>
      </c>
      <c r="P1736" t="b">
        <f t="shared" si="257"/>
        <v>1</v>
      </c>
      <c r="Q1736" s="21">
        <f t="shared" si="265"/>
        <v>1</v>
      </c>
    </row>
    <row r="1737" spans="1:17" ht="15.75" x14ac:dyDescent="0.25">
      <c r="A1737" s="17" t="s">
        <v>32</v>
      </c>
      <c r="B1737" s="17" t="s">
        <v>336</v>
      </c>
      <c r="C1737" s="17" t="s">
        <v>22</v>
      </c>
      <c r="D1737" s="12">
        <v>44407</v>
      </c>
      <c r="E1737" s="12"/>
      <c r="F1737" s="13">
        <v>37625</v>
      </c>
      <c r="G1737" s="12">
        <v>44378</v>
      </c>
      <c r="H1737" s="12">
        <v>44469</v>
      </c>
      <c r="I1737" s="17">
        <f t="shared" si="266"/>
        <v>3</v>
      </c>
      <c r="J1737" s="13">
        <f t="shared" si="255"/>
        <v>12541.666666666666</v>
      </c>
      <c r="K1737"/>
      <c r="L1737" t="b">
        <f t="shared" si="262"/>
        <v>0</v>
      </c>
      <c r="M1737" t="b">
        <f t="shared" si="256"/>
        <v>0</v>
      </c>
      <c r="N1737" t="b">
        <f t="shared" si="263"/>
        <v>1</v>
      </c>
      <c r="O1737" t="b">
        <f t="shared" si="264"/>
        <v>1</v>
      </c>
      <c r="P1737" t="b">
        <f t="shared" si="257"/>
        <v>1</v>
      </c>
      <c r="Q1737" s="21">
        <f t="shared" si="265"/>
        <v>1</v>
      </c>
    </row>
    <row r="1738" spans="1:17" ht="15.75" x14ac:dyDescent="0.25">
      <c r="A1738" s="17" t="s">
        <v>32</v>
      </c>
      <c r="B1738" s="17" t="s">
        <v>336</v>
      </c>
      <c r="C1738" s="17" t="s">
        <v>22</v>
      </c>
      <c r="D1738" s="12">
        <v>44499</v>
      </c>
      <c r="E1738" s="12"/>
      <c r="F1738" s="13">
        <v>37625</v>
      </c>
      <c r="G1738" s="12">
        <v>44470</v>
      </c>
      <c r="H1738" s="12">
        <v>44561</v>
      </c>
      <c r="I1738" s="17">
        <f t="shared" si="266"/>
        <v>3</v>
      </c>
      <c r="J1738" s="13">
        <f t="shared" si="255"/>
        <v>12541.666666666666</v>
      </c>
      <c r="K1738"/>
      <c r="L1738" t="b">
        <f t="shared" si="262"/>
        <v>0</v>
      </c>
      <c r="M1738" t="b">
        <f t="shared" si="256"/>
        <v>0</v>
      </c>
      <c r="N1738" t="b">
        <f t="shared" si="263"/>
        <v>1</v>
      </c>
      <c r="O1738" t="b">
        <f t="shared" si="264"/>
        <v>1</v>
      </c>
      <c r="P1738" t="b">
        <f t="shared" si="257"/>
        <v>1</v>
      </c>
      <c r="Q1738" s="21">
        <f t="shared" si="265"/>
        <v>1</v>
      </c>
    </row>
    <row r="1739" spans="1:17" ht="15.75" hidden="1" x14ac:dyDescent="0.25">
      <c r="A1739" s="17" t="s">
        <v>94</v>
      </c>
      <c r="B1739" s="17" t="s">
        <v>332</v>
      </c>
      <c r="C1739" s="17" t="s">
        <v>22</v>
      </c>
      <c r="D1739" s="12">
        <v>42552</v>
      </c>
      <c r="E1739" s="12">
        <v>42735</v>
      </c>
      <c r="F1739" s="13">
        <v>30000</v>
      </c>
      <c r="G1739" s="12">
        <v>42522</v>
      </c>
      <c r="H1739" s="12">
        <v>42886</v>
      </c>
      <c r="I1739" s="17">
        <f t="shared" si="266"/>
        <v>12</v>
      </c>
      <c r="J1739" s="13">
        <f t="shared" si="255"/>
        <v>2500</v>
      </c>
      <c r="K1739"/>
      <c r="L1739" t="b">
        <f t="shared" si="262"/>
        <v>0</v>
      </c>
      <c r="M1739" t="b">
        <f t="shared" si="256"/>
        <v>0</v>
      </c>
      <c r="N1739" t="b">
        <f t="shared" si="263"/>
        <v>0</v>
      </c>
      <c r="O1739" t="b">
        <f t="shared" si="264"/>
        <v>0</v>
      </c>
      <c r="P1739" t="b">
        <f t="shared" si="257"/>
        <v>0</v>
      </c>
      <c r="Q1739" s="21" t="str">
        <f t="shared" si="265"/>
        <v>N/a</v>
      </c>
    </row>
    <row r="1740" spans="1:17" ht="15.75" hidden="1" x14ac:dyDescent="0.25">
      <c r="A1740" s="17" t="s">
        <v>94</v>
      </c>
      <c r="B1740" s="17" t="s">
        <v>332</v>
      </c>
      <c r="C1740" s="17" t="s">
        <v>22</v>
      </c>
      <c r="D1740" s="12">
        <v>43028</v>
      </c>
      <c r="E1740" s="12">
        <v>43465</v>
      </c>
      <c r="F1740" s="13">
        <v>30900</v>
      </c>
      <c r="G1740" s="12">
        <v>42887</v>
      </c>
      <c r="H1740" s="12">
        <v>43251</v>
      </c>
      <c r="I1740" s="17">
        <f t="shared" si="266"/>
        <v>12</v>
      </c>
      <c r="J1740" s="13">
        <f t="shared" si="255"/>
        <v>2575</v>
      </c>
      <c r="K1740"/>
      <c r="L1740" t="b">
        <f t="shared" si="262"/>
        <v>0</v>
      </c>
      <c r="M1740" t="b">
        <f t="shared" si="256"/>
        <v>0</v>
      </c>
      <c r="N1740" t="b">
        <f t="shared" si="263"/>
        <v>1</v>
      </c>
      <c r="O1740" t="b">
        <f t="shared" si="264"/>
        <v>1</v>
      </c>
      <c r="P1740" t="b">
        <f t="shared" si="257"/>
        <v>1</v>
      </c>
      <c r="Q1740" s="21">
        <f t="shared" si="265"/>
        <v>1</v>
      </c>
    </row>
    <row r="1741" spans="1:17" ht="15.75" x14ac:dyDescent="0.25">
      <c r="A1741" s="17" t="s">
        <v>94</v>
      </c>
      <c r="B1741" s="17" t="s">
        <v>332</v>
      </c>
      <c r="C1741" s="17" t="s">
        <v>22</v>
      </c>
      <c r="D1741" s="12">
        <v>43334</v>
      </c>
      <c r="E1741" s="12">
        <v>43350</v>
      </c>
      <c r="F1741" s="13">
        <v>30900</v>
      </c>
      <c r="G1741" s="12">
        <v>43252</v>
      </c>
      <c r="H1741" s="12">
        <v>43616</v>
      </c>
      <c r="I1741" s="17">
        <f t="shared" si="266"/>
        <v>12</v>
      </c>
      <c r="J1741" s="13">
        <f t="shared" si="255"/>
        <v>2575</v>
      </c>
      <c r="K1741"/>
      <c r="L1741" t="b">
        <f t="shared" si="262"/>
        <v>0</v>
      </c>
      <c r="M1741" t="b">
        <f t="shared" si="256"/>
        <v>0</v>
      </c>
      <c r="N1741" t="b">
        <f t="shared" si="263"/>
        <v>1</v>
      </c>
      <c r="O1741" t="b">
        <f t="shared" si="264"/>
        <v>1</v>
      </c>
      <c r="P1741" t="b">
        <f t="shared" si="257"/>
        <v>1</v>
      </c>
      <c r="Q1741" s="21">
        <f t="shared" si="265"/>
        <v>1</v>
      </c>
    </row>
    <row r="1742" spans="1:17" ht="15.75" x14ac:dyDescent="0.25">
      <c r="A1742" s="17" t="s">
        <v>94</v>
      </c>
      <c r="B1742" s="17" t="s">
        <v>332</v>
      </c>
      <c r="C1742" s="17" t="s">
        <v>22</v>
      </c>
      <c r="D1742" s="12">
        <v>43669</v>
      </c>
      <c r="E1742" s="12">
        <v>43703</v>
      </c>
      <c r="F1742" s="13">
        <v>31900</v>
      </c>
      <c r="G1742" s="12">
        <v>43617</v>
      </c>
      <c r="H1742" s="12">
        <v>43982</v>
      </c>
      <c r="I1742" s="17">
        <f t="shared" si="266"/>
        <v>12</v>
      </c>
      <c r="J1742" s="13">
        <f t="shared" si="255"/>
        <v>2658.3333333333335</v>
      </c>
      <c r="K1742"/>
      <c r="L1742" t="b">
        <f t="shared" si="262"/>
        <v>0</v>
      </c>
      <c r="M1742" t="b">
        <f t="shared" si="256"/>
        <v>0</v>
      </c>
      <c r="N1742" t="b">
        <f t="shared" si="263"/>
        <v>1</v>
      </c>
      <c r="O1742" t="b">
        <f t="shared" si="264"/>
        <v>1</v>
      </c>
      <c r="P1742" t="b">
        <f t="shared" si="257"/>
        <v>1</v>
      </c>
      <c r="Q1742" s="21">
        <f t="shared" si="265"/>
        <v>1</v>
      </c>
    </row>
    <row r="1743" spans="1:17" ht="15.75" x14ac:dyDescent="0.25">
      <c r="A1743" s="17" t="s">
        <v>94</v>
      </c>
      <c r="B1743" s="17" t="s">
        <v>332</v>
      </c>
      <c r="C1743" s="17" t="s">
        <v>22</v>
      </c>
      <c r="D1743" s="12">
        <v>43983</v>
      </c>
      <c r="E1743" s="12">
        <v>44036</v>
      </c>
      <c r="F1743" s="13">
        <v>31900</v>
      </c>
      <c r="G1743" s="12">
        <v>43983</v>
      </c>
      <c r="H1743" s="12">
        <v>44347</v>
      </c>
      <c r="I1743" s="17">
        <f t="shared" si="266"/>
        <v>12</v>
      </c>
      <c r="J1743" s="13">
        <f t="shared" si="255"/>
        <v>2658.3333333333335</v>
      </c>
      <c r="K1743"/>
      <c r="L1743" t="b">
        <f t="shared" si="262"/>
        <v>0</v>
      </c>
      <c r="M1743" t="b">
        <f t="shared" si="256"/>
        <v>0</v>
      </c>
      <c r="N1743" t="b">
        <f t="shared" si="263"/>
        <v>1</v>
      </c>
      <c r="O1743" t="b">
        <f t="shared" si="264"/>
        <v>1</v>
      </c>
      <c r="P1743" t="b">
        <f t="shared" si="257"/>
        <v>1</v>
      </c>
      <c r="Q1743" s="21">
        <f t="shared" si="265"/>
        <v>1</v>
      </c>
    </row>
    <row r="1744" spans="1:17" ht="15.75" hidden="1" x14ac:dyDescent="0.25">
      <c r="A1744" s="17" t="s">
        <v>95</v>
      </c>
      <c r="B1744" s="17" t="s">
        <v>333</v>
      </c>
      <c r="C1744" s="17" t="s">
        <v>22</v>
      </c>
      <c r="D1744" s="12">
        <v>42748</v>
      </c>
      <c r="E1744" s="12">
        <v>43100</v>
      </c>
      <c r="F1744" s="13">
        <v>17000</v>
      </c>
      <c r="G1744" s="12">
        <v>42644</v>
      </c>
      <c r="H1744" s="12">
        <v>42735</v>
      </c>
      <c r="I1744" s="17">
        <f t="shared" si="266"/>
        <v>3</v>
      </c>
      <c r="J1744" s="13">
        <f t="shared" si="255"/>
        <v>5666.666666666667</v>
      </c>
      <c r="K1744"/>
      <c r="L1744" t="b">
        <f t="shared" si="262"/>
        <v>0</v>
      </c>
      <c r="M1744" t="b">
        <f t="shared" si="256"/>
        <v>0</v>
      </c>
      <c r="N1744" t="b">
        <f t="shared" si="263"/>
        <v>0</v>
      </c>
      <c r="O1744" t="b">
        <f t="shared" si="264"/>
        <v>0</v>
      </c>
      <c r="P1744" t="b">
        <f t="shared" si="257"/>
        <v>0</v>
      </c>
      <c r="Q1744" s="21" t="str">
        <f t="shared" si="265"/>
        <v>N/a</v>
      </c>
    </row>
    <row r="1745" spans="1:17" ht="15.75" hidden="1" x14ac:dyDescent="0.25">
      <c r="A1745" s="17" t="s">
        <v>95</v>
      </c>
      <c r="B1745" s="17" t="s">
        <v>333</v>
      </c>
      <c r="C1745" s="17" t="s">
        <v>22</v>
      </c>
      <c r="D1745" s="12">
        <v>42844</v>
      </c>
      <c r="E1745" s="12">
        <v>43100</v>
      </c>
      <c r="F1745" s="13">
        <v>25000</v>
      </c>
      <c r="G1745" s="12">
        <v>42736</v>
      </c>
      <c r="H1745" s="12">
        <v>42825</v>
      </c>
      <c r="I1745" s="17">
        <f t="shared" si="266"/>
        <v>3</v>
      </c>
      <c r="J1745" s="13">
        <f t="shared" si="255"/>
        <v>8333.3333333333339</v>
      </c>
      <c r="K1745"/>
      <c r="L1745" t="b">
        <f t="shared" si="262"/>
        <v>0</v>
      </c>
      <c r="M1745" t="b">
        <f t="shared" si="256"/>
        <v>0</v>
      </c>
      <c r="N1745" t="b">
        <f t="shared" si="263"/>
        <v>1</v>
      </c>
      <c r="O1745" t="b">
        <f t="shared" si="264"/>
        <v>1</v>
      </c>
      <c r="P1745" t="b">
        <f t="shared" si="257"/>
        <v>1</v>
      </c>
      <c r="Q1745" s="21">
        <f t="shared" si="265"/>
        <v>1</v>
      </c>
    </row>
    <row r="1746" spans="1:17" ht="15.75" hidden="1" x14ac:dyDescent="0.25">
      <c r="A1746" s="17" t="s">
        <v>95</v>
      </c>
      <c r="B1746" s="17" t="s">
        <v>333</v>
      </c>
      <c r="C1746" s="17" t="s">
        <v>22</v>
      </c>
      <c r="D1746" s="12">
        <v>42964</v>
      </c>
      <c r="E1746" s="12">
        <v>43465</v>
      </c>
      <c r="F1746" s="13">
        <v>25000</v>
      </c>
      <c r="G1746" s="12">
        <v>42826</v>
      </c>
      <c r="H1746" s="12">
        <v>42916</v>
      </c>
      <c r="I1746" s="17">
        <f t="shared" si="266"/>
        <v>3</v>
      </c>
      <c r="J1746" s="13">
        <f t="shared" si="255"/>
        <v>8333.3333333333339</v>
      </c>
      <c r="K1746"/>
      <c r="L1746" t="b">
        <f t="shared" si="262"/>
        <v>0</v>
      </c>
      <c r="M1746" t="b">
        <f t="shared" si="256"/>
        <v>0</v>
      </c>
      <c r="N1746" t="b">
        <f t="shared" si="263"/>
        <v>1</v>
      </c>
      <c r="O1746" t="b">
        <f t="shared" si="264"/>
        <v>1</v>
      </c>
      <c r="P1746" t="b">
        <f t="shared" si="257"/>
        <v>1</v>
      </c>
      <c r="Q1746" s="21">
        <f t="shared" si="265"/>
        <v>1</v>
      </c>
    </row>
    <row r="1747" spans="1:17" ht="15.75" hidden="1" x14ac:dyDescent="0.25">
      <c r="A1747" s="17" t="s">
        <v>95</v>
      </c>
      <c r="B1747" s="17" t="s">
        <v>333</v>
      </c>
      <c r="C1747" s="17" t="s">
        <v>22</v>
      </c>
      <c r="D1747" s="12">
        <v>43076</v>
      </c>
      <c r="E1747" s="12">
        <v>43100</v>
      </c>
      <c r="F1747" s="13">
        <v>25000</v>
      </c>
      <c r="G1747" s="12">
        <v>42917</v>
      </c>
      <c r="H1747" s="12">
        <v>43008</v>
      </c>
      <c r="I1747" s="17">
        <f t="shared" si="266"/>
        <v>3</v>
      </c>
      <c r="J1747" s="13">
        <f t="shared" si="255"/>
        <v>8333.3333333333339</v>
      </c>
      <c r="K1747"/>
      <c r="L1747" t="b">
        <f t="shared" si="262"/>
        <v>0</v>
      </c>
      <c r="M1747" t="b">
        <f t="shared" si="256"/>
        <v>0</v>
      </c>
      <c r="N1747" t="b">
        <f t="shared" si="263"/>
        <v>1</v>
      </c>
      <c r="O1747" t="b">
        <f t="shared" si="264"/>
        <v>1</v>
      </c>
      <c r="P1747" t="b">
        <f t="shared" si="257"/>
        <v>1</v>
      </c>
      <c r="Q1747" s="21">
        <f t="shared" si="265"/>
        <v>1</v>
      </c>
    </row>
    <row r="1748" spans="1:17" ht="15.75" hidden="1" x14ac:dyDescent="0.25">
      <c r="A1748" s="17" t="s">
        <v>95</v>
      </c>
      <c r="B1748" s="17" t="s">
        <v>333</v>
      </c>
      <c r="C1748" s="17" t="s">
        <v>22</v>
      </c>
      <c r="D1748" s="12">
        <v>43100</v>
      </c>
      <c r="E1748" s="12">
        <v>43572</v>
      </c>
      <c r="F1748" s="13">
        <v>25000</v>
      </c>
      <c r="G1748" s="12">
        <v>43009</v>
      </c>
      <c r="H1748" s="12">
        <v>43100</v>
      </c>
      <c r="I1748" s="17">
        <f t="shared" si="266"/>
        <v>3</v>
      </c>
      <c r="J1748" s="13">
        <f t="shared" si="255"/>
        <v>8333.3333333333339</v>
      </c>
      <c r="K1748"/>
      <c r="L1748" t="b">
        <f t="shared" si="262"/>
        <v>0</v>
      </c>
      <c r="M1748" t="b">
        <f t="shared" si="256"/>
        <v>0</v>
      </c>
      <c r="N1748" t="b">
        <f t="shared" si="263"/>
        <v>1</v>
      </c>
      <c r="O1748" t="b">
        <f t="shared" si="264"/>
        <v>1</v>
      </c>
      <c r="P1748" t="b">
        <f t="shared" si="257"/>
        <v>1</v>
      </c>
      <c r="Q1748" s="21">
        <f t="shared" si="265"/>
        <v>1</v>
      </c>
    </row>
    <row r="1749" spans="1:17" ht="15.75" hidden="1" x14ac:dyDescent="0.25">
      <c r="A1749" s="17" t="s">
        <v>95</v>
      </c>
      <c r="B1749" s="17" t="s">
        <v>333</v>
      </c>
      <c r="C1749" s="17" t="s">
        <v>22</v>
      </c>
      <c r="D1749" s="12">
        <v>43190</v>
      </c>
      <c r="E1749" s="12">
        <v>43830</v>
      </c>
      <c r="F1749" s="13">
        <v>25000</v>
      </c>
      <c r="G1749" s="12">
        <v>43101</v>
      </c>
      <c r="H1749" s="12">
        <v>43190</v>
      </c>
      <c r="I1749" s="17">
        <f t="shared" si="266"/>
        <v>3</v>
      </c>
      <c r="J1749" s="13">
        <f t="shared" si="255"/>
        <v>8333.3333333333339</v>
      </c>
      <c r="K1749"/>
      <c r="L1749" t="b">
        <f t="shared" si="262"/>
        <v>0</v>
      </c>
      <c r="M1749" t="b">
        <f t="shared" si="256"/>
        <v>0</v>
      </c>
      <c r="N1749" t="b">
        <f t="shared" si="263"/>
        <v>1</v>
      </c>
      <c r="O1749" t="b">
        <f t="shared" si="264"/>
        <v>1</v>
      </c>
      <c r="P1749" t="b">
        <f t="shared" si="257"/>
        <v>1</v>
      </c>
      <c r="Q1749" s="21">
        <f t="shared" si="265"/>
        <v>1</v>
      </c>
    </row>
    <row r="1750" spans="1:17" ht="15.75" hidden="1" x14ac:dyDescent="0.25">
      <c r="A1750" s="17" t="s">
        <v>95</v>
      </c>
      <c r="B1750" s="17" t="s">
        <v>333</v>
      </c>
      <c r="C1750" s="17" t="s">
        <v>22</v>
      </c>
      <c r="D1750" s="12">
        <v>43281</v>
      </c>
      <c r="E1750" s="12">
        <v>43830</v>
      </c>
      <c r="F1750" s="13">
        <v>25000</v>
      </c>
      <c r="G1750" s="12">
        <v>43191</v>
      </c>
      <c r="H1750" s="12">
        <v>43281</v>
      </c>
      <c r="I1750" s="17">
        <f t="shared" si="266"/>
        <v>3</v>
      </c>
      <c r="J1750" s="13">
        <f t="shared" si="255"/>
        <v>8333.3333333333339</v>
      </c>
      <c r="K1750"/>
      <c r="L1750" t="b">
        <f t="shared" si="262"/>
        <v>0</v>
      </c>
      <c r="M1750" t="b">
        <f t="shared" si="256"/>
        <v>0</v>
      </c>
      <c r="N1750" t="b">
        <f t="shared" si="263"/>
        <v>1</v>
      </c>
      <c r="O1750" t="b">
        <f t="shared" si="264"/>
        <v>1</v>
      </c>
      <c r="P1750" t="b">
        <f t="shared" si="257"/>
        <v>1</v>
      </c>
      <c r="Q1750" s="21">
        <f t="shared" si="265"/>
        <v>1</v>
      </c>
    </row>
    <row r="1751" spans="1:17" ht="15.75" hidden="1" x14ac:dyDescent="0.25">
      <c r="A1751" s="17" t="s">
        <v>96</v>
      </c>
      <c r="B1751" s="17" t="s">
        <v>332</v>
      </c>
      <c r="C1751" s="17" t="s">
        <v>22</v>
      </c>
      <c r="D1751" s="12">
        <v>42856</v>
      </c>
      <c r="E1751" s="12">
        <v>43100</v>
      </c>
      <c r="F1751" s="13">
        <v>11646</v>
      </c>
      <c r="G1751" s="12">
        <v>42795</v>
      </c>
      <c r="H1751" s="12">
        <v>43251</v>
      </c>
      <c r="I1751" s="17">
        <f t="shared" si="266"/>
        <v>15</v>
      </c>
      <c r="J1751" s="13">
        <f t="shared" si="255"/>
        <v>776.4</v>
      </c>
      <c r="K1751"/>
      <c r="L1751" t="b">
        <f t="shared" si="262"/>
        <v>0</v>
      </c>
      <c r="M1751" t="b">
        <f t="shared" si="256"/>
        <v>0</v>
      </c>
      <c r="N1751" t="b">
        <f t="shared" si="263"/>
        <v>0</v>
      </c>
      <c r="O1751" t="b">
        <f t="shared" si="264"/>
        <v>0</v>
      </c>
      <c r="P1751" t="b">
        <f t="shared" si="257"/>
        <v>0</v>
      </c>
      <c r="Q1751" s="21" t="str">
        <f t="shared" si="265"/>
        <v>N/a</v>
      </c>
    </row>
    <row r="1752" spans="1:17" ht="15.75" hidden="1" x14ac:dyDescent="0.25">
      <c r="A1752" s="17" t="s">
        <v>96</v>
      </c>
      <c r="B1752" s="17" t="s">
        <v>332</v>
      </c>
      <c r="C1752" s="17" t="s">
        <v>22</v>
      </c>
      <c r="D1752" s="12">
        <v>43040</v>
      </c>
      <c r="E1752" s="12">
        <v>43100</v>
      </c>
      <c r="F1752" s="13">
        <v>7764</v>
      </c>
      <c r="G1752" s="12">
        <v>42795</v>
      </c>
      <c r="H1752" s="12">
        <v>43251</v>
      </c>
      <c r="I1752" s="17">
        <f t="shared" si="266"/>
        <v>15</v>
      </c>
      <c r="J1752" s="13">
        <f t="shared" ref="J1752:J1815" si="267">F1752/I1752</f>
        <v>517.6</v>
      </c>
      <c r="K1752"/>
      <c r="L1752" t="b">
        <f t="shared" si="262"/>
        <v>0</v>
      </c>
      <c r="M1752" t="b">
        <f t="shared" si="256"/>
        <v>0</v>
      </c>
      <c r="N1752" t="b">
        <f t="shared" si="263"/>
        <v>1</v>
      </c>
      <c r="O1752" t="b">
        <f t="shared" si="264"/>
        <v>1</v>
      </c>
      <c r="P1752" t="b">
        <f t="shared" si="257"/>
        <v>1</v>
      </c>
      <c r="Q1752" s="21">
        <f t="shared" si="265"/>
        <v>-456</v>
      </c>
    </row>
    <row r="1753" spans="1:17" ht="15.75" x14ac:dyDescent="0.25">
      <c r="A1753" s="17" t="s">
        <v>96</v>
      </c>
      <c r="B1753" s="17" t="s">
        <v>332</v>
      </c>
      <c r="C1753" s="17" t="s">
        <v>22</v>
      </c>
      <c r="D1753" s="12">
        <v>43251</v>
      </c>
      <c r="E1753" s="12">
        <v>43280</v>
      </c>
      <c r="F1753" s="13">
        <v>15933.72</v>
      </c>
      <c r="G1753" s="12">
        <v>43252</v>
      </c>
      <c r="H1753" s="12">
        <v>43616</v>
      </c>
      <c r="I1753" s="17">
        <f t="shared" si="266"/>
        <v>12</v>
      </c>
      <c r="J1753" s="13">
        <f t="shared" si="267"/>
        <v>1327.81</v>
      </c>
      <c r="K1753"/>
      <c r="L1753" t="b">
        <f t="shared" si="262"/>
        <v>0</v>
      </c>
      <c r="M1753" t="b">
        <f t="shared" si="256"/>
        <v>0</v>
      </c>
      <c r="N1753" t="b">
        <f t="shared" si="263"/>
        <v>1</v>
      </c>
      <c r="O1753" t="b">
        <f t="shared" si="264"/>
        <v>1</v>
      </c>
      <c r="P1753" t="b">
        <f t="shared" si="257"/>
        <v>1</v>
      </c>
      <c r="Q1753" s="21">
        <f t="shared" si="265"/>
        <v>1</v>
      </c>
    </row>
    <row r="1754" spans="1:17" ht="15.75" x14ac:dyDescent="0.25">
      <c r="A1754" s="17" t="s">
        <v>96</v>
      </c>
      <c r="B1754" s="17" t="s">
        <v>332</v>
      </c>
      <c r="C1754" s="17" t="s">
        <v>22</v>
      </c>
      <c r="D1754" s="12">
        <v>43616</v>
      </c>
      <c r="E1754" s="12">
        <v>43678</v>
      </c>
      <c r="F1754" s="13">
        <v>15165.59</v>
      </c>
      <c r="G1754" s="12">
        <v>43617</v>
      </c>
      <c r="H1754" s="12">
        <v>43982</v>
      </c>
      <c r="I1754" s="17">
        <f t="shared" si="266"/>
        <v>12</v>
      </c>
      <c r="J1754" s="13">
        <f t="shared" si="267"/>
        <v>1263.7991666666667</v>
      </c>
      <c r="K1754"/>
      <c r="L1754" t="b">
        <f t="shared" ref="L1754:L1817" si="268">AND(F1754=F1753,G1754=G1753,E1754=E1753,D1754=D1753)</f>
        <v>0</v>
      </c>
      <c r="M1754" t="b">
        <f t="shared" ref="M1754:M1817" si="269">IF(F1754&gt;G1754,TRUE, FALSE)</f>
        <v>0</v>
      </c>
      <c r="N1754" t="b">
        <f t="shared" ref="N1754:N1817" si="270">EXACT(A1754,A1753)</f>
        <v>1</v>
      </c>
      <c r="O1754" t="b">
        <f t="shared" ref="O1754:O1817" si="271">EXACT(B1754,B1753)</f>
        <v>1</v>
      </c>
      <c r="P1754" t="b">
        <f t="shared" ref="P1754:P1817" si="272">AND(N1754,O1754)</f>
        <v>1</v>
      </c>
      <c r="Q1754" s="21">
        <f t="shared" ref="Q1754:Q1817" si="273">IF(AND(NOT(L1754),P1754), G1754-H1753,"N/a")</f>
        <v>1</v>
      </c>
    </row>
    <row r="1755" spans="1:17" ht="15.75" x14ac:dyDescent="0.25">
      <c r="A1755" s="17" t="s">
        <v>96</v>
      </c>
      <c r="B1755" s="17" t="s">
        <v>332</v>
      </c>
      <c r="C1755" s="17" t="s">
        <v>22</v>
      </c>
      <c r="D1755" s="12">
        <v>43977</v>
      </c>
      <c r="E1755" s="12">
        <v>44027</v>
      </c>
      <c r="F1755" s="13">
        <v>14828.7</v>
      </c>
      <c r="G1755" s="12">
        <v>43983</v>
      </c>
      <c r="H1755" s="12">
        <v>44347</v>
      </c>
      <c r="I1755" s="17">
        <f t="shared" si="266"/>
        <v>12</v>
      </c>
      <c r="J1755" s="13">
        <f t="shared" si="267"/>
        <v>1235.7250000000001</v>
      </c>
      <c r="K1755"/>
      <c r="L1755" t="b">
        <f t="shared" si="268"/>
        <v>0</v>
      </c>
      <c r="M1755" t="b">
        <f t="shared" si="269"/>
        <v>0</v>
      </c>
      <c r="N1755" t="b">
        <f t="shared" si="270"/>
        <v>1</v>
      </c>
      <c r="O1755" t="b">
        <f t="shared" si="271"/>
        <v>1</v>
      </c>
      <c r="P1755" t="b">
        <f t="shared" si="272"/>
        <v>1</v>
      </c>
      <c r="Q1755" s="21">
        <f t="shared" si="273"/>
        <v>1</v>
      </c>
    </row>
    <row r="1756" spans="1:17" ht="15.75" x14ac:dyDescent="0.25">
      <c r="A1756" s="17" t="s">
        <v>97</v>
      </c>
      <c r="B1756" s="17" t="s">
        <v>332</v>
      </c>
      <c r="C1756" s="17" t="s">
        <v>22</v>
      </c>
      <c r="D1756" s="12">
        <v>44252</v>
      </c>
      <c r="E1756" s="12">
        <v>44257</v>
      </c>
      <c r="F1756" s="13">
        <v>8000</v>
      </c>
      <c r="G1756" s="12">
        <v>44249</v>
      </c>
      <c r="H1756" s="12">
        <v>44408</v>
      </c>
      <c r="I1756" s="17">
        <f t="shared" si="266"/>
        <v>6</v>
      </c>
      <c r="J1756" s="13">
        <f t="shared" si="267"/>
        <v>1333.3333333333333</v>
      </c>
      <c r="K1756"/>
      <c r="L1756" t="b">
        <f t="shared" si="268"/>
        <v>0</v>
      </c>
      <c r="M1756" t="b">
        <f t="shared" si="269"/>
        <v>0</v>
      </c>
      <c r="N1756" t="b">
        <f t="shared" si="270"/>
        <v>0</v>
      </c>
      <c r="O1756" t="b">
        <f t="shared" si="271"/>
        <v>1</v>
      </c>
      <c r="P1756" t="b">
        <f t="shared" si="272"/>
        <v>0</v>
      </c>
      <c r="Q1756" s="21" t="str">
        <f t="shared" si="273"/>
        <v>N/a</v>
      </c>
    </row>
    <row r="1757" spans="1:17" ht="15.75" hidden="1" x14ac:dyDescent="0.25">
      <c r="A1757" s="17" t="s">
        <v>98</v>
      </c>
      <c r="B1757" s="17" t="s">
        <v>333</v>
      </c>
      <c r="C1757" s="17" t="s">
        <v>22</v>
      </c>
      <c r="D1757" s="12">
        <v>42731</v>
      </c>
      <c r="E1757" s="12">
        <v>43100</v>
      </c>
      <c r="F1757" s="13">
        <v>50000</v>
      </c>
      <c r="G1757" s="12">
        <v>42736</v>
      </c>
      <c r="H1757" s="12">
        <v>43100</v>
      </c>
      <c r="I1757" s="17">
        <f t="shared" si="266"/>
        <v>12</v>
      </c>
      <c r="J1757" s="13">
        <f t="shared" si="267"/>
        <v>4166.666666666667</v>
      </c>
      <c r="K1757"/>
      <c r="L1757" t="b">
        <f t="shared" si="268"/>
        <v>0</v>
      </c>
      <c r="M1757" t="b">
        <f t="shared" si="269"/>
        <v>1</v>
      </c>
      <c r="N1757" t="b">
        <f t="shared" si="270"/>
        <v>0</v>
      </c>
      <c r="O1757" t="b">
        <f t="shared" si="271"/>
        <v>0</v>
      </c>
      <c r="P1757" t="b">
        <f t="shared" si="272"/>
        <v>0</v>
      </c>
      <c r="Q1757" s="21" t="str">
        <f t="shared" si="273"/>
        <v>N/a</v>
      </c>
    </row>
    <row r="1758" spans="1:17" ht="15.75" hidden="1" x14ac:dyDescent="0.25">
      <c r="A1758" s="17" t="s">
        <v>98</v>
      </c>
      <c r="B1758" s="17" t="s">
        <v>333</v>
      </c>
      <c r="C1758" s="17" t="s">
        <v>22</v>
      </c>
      <c r="D1758" s="12">
        <v>42989</v>
      </c>
      <c r="E1758" s="12">
        <v>43100</v>
      </c>
      <c r="F1758" s="13">
        <v>42240</v>
      </c>
      <c r="G1758" s="12">
        <v>42979</v>
      </c>
      <c r="H1758" s="12">
        <v>43343</v>
      </c>
      <c r="I1758" s="17">
        <f t="shared" si="266"/>
        <v>12</v>
      </c>
      <c r="J1758" s="13">
        <f t="shared" si="267"/>
        <v>3520</v>
      </c>
      <c r="K1758"/>
      <c r="L1758" t="b">
        <f t="shared" si="268"/>
        <v>0</v>
      </c>
      <c r="M1758" t="b">
        <f t="shared" si="269"/>
        <v>0</v>
      </c>
      <c r="N1758" t="b">
        <f t="shared" si="270"/>
        <v>1</v>
      </c>
      <c r="O1758" t="b">
        <f t="shared" si="271"/>
        <v>1</v>
      </c>
      <c r="P1758" t="b">
        <f t="shared" si="272"/>
        <v>1</v>
      </c>
      <c r="Q1758" s="21">
        <f t="shared" si="273"/>
        <v>-121</v>
      </c>
    </row>
    <row r="1759" spans="1:17" ht="15.75" hidden="1" x14ac:dyDescent="0.25">
      <c r="A1759" s="17" t="s">
        <v>98</v>
      </c>
      <c r="B1759" s="17" t="s">
        <v>333</v>
      </c>
      <c r="C1759" s="17" t="s">
        <v>22</v>
      </c>
      <c r="D1759" s="12">
        <v>43012</v>
      </c>
      <c r="E1759" s="12">
        <v>43100</v>
      </c>
      <c r="F1759" s="13">
        <v>3000</v>
      </c>
      <c r="G1759" s="12">
        <v>42979</v>
      </c>
      <c r="H1759" s="12">
        <v>43343</v>
      </c>
      <c r="I1759" s="17">
        <f t="shared" si="266"/>
        <v>12</v>
      </c>
      <c r="J1759" s="13">
        <f t="shared" si="267"/>
        <v>250</v>
      </c>
      <c r="K1759"/>
      <c r="L1759" t="b">
        <f t="shared" si="268"/>
        <v>0</v>
      </c>
      <c r="M1759" t="b">
        <f t="shared" si="269"/>
        <v>0</v>
      </c>
      <c r="N1759" t="b">
        <f t="shared" si="270"/>
        <v>1</v>
      </c>
      <c r="O1759" t="b">
        <f t="shared" si="271"/>
        <v>1</v>
      </c>
      <c r="P1759" t="b">
        <f t="shared" si="272"/>
        <v>1</v>
      </c>
      <c r="Q1759" s="21">
        <f t="shared" si="273"/>
        <v>-364</v>
      </c>
    </row>
    <row r="1760" spans="1:17" ht="15.75" hidden="1" x14ac:dyDescent="0.25">
      <c r="A1760" s="17" t="s">
        <v>98</v>
      </c>
      <c r="B1760" s="17" t="s">
        <v>333</v>
      </c>
      <c r="C1760" s="17" t="s">
        <v>22</v>
      </c>
      <c r="D1760" s="12">
        <v>43102</v>
      </c>
      <c r="E1760" s="12">
        <v>43108</v>
      </c>
      <c r="F1760" s="13">
        <v>116400</v>
      </c>
      <c r="G1760" s="12">
        <v>43101</v>
      </c>
      <c r="H1760" s="12">
        <v>43465</v>
      </c>
      <c r="I1760" s="17">
        <f t="shared" ref="I1760:I1791" si="274">IF((YEAR(H1760)-YEAR(G1760))=1, ((MONTH(H1760)-MONTH(G1760))+1)+12, (IF((YEAR(H1760)-YEAR(G1760))=2, ((MONTH(H1760)-MONTH(G1760))+1)+24, (IF((YEAR(H1760)-YEAR(G1760))=3, ((MONTH(H1760)-MONTH(G1760))+1)+36, (MONTH(H1760)-MONTH(G1760))+1)))))</f>
        <v>12</v>
      </c>
      <c r="J1760" s="13">
        <f t="shared" si="267"/>
        <v>9700</v>
      </c>
      <c r="K1760"/>
      <c r="L1760" t="b">
        <f t="shared" si="268"/>
        <v>0</v>
      </c>
      <c r="M1760" t="b">
        <f t="shared" si="269"/>
        <v>1</v>
      </c>
      <c r="N1760" t="b">
        <f t="shared" si="270"/>
        <v>1</v>
      </c>
      <c r="O1760" t="b">
        <f t="shared" si="271"/>
        <v>1</v>
      </c>
      <c r="P1760" t="b">
        <f t="shared" si="272"/>
        <v>1</v>
      </c>
      <c r="Q1760" s="21">
        <f t="shared" si="273"/>
        <v>-242</v>
      </c>
    </row>
    <row r="1761" spans="1:17" ht="15.75" hidden="1" x14ac:dyDescent="0.25">
      <c r="A1761" s="17" t="s">
        <v>98</v>
      </c>
      <c r="B1761" s="17" t="s">
        <v>333</v>
      </c>
      <c r="C1761" s="17" t="s">
        <v>22</v>
      </c>
      <c r="D1761" s="12">
        <v>43480</v>
      </c>
      <c r="E1761" s="12">
        <v>43487</v>
      </c>
      <c r="F1761" s="13">
        <v>25000</v>
      </c>
      <c r="G1761" s="12">
        <v>43405</v>
      </c>
      <c r="H1761" s="12">
        <v>43434</v>
      </c>
      <c r="I1761" s="17">
        <f t="shared" si="274"/>
        <v>1</v>
      </c>
      <c r="J1761" s="13">
        <f t="shared" si="267"/>
        <v>25000</v>
      </c>
      <c r="K1761"/>
      <c r="L1761" t="b">
        <f t="shared" si="268"/>
        <v>0</v>
      </c>
      <c r="M1761" t="b">
        <f t="shared" si="269"/>
        <v>0</v>
      </c>
      <c r="N1761" t="b">
        <f t="shared" si="270"/>
        <v>1</v>
      </c>
      <c r="O1761" t="b">
        <f t="shared" si="271"/>
        <v>1</v>
      </c>
      <c r="P1761" t="b">
        <f t="shared" si="272"/>
        <v>1</v>
      </c>
      <c r="Q1761" s="21">
        <f t="shared" si="273"/>
        <v>-60</v>
      </c>
    </row>
    <row r="1762" spans="1:17" ht="15.75" x14ac:dyDescent="0.25">
      <c r="A1762" s="48" t="s">
        <v>98</v>
      </c>
      <c r="B1762" s="48" t="s">
        <v>333</v>
      </c>
      <c r="C1762" s="17" t="s">
        <v>22</v>
      </c>
      <c r="D1762" s="12">
        <v>43480</v>
      </c>
      <c r="E1762" s="12">
        <v>43487</v>
      </c>
      <c r="F1762" s="13">
        <v>237500</v>
      </c>
      <c r="G1762" s="12">
        <v>43405</v>
      </c>
      <c r="H1762" s="12">
        <v>43769</v>
      </c>
      <c r="I1762" s="17">
        <f t="shared" si="274"/>
        <v>12</v>
      </c>
      <c r="J1762" s="13">
        <f t="shared" si="267"/>
        <v>19791.666666666668</v>
      </c>
      <c r="K1762"/>
      <c r="L1762" t="b">
        <f t="shared" si="268"/>
        <v>0</v>
      </c>
      <c r="M1762" t="b">
        <f t="shared" si="269"/>
        <v>1</v>
      </c>
      <c r="N1762" t="b">
        <f t="shared" si="270"/>
        <v>1</v>
      </c>
      <c r="O1762" t="b">
        <f t="shared" si="271"/>
        <v>1</v>
      </c>
      <c r="P1762" t="b">
        <f t="shared" si="272"/>
        <v>1</v>
      </c>
      <c r="Q1762" s="21">
        <f t="shared" si="273"/>
        <v>-29</v>
      </c>
    </row>
    <row r="1763" spans="1:17" ht="15.75" x14ac:dyDescent="0.25">
      <c r="A1763" s="48" t="s">
        <v>98</v>
      </c>
      <c r="B1763" s="48" t="s">
        <v>333</v>
      </c>
      <c r="C1763" s="17" t="s">
        <v>22</v>
      </c>
      <c r="D1763" s="12">
        <v>43441</v>
      </c>
      <c r="E1763" s="12">
        <v>43451</v>
      </c>
      <c r="F1763" s="13">
        <v>116400</v>
      </c>
      <c r="G1763" s="12">
        <v>43466</v>
      </c>
      <c r="H1763" s="12">
        <v>43830</v>
      </c>
      <c r="I1763" s="17">
        <f t="shared" si="274"/>
        <v>12</v>
      </c>
      <c r="J1763" s="13">
        <f t="shared" si="267"/>
        <v>9700</v>
      </c>
      <c r="K1763"/>
      <c r="L1763" t="b">
        <f t="shared" si="268"/>
        <v>0</v>
      </c>
      <c r="M1763" t="b">
        <f t="shared" si="269"/>
        <v>1</v>
      </c>
      <c r="N1763" t="b">
        <f t="shared" si="270"/>
        <v>1</v>
      </c>
      <c r="O1763" t="b">
        <f t="shared" si="271"/>
        <v>1</v>
      </c>
      <c r="P1763" t="b">
        <f t="shared" si="272"/>
        <v>1</v>
      </c>
      <c r="Q1763" s="21">
        <f t="shared" si="273"/>
        <v>-303</v>
      </c>
    </row>
    <row r="1764" spans="1:17" ht="15.75" x14ac:dyDescent="0.25">
      <c r="A1764" s="48" t="s">
        <v>98</v>
      </c>
      <c r="B1764" s="48" t="s">
        <v>333</v>
      </c>
      <c r="C1764" s="17" t="s">
        <v>22</v>
      </c>
      <c r="D1764" s="12">
        <v>43621</v>
      </c>
      <c r="E1764" s="12">
        <v>43629</v>
      </c>
      <c r="F1764" s="13">
        <v>129500</v>
      </c>
      <c r="G1764" s="12">
        <v>43586</v>
      </c>
      <c r="H1764" s="12">
        <v>43951</v>
      </c>
      <c r="I1764" s="17">
        <f t="shared" si="274"/>
        <v>12</v>
      </c>
      <c r="J1764" s="13">
        <f t="shared" si="267"/>
        <v>10791.666666666666</v>
      </c>
      <c r="K1764"/>
      <c r="L1764" t="b">
        <f t="shared" si="268"/>
        <v>0</v>
      </c>
      <c r="M1764" t="b">
        <f t="shared" si="269"/>
        <v>1</v>
      </c>
      <c r="N1764" t="b">
        <f t="shared" si="270"/>
        <v>1</v>
      </c>
      <c r="O1764" t="b">
        <f t="shared" si="271"/>
        <v>1</v>
      </c>
      <c r="P1764" t="b">
        <f t="shared" si="272"/>
        <v>1</v>
      </c>
      <c r="Q1764" s="21">
        <f t="shared" si="273"/>
        <v>-244</v>
      </c>
    </row>
    <row r="1765" spans="1:17" ht="15.75" x14ac:dyDescent="0.25">
      <c r="A1765" s="48" t="s">
        <v>98</v>
      </c>
      <c r="B1765" s="48" t="s">
        <v>333</v>
      </c>
      <c r="C1765" s="17" t="s">
        <v>22</v>
      </c>
      <c r="D1765" s="12">
        <v>43968</v>
      </c>
      <c r="E1765" s="12">
        <v>43990</v>
      </c>
      <c r="F1765" s="13">
        <v>237500</v>
      </c>
      <c r="G1765" s="12">
        <v>43770</v>
      </c>
      <c r="H1765" s="12">
        <v>44255</v>
      </c>
      <c r="I1765" s="17">
        <f t="shared" si="274"/>
        <v>16</v>
      </c>
      <c r="J1765" s="13">
        <f t="shared" si="267"/>
        <v>14843.75</v>
      </c>
      <c r="K1765"/>
      <c r="L1765" t="b">
        <f t="shared" si="268"/>
        <v>0</v>
      </c>
      <c r="M1765" t="b">
        <f t="shared" si="269"/>
        <v>1</v>
      </c>
      <c r="N1765" t="b">
        <f t="shared" si="270"/>
        <v>1</v>
      </c>
      <c r="O1765" t="b">
        <f t="shared" si="271"/>
        <v>1</v>
      </c>
      <c r="P1765" t="b">
        <f t="shared" si="272"/>
        <v>1</v>
      </c>
      <c r="Q1765" s="21">
        <f t="shared" si="273"/>
        <v>-181</v>
      </c>
    </row>
    <row r="1766" spans="1:17" ht="15.75" x14ac:dyDescent="0.25">
      <c r="A1766" s="48" t="s">
        <v>98</v>
      </c>
      <c r="B1766" s="48" t="s">
        <v>333</v>
      </c>
      <c r="C1766" s="17" t="s">
        <v>22</v>
      </c>
      <c r="D1766" s="12">
        <v>43804</v>
      </c>
      <c r="E1766" s="12">
        <v>43811</v>
      </c>
      <c r="F1766" s="13">
        <v>168100</v>
      </c>
      <c r="G1766" s="12">
        <v>43831</v>
      </c>
      <c r="H1766" s="12">
        <v>44196</v>
      </c>
      <c r="I1766" s="17">
        <f t="shared" si="274"/>
        <v>12</v>
      </c>
      <c r="J1766" s="13">
        <f t="shared" si="267"/>
        <v>14008.333333333334</v>
      </c>
      <c r="K1766"/>
      <c r="L1766" t="b">
        <f t="shared" si="268"/>
        <v>0</v>
      </c>
      <c r="M1766" t="b">
        <f t="shared" si="269"/>
        <v>1</v>
      </c>
      <c r="N1766" t="b">
        <f t="shared" si="270"/>
        <v>1</v>
      </c>
      <c r="O1766" t="b">
        <f t="shared" si="271"/>
        <v>1</v>
      </c>
      <c r="P1766" t="b">
        <f t="shared" si="272"/>
        <v>1</v>
      </c>
      <c r="Q1766" s="21">
        <f t="shared" si="273"/>
        <v>-424</v>
      </c>
    </row>
    <row r="1767" spans="1:17" ht="15.75" x14ac:dyDescent="0.25">
      <c r="A1767" s="48" t="s">
        <v>98</v>
      </c>
      <c r="B1767" s="48" t="s">
        <v>333</v>
      </c>
      <c r="C1767" s="17" t="s">
        <v>22</v>
      </c>
      <c r="D1767" s="12">
        <v>43968</v>
      </c>
      <c r="E1767" s="12">
        <v>43990</v>
      </c>
      <c r="F1767" s="13">
        <v>25000</v>
      </c>
      <c r="G1767" s="12">
        <v>43922</v>
      </c>
      <c r="H1767" s="12">
        <v>44286</v>
      </c>
      <c r="I1767" s="17">
        <f t="shared" si="274"/>
        <v>12</v>
      </c>
      <c r="J1767" s="13">
        <f t="shared" si="267"/>
        <v>2083.3333333333335</v>
      </c>
      <c r="K1767"/>
      <c r="L1767" t="b">
        <f t="shared" si="268"/>
        <v>0</v>
      </c>
      <c r="M1767" t="b">
        <f t="shared" si="269"/>
        <v>0</v>
      </c>
      <c r="N1767" t="b">
        <f t="shared" si="270"/>
        <v>1</v>
      </c>
      <c r="O1767" t="b">
        <f t="shared" si="271"/>
        <v>1</v>
      </c>
      <c r="P1767" t="b">
        <f t="shared" si="272"/>
        <v>1</v>
      </c>
      <c r="Q1767" s="21">
        <f t="shared" si="273"/>
        <v>-274</v>
      </c>
    </row>
    <row r="1768" spans="1:17" ht="15.75" x14ac:dyDescent="0.25">
      <c r="A1768" s="48" t="s">
        <v>98</v>
      </c>
      <c r="B1768" s="48" t="s">
        <v>333</v>
      </c>
      <c r="C1768" s="17" t="s">
        <v>22</v>
      </c>
      <c r="D1768" s="12">
        <v>43941</v>
      </c>
      <c r="E1768" s="12">
        <v>43978</v>
      </c>
      <c r="F1768" s="13">
        <v>129500</v>
      </c>
      <c r="G1768" s="12">
        <v>43952</v>
      </c>
      <c r="H1768" s="12">
        <v>44316</v>
      </c>
      <c r="I1768" s="17">
        <f t="shared" si="274"/>
        <v>12</v>
      </c>
      <c r="J1768" s="13">
        <f t="shared" si="267"/>
        <v>10791.666666666666</v>
      </c>
      <c r="K1768"/>
      <c r="L1768" t="b">
        <f t="shared" si="268"/>
        <v>0</v>
      </c>
      <c r="M1768" t="b">
        <f t="shared" si="269"/>
        <v>1</v>
      </c>
      <c r="N1768" t="b">
        <f t="shared" si="270"/>
        <v>1</v>
      </c>
      <c r="O1768" t="b">
        <f t="shared" si="271"/>
        <v>1</v>
      </c>
      <c r="P1768" t="b">
        <f t="shared" si="272"/>
        <v>1</v>
      </c>
      <c r="Q1768" s="21">
        <f t="shared" si="273"/>
        <v>-334</v>
      </c>
    </row>
    <row r="1769" spans="1:17" ht="15.75" x14ac:dyDescent="0.25">
      <c r="A1769" s="48" t="s">
        <v>98</v>
      </c>
      <c r="B1769" s="48" t="s">
        <v>333</v>
      </c>
      <c r="C1769" s="17" t="s">
        <v>22</v>
      </c>
      <c r="D1769" s="12">
        <v>44043</v>
      </c>
      <c r="E1769" s="12">
        <v>44126</v>
      </c>
      <c r="F1769" s="13">
        <v>38080</v>
      </c>
      <c r="G1769" s="12">
        <v>44013</v>
      </c>
      <c r="H1769" s="12">
        <v>44377</v>
      </c>
      <c r="I1769" s="17">
        <f t="shared" si="274"/>
        <v>12</v>
      </c>
      <c r="J1769" s="13">
        <f t="shared" si="267"/>
        <v>3173.3333333333335</v>
      </c>
      <c r="K1769"/>
      <c r="L1769" t="b">
        <f t="shared" si="268"/>
        <v>0</v>
      </c>
      <c r="M1769" t="b">
        <f t="shared" si="269"/>
        <v>0</v>
      </c>
      <c r="N1769" t="b">
        <f t="shared" si="270"/>
        <v>1</v>
      </c>
      <c r="O1769" t="b">
        <f t="shared" si="271"/>
        <v>1</v>
      </c>
      <c r="P1769" t="b">
        <f t="shared" si="272"/>
        <v>1</v>
      </c>
      <c r="Q1769" s="21">
        <f t="shared" si="273"/>
        <v>-303</v>
      </c>
    </row>
    <row r="1770" spans="1:17" ht="15.75" x14ac:dyDescent="0.25">
      <c r="A1770" s="48" t="s">
        <v>98</v>
      </c>
      <c r="B1770" s="48" t="s">
        <v>333</v>
      </c>
      <c r="C1770" s="17" t="s">
        <v>22</v>
      </c>
      <c r="D1770" s="12">
        <v>44067</v>
      </c>
      <c r="E1770" s="12">
        <v>44126</v>
      </c>
      <c r="F1770" s="13">
        <v>99280</v>
      </c>
      <c r="G1770" s="12">
        <v>44044</v>
      </c>
      <c r="H1770" s="12">
        <v>44408</v>
      </c>
      <c r="I1770" s="17">
        <f t="shared" si="274"/>
        <v>12</v>
      </c>
      <c r="J1770" s="13">
        <f t="shared" si="267"/>
        <v>8273.3333333333339</v>
      </c>
      <c r="K1770"/>
      <c r="L1770" t="b">
        <f t="shared" si="268"/>
        <v>0</v>
      </c>
      <c r="M1770" t="b">
        <f t="shared" si="269"/>
        <v>1</v>
      </c>
      <c r="N1770" t="b">
        <f t="shared" si="270"/>
        <v>1</v>
      </c>
      <c r="O1770" t="b">
        <f t="shared" si="271"/>
        <v>1</v>
      </c>
      <c r="P1770" t="b">
        <f t="shared" si="272"/>
        <v>1</v>
      </c>
      <c r="Q1770" s="21">
        <f t="shared" si="273"/>
        <v>-333</v>
      </c>
    </row>
    <row r="1771" spans="1:17" ht="15.75" x14ac:dyDescent="0.25">
      <c r="A1771" s="48" t="s">
        <v>98</v>
      </c>
      <c r="B1771" s="48" t="s">
        <v>333</v>
      </c>
      <c r="C1771" s="17" t="s">
        <v>22</v>
      </c>
      <c r="D1771" s="12">
        <v>44209</v>
      </c>
      <c r="E1771" s="12">
        <v>44218</v>
      </c>
      <c r="F1771" s="13">
        <v>115544</v>
      </c>
      <c r="G1771" s="12">
        <v>44166</v>
      </c>
      <c r="H1771" s="12">
        <v>44530</v>
      </c>
      <c r="I1771" s="17">
        <f t="shared" si="274"/>
        <v>12</v>
      </c>
      <c r="J1771" s="13">
        <f t="shared" si="267"/>
        <v>9628.6666666666661</v>
      </c>
      <c r="K1771"/>
      <c r="L1771" t="b">
        <f t="shared" si="268"/>
        <v>0</v>
      </c>
      <c r="M1771" t="b">
        <f t="shared" si="269"/>
        <v>1</v>
      </c>
      <c r="N1771" t="b">
        <f t="shared" si="270"/>
        <v>1</v>
      </c>
      <c r="O1771" t="b">
        <f t="shared" si="271"/>
        <v>1</v>
      </c>
      <c r="P1771" t="b">
        <f t="shared" si="272"/>
        <v>1</v>
      </c>
      <c r="Q1771" s="21">
        <f t="shared" si="273"/>
        <v>-242</v>
      </c>
    </row>
    <row r="1772" spans="1:17" ht="15.75" x14ac:dyDescent="0.25">
      <c r="A1772" s="48" t="s">
        <v>98</v>
      </c>
      <c r="B1772" s="48" t="s">
        <v>333</v>
      </c>
      <c r="C1772" s="17" t="s">
        <v>22</v>
      </c>
      <c r="D1772" s="12">
        <v>44286</v>
      </c>
      <c r="E1772" s="12"/>
      <c r="F1772" s="13">
        <v>198000</v>
      </c>
      <c r="G1772" s="12">
        <v>44197</v>
      </c>
      <c r="H1772" s="12">
        <v>44561</v>
      </c>
      <c r="I1772" s="17">
        <f t="shared" si="274"/>
        <v>12</v>
      </c>
      <c r="J1772" s="13">
        <f t="shared" si="267"/>
        <v>16500</v>
      </c>
      <c r="K1772"/>
      <c r="L1772" t="b">
        <f t="shared" si="268"/>
        <v>0</v>
      </c>
      <c r="M1772" t="b">
        <f t="shared" si="269"/>
        <v>1</v>
      </c>
      <c r="N1772" t="b">
        <f t="shared" si="270"/>
        <v>1</v>
      </c>
      <c r="O1772" t="b">
        <f t="shared" si="271"/>
        <v>1</v>
      </c>
      <c r="P1772" t="b">
        <f t="shared" si="272"/>
        <v>1</v>
      </c>
      <c r="Q1772" s="21">
        <f t="shared" si="273"/>
        <v>-333</v>
      </c>
    </row>
    <row r="1773" spans="1:17" ht="15.75" x14ac:dyDescent="0.25">
      <c r="A1773" s="17" t="s">
        <v>99</v>
      </c>
      <c r="B1773" s="17" t="s">
        <v>334</v>
      </c>
      <c r="C1773" s="17" t="s">
        <v>22</v>
      </c>
      <c r="D1773" s="12">
        <v>43845</v>
      </c>
      <c r="E1773" s="12">
        <v>43875</v>
      </c>
      <c r="F1773" s="13">
        <v>31000</v>
      </c>
      <c r="G1773" s="12">
        <v>43831</v>
      </c>
      <c r="H1773" s="12">
        <v>44012</v>
      </c>
      <c r="I1773" s="17">
        <f t="shared" si="274"/>
        <v>6</v>
      </c>
      <c r="J1773" s="13">
        <f t="shared" si="267"/>
        <v>5166.666666666667</v>
      </c>
      <c r="K1773"/>
      <c r="L1773" t="b">
        <f t="shared" si="268"/>
        <v>0</v>
      </c>
      <c r="M1773" t="b">
        <f t="shared" si="269"/>
        <v>0</v>
      </c>
      <c r="N1773" t="b">
        <f t="shared" si="270"/>
        <v>0</v>
      </c>
      <c r="O1773" t="b">
        <f t="shared" si="271"/>
        <v>0</v>
      </c>
      <c r="P1773" t="b">
        <f t="shared" si="272"/>
        <v>0</v>
      </c>
      <c r="Q1773" s="21" t="str">
        <f t="shared" si="273"/>
        <v>N/a</v>
      </c>
    </row>
    <row r="1774" spans="1:17" ht="15.75" x14ac:dyDescent="0.25">
      <c r="A1774" s="17" t="s">
        <v>99</v>
      </c>
      <c r="B1774" s="17" t="s">
        <v>334</v>
      </c>
      <c r="C1774" s="17" t="s">
        <v>22</v>
      </c>
      <c r="D1774" s="12">
        <v>44076</v>
      </c>
      <c r="E1774" s="12">
        <v>44103</v>
      </c>
      <c r="F1774" s="13">
        <v>31000</v>
      </c>
      <c r="G1774" s="12">
        <v>44013</v>
      </c>
      <c r="H1774" s="12">
        <v>44196</v>
      </c>
      <c r="I1774" s="17">
        <f t="shared" si="274"/>
        <v>6</v>
      </c>
      <c r="J1774" s="13">
        <f t="shared" si="267"/>
        <v>5166.666666666667</v>
      </c>
      <c r="K1774"/>
      <c r="L1774" t="b">
        <f t="shared" si="268"/>
        <v>0</v>
      </c>
      <c r="M1774" t="b">
        <f t="shared" si="269"/>
        <v>0</v>
      </c>
      <c r="N1774" t="b">
        <f t="shared" si="270"/>
        <v>1</v>
      </c>
      <c r="O1774" t="b">
        <f t="shared" si="271"/>
        <v>1</v>
      </c>
      <c r="P1774" t="b">
        <f t="shared" si="272"/>
        <v>1</v>
      </c>
      <c r="Q1774" s="21">
        <f t="shared" si="273"/>
        <v>1</v>
      </c>
    </row>
    <row r="1775" spans="1:17" ht="15.75" x14ac:dyDescent="0.25">
      <c r="A1775" s="17" t="s">
        <v>99</v>
      </c>
      <c r="B1775" s="17" t="s">
        <v>334</v>
      </c>
      <c r="C1775" s="17" t="s">
        <v>22</v>
      </c>
      <c r="D1775" s="12">
        <v>44211</v>
      </c>
      <c r="E1775" s="12">
        <v>44232</v>
      </c>
      <c r="F1775" s="13">
        <v>31000</v>
      </c>
      <c r="G1775" s="12">
        <v>44197</v>
      </c>
      <c r="H1775" s="12">
        <v>44377</v>
      </c>
      <c r="I1775" s="17">
        <f t="shared" si="274"/>
        <v>6</v>
      </c>
      <c r="J1775" s="13">
        <f t="shared" si="267"/>
        <v>5166.666666666667</v>
      </c>
      <c r="K1775"/>
      <c r="L1775" t="b">
        <f t="shared" si="268"/>
        <v>0</v>
      </c>
      <c r="M1775" t="b">
        <f t="shared" si="269"/>
        <v>0</v>
      </c>
      <c r="N1775" t="b">
        <f t="shared" si="270"/>
        <v>1</v>
      </c>
      <c r="O1775" t="b">
        <f t="shared" si="271"/>
        <v>1</v>
      </c>
      <c r="P1775" t="b">
        <f t="shared" si="272"/>
        <v>1</v>
      </c>
      <c r="Q1775" s="21">
        <f t="shared" si="273"/>
        <v>1</v>
      </c>
    </row>
    <row r="1776" spans="1:17" ht="15.75" x14ac:dyDescent="0.25">
      <c r="A1776" s="17" t="s">
        <v>99</v>
      </c>
      <c r="B1776" s="17" t="s">
        <v>334</v>
      </c>
      <c r="C1776" s="17" t="s">
        <v>22</v>
      </c>
      <c r="D1776" s="12">
        <v>44378</v>
      </c>
      <c r="E1776" s="12"/>
      <c r="F1776" s="13">
        <v>31000</v>
      </c>
      <c r="G1776" s="12">
        <v>44378</v>
      </c>
      <c r="H1776" s="12">
        <v>44561</v>
      </c>
      <c r="I1776" s="17">
        <f t="shared" si="274"/>
        <v>6</v>
      </c>
      <c r="J1776" s="13">
        <f t="shared" si="267"/>
        <v>5166.666666666667</v>
      </c>
      <c r="K1776"/>
      <c r="L1776" t="b">
        <f t="shared" si="268"/>
        <v>0</v>
      </c>
      <c r="M1776" t="b">
        <f t="shared" si="269"/>
        <v>0</v>
      </c>
      <c r="N1776" t="b">
        <f t="shared" si="270"/>
        <v>1</v>
      </c>
      <c r="O1776" t="b">
        <f t="shared" si="271"/>
        <v>1</v>
      </c>
      <c r="P1776" t="b">
        <f t="shared" si="272"/>
        <v>1</v>
      </c>
      <c r="Q1776" s="21">
        <f t="shared" si="273"/>
        <v>1</v>
      </c>
    </row>
    <row r="1777" spans="1:17" ht="15.75" x14ac:dyDescent="0.25">
      <c r="A1777" s="17" t="s">
        <v>100</v>
      </c>
      <c r="B1777" s="17" t="s">
        <v>334</v>
      </c>
      <c r="C1777" s="17" t="s">
        <v>22</v>
      </c>
      <c r="D1777" s="12">
        <v>43698</v>
      </c>
      <c r="E1777" s="12">
        <v>43704</v>
      </c>
      <c r="F1777" s="13">
        <v>7500</v>
      </c>
      <c r="G1777" s="12">
        <v>43678</v>
      </c>
      <c r="H1777" s="19">
        <v>43769</v>
      </c>
      <c r="I1777" s="17">
        <f t="shared" si="274"/>
        <v>3</v>
      </c>
      <c r="J1777" s="13">
        <f t="shared" si="267"/>
        <v>2500</v>
      </c>
      <c r="K1777"/>
      <c r="L1777" t="b">
        <f t="shared" si="268"/>
        <v>0</v>
      </c>
      <c r="M1777" t="b">
        <f t="shared" si="269"/>
        <v>0</v>
      </c>
      <c r="N1777" t="b">
        <f t="shared" si="270"/>
        <v>0</v>
      </c>
      <c r="O1777" t="b">
        <f t="shared" si="271"/>
        <v>1</v>
      </c>
      <c r="P1777" t="b">
        <f t="shared" si="272"/>
        <v>0</v>
      </c>
      <c r="Q1777" s="21" t="str">
        <f t="shared" si="273"/>
        <v>N/a</v>
      </c>
    </row>
    <row r="1778" spans="1:17" ht="15.75" x14ac:dyDescent="0.25">
      <c r="A1778" s="17" t="s">
        <v>101</v>
      </c>
      <c r="B1778" s="17" t="s">
        <v>335</v>
      </c>
      <c r="C1778" s="17" t="s">
        <v>22</v>
      </c>
      <c r="D1778" s="12">
        <v>44075</v>
      </c>
      <c r="E1778" s="12">
        <v>44103</v>
      </c>
      <c r="F1778" s="13">
        <v>35000</v>
      </c>
      <c r="G1778" s="12">
        <v>44013</v>
      </c>
      <c r="H1778" s="12">
        <v>44469</v>
      </c>
      <c r="I1778" s="17">
        <f t="shared" si="274"/>
        <v>15</v>
      </c>
      <c r="J1778" s="13">
        <f t="shared" si="267"/>
        <v>2333.3333333333335</v>
      </c>
      <c r="K1778"/>
      <c r="L1778" t="b">
        <f t="shared" si="268"/>
        <v>0</v>
      </c>
      <c r="M1778" t="b">
        <f t="shared" si="269"/>
        <v>0</v>
      </c>
      <c r="N1778" t="b">
        <f t="shared" si="270"/>
        <v>0</v>
      </c>
      <c r="O1778" t="b">
        <f t="shared" si="271"/>
        <v>0</v>
      </c>
      <c r="P1778" t="b">
        <f t="shared" si="272"/>
        <v>0</v>
      </c>
      <c r="Q1778" s="21" t="str">
        <f t="shared" si="273"/>
        <v>N/a</v>
      </c>
    </row>
    <row r="1779" spans="1:17" ht="15.75" x14ac:dyDescent="0.25">
      <c r="A1779" s="17" t="s">
        <v>102</v>
      </c>
      <c r="B1779" s="17" t="s">
        <v>333</v>
      </c>
      <c r="C1779" s="17" t="s">
        <v>22</v>
      </c>
      <c r="D1779" s="12">
        <v>43663</v>
      </c>
      <c r="E1779" s="12">
        <v>43671</v>
      </c>
      <c r="F1779" s="13">
        <v>13500</v>
      </c>
      <c r="G1779" s="12">
        <v>43647</v>
      </c>
      <c r="H1779" s="12">
        <v>43830</v>
      </c>
      <c r="I1779" s="17">
        <f t="shared" si="274"/>
        <v>6</v>
      </c>
      <c r="J1779" s="13">
        <f t="shared" si="267"/>
        <v>2250</v>
      </c>
      <c r="K1779"/>
      <c r="L1779" t="b">
        <f t="shared" si="268"/>
        <v>0</v>
      </c>
      <c r="M1779" t="b">
        <f t="shared" si="269"/>
        <v>0</v>
      </c>
      <c r="N1779" t="b">
        <f t="shared" si="270"/>
        <v>0</v>
      </c>
      <c r="O1779" t="b">
        <f t="shared" si="271"/>
        <v>0</v>
      </c>
      <c r="P1779" t="b">
        <f t="shared" si="272"/>
        <v>0</v>
      </c>
      <c r="Q1779" s="21" t="str">
        <f t="shared" si="273"/>
        <v>N/a</v>
      </c>
    </row>
    <row r="1780" spans="1:17" ht="15.75" x14ac:dyDescent="0.25">
      <c r="A1780" s="17" t="s">
        <v>102</v>
      </c>
      <c r="B1780" s="17" t="s">
        <v>333</v>
      </c>
      <c r="C1780" s="17" t="s">
        <v>22</v>
      </c>
      <c r="D1780" s="12">
        <v>43831</v>
      </c>
      <c r="E1780" s="12">
        <v>43846</v>
      </c>
      <c r="F1780" s="13">
        <v>13500</v>
      </c>
      <c r="G1780" s="12">
        <v>43831</v>
      </c>
      <c r="H1780" s="12">
        <v>44012</v>
      </c>
      <c r="I1780" s="17">
        <f t="shared" si="274"/>
        <v>6</v>
      </c>
      <c r="J1780" s="13">
        <f t="shared" si="267"/>
        <v>2250</v>
      </c>
      <c r="K1780"/>
      <c r="L1780" t="b">
        <f t="shared" si="268"/>
        <v>0</v>
      </c>
      <c r="M1780" t="b">
        <f t="shared" si="269"/>
        <v>0</v>
      </c>
      <c r="N1780" t="b">
        <f t="shared" si="270"/>
        <v>1</v>
      </c>
      <c r="O1780" t="b">
        <f t="shared" si="271"/>
        <v>1</v>
      </c>
      <c r="P1780" t="b">
        <f t="shared" si="272"/>
        <v>1</v>
      </c>
      <c r="Q1780" s="21">
        <f t="shared" si="273"/>
        <v>1</v>
      </c>
    </row>
    <row r="1781" spans="1:17" ht="15.75" hidden="1" x14ac:dyDescent="0.25">
      <c r="A1781" s="17" t="s">
        <v>103</v>
      </c>
      <c r="B1781" s="17" t="s">
        <v>333</v>
      </c>
      <c r="C1781" s="17" t="s">
        <v>22</v>
      </c>
      <c r="D1781" s="12">
        <v>42878</v>
      </c>
      <c r="E1781" s="12">
        <v>43100</v>
      </c>
      <c r="F1781" s="13">
        <v>10000</v>
      </c>
      <c r="G1781" s="12">
        <v>42887</v>
      </c>
      <c r="H1781" s="12">
        <v>42978</v>
      </c>
      <c r="I1781" s="17">
        <f t="shared" si="274"/>
        <v>3</v>
      </c>
      <c r="J1781" s="13">
        <f t="shared" si="267"/>
        <v>3333.3333333333335</v>
      </c>
      <c r="K1781"/>
      <c r="L1781" t="b">
        <f t="shared" si="268"/>
        <v>0</v>
      </c>
      <c r="M1781" t="b">
        <f t="shared" si="269"/>
        <v>0</v>
      </c>
      <c r="N1781" t="b">
        <f t="shared" si="270"/>
        <v>0</v>
      </c>
      <c r="O1781" t="b">
        <f t="shared" si="271"/>
        <v>1</v>
      </c>
      <c r="P1781" t="b">
        <f t="shared" si="272"/>
        <v>0</v>
      </c>
      <c r="Q1781" s="21" t="str">
        <f t="shared" si="273"/>
        <v>N/a</v>
      </c>
    </row>
    <row r="1782" spans="1:17" ht="15.75" hidden="1" x14ac:dyDescent="0.25">
      <c r="A1782" s="17" t="s">
        <v>103</v>
      </c>
      <c r="B1782" s="17" t="s">
        <v>333</v>
      </c>
      <c r="C1782" s="17" t="s">
        <v>22</v>
      </c>
      <c r="D1782" s="12">
        <v>42975</v>
      </c>
      <c r="E1782" s="12">
        <v>43100</v>
      </c>
      <c r="F1782" s="13">
        <v>25000</v>
      </c>
      <c r="G1782" s="12">
        <v>42948</v>
      </c>
      <c r="H1782" s="12">
        <v>43312</v>
      </c>
      <c r="I1782" s="17">
        <f t="shared" si="274"/>
        <v>12</v>
      </c>
      <c r="J1782" s="13">
        <f t="shared" si="267"/>
        <v>2083.3333333333335</v>
      </c>
      <c r="K1782"/>
      <c r="L1782" t="b">
        <f t="shared" si="268"/>
        <v>0</v>
      </c>
      <c r="M1782" t="b">
        <f t="shared" si="269"/>
        <v>0</v>
      </c>
      <c r="N1782" t="b">
        <f t="shared" si="270"/>
        <v>1</v>
      </c>
      <c r="O1782" t="b">
        <f t="shared" si="271"/>
        <v>1</v>
      </c>
      <c r="P1782" t="b">
        <f t="shared" si="272"/>
        <v>1</v>
      </c>
      <c r="Q1782" s="21">
        <f t="shared" si="273"/>
        <v>-30</v>
      </c>
    </row>
    <row r="1783" spans="1:17" ht="15.75" x14ac:dyDescent="0.25">
      <c r="A1783" s="17" t="s">
        <v>103</v>
      </c>
      <c r="B1783" s="17" t="s">
        <v>333</v>
      </c>
      <c r="C1783" s="17" t="s">
        <v>22</v>
      </c>
      <c r="D1783" s="12">
        <v>43313</v>
      </c>
      <c r="E1783" s="12">
        <v>43508</v>
      </c>
      <c r="F1783" s="13">
        <v>25000</v>
      </c>
      <c r="G1783" s="12">
        <v>43313</v>
      </c>
      <c r="H1783" s="12">
        <v>43677</v>
      </c>
      <c r="I1783" s="17">
        <f t="shared" si="274"/>
        <v>12</v>
      </c>
      <c r="J1783" s="13">
        <f t="shared" si="267"/>
        <v>2083.3333333333335</v>
      </c>
      <c r="K1783"/>
      <c r="L1783" t="b">
        <f t="shared" si="268"/>
        <v>0</v>
      </c>
      <c r="M1783" t="b">
        <f t="shared" si="269"/>
        <v>0</v>
      </c>
      <c r="N1783" t="b">
        <f t="shared" si="270"/>
        <v>1</v>
      </c>
      <c r="O1783" t="b">
        <f t="shared" si="271"/>
        <v>1</v>
      </c>
      <c r="P1783" t="b">
        <f t="shared" si="272"/>
        <v>1</v>
      </c>
      <c r="Q1783" s="21">
        <f t="shared" si="273"/>
        <v>1</v>
      </c>
    </row>
    <row r="1784" spans="1:17" ht="15.75" x14ac:dyDescent="0.25">
      <c r="A1784" s="17" t="s">
        <v>33</v>
      </c>
      <c r="B1784" s="17" t="s">
        <v>336</v>
      </c>
      <c r="C1784" s="17" t="s">
        <v>22</v>
      </c>
      <c r="D1784" s="12">
        <v>44196</v>
      </c>
      <c r="E1784" s="12">
        <v>44196</v>
      </c>
      <c r="F1784" s="13">
        <v>75000</v>
      </c>
      <c r="G1784" s="12">
        <v>44166</v>
      </c>
      <c r="H1784" s="12">
        <v>44196</v>
      </c>
      <c r="I1784" s="17">
        <f t="shared" si="274"/>
        <v>1</v>
      </c>
      <c r="J1784" s="13">
        <f t="shared" si="267"/>
        <v>75000</v>
      </c>
      <c r="K1784"/>
      <c r="L1784" t="b">
        <f t="shared" si="268"/>
        <v>0</v>
      </c>
      <c r="M1784" t="b">
        <f t="shared" si="269"/>
        <v>1</v>
      </c>
      <c r="N1784" t="b">
        <f t="shared" si="270"/>
        <v>0</v>
      </c>
      <c r="O1784" t="b">
        <f t="shared" si="271"/>
        <v>0</v>
      </c>
      <c r="P1784" t="b">
        <f t="shared" si="272"/>
        <v>0</v>
      </c>
      <c r="Q1784" s="21" t="str">
        <f t="shared" si="273"/>
        <v>N/a</v>
      </c>
    </row>
    <row r="1785" spans="1:17" ht="15.75" x14ac:dyDescent="0.25">
      <c r="A1785" s="17" t="s">
        <v>33</v>
      </c>
      <c r="B1785" s="17" t="s">
        <v>336</v>
      </c>
      <c r="C1785" s="17" t="s">
        <v>22</v>
      </c>
      <c r="D1785" s="12">
        <v>44197</v>
      </c>
      <c r="E1785" s="12">
        <v>44197</v>
      </c>
      <c r="F1785" s="13">
        <v>37500</v>
      </c>
      <c r="G1785" s="12">
        <v>44197</v>
      </c>
      <c r="H1785" s="12">
        <v>44286</v>
      </c>
      <c r="I1785" s="17">
        <f t="shared" si="274"/>
        <v>3</v>
      </c>
      <c r="J1785" s="13">
        <f t="shared" si="267"/>
        <v>12500</v>
      </c>
      <c r="K1785"/>
      <c r="L1785" t="b">
        <f t="shared" si="268"/>
        <v>0</v>
      </c>
      <c r="M1785" t="b">
        <f t="shared" si="269"/>
        <v>0</v>
      </c>
      <c r="N1785" t="b">
        <f t="shared" si="270"/>
        <v>1</v>
      </c>
      <c r="O1785" t="b">
        <f t="shared" si="271"/>
        <v>1</v>
      </c>
      <c r="P1785" t="b">
        <f t="shared" si="272"/>
        <v>1</v>
      </c>
      <c r="Q1785" s="21">
        <f t="shared" si="273"/>
        <v>1</v>
      </c>
    </row>
    <row r="1786" spans="1:17" ht="15.75" x14ac:dyDescent="0.25">
      <c r="A1786" s="17" t="s">
        <v>33</v>
      </c>
      <c r="B1786" s="17" t="s">
        <v>336</v>
      </c>
      <c r="C1786" s="17" t="s">
        <v>22</v>
      </c>
      <c r="D1786" s="12">
        <v>44287</v>
      </c>
      <c r="E1786" s="12"/>
      <c r="F1786" s="13">
        <v>37500</v>
      </c>
      <c r="G1786" s="12">
        <v>44287</v>
      </c>
      <c r="H1786" s="12">
        <v>44377</v>
      </c>
      <c r="I1786" s="17">
        <f t="shared" si="274"/>
        <v>3</v>
      </c>
      <c r="J1786" s="13">
        <f t="shared" si="267"/>
        <v>12500</v>
      </c>
      <c r="K1786"/>
      <c r="L1786" t="b">
        <f t="shared" si="268"/>
        <v>0</v>
      </c>
      <c r="M1786" t="b">
        <f t="shared" si="269"/>
        <v>0</v>
      </c>
      <c r="N1786" t="b">
        <f t="shared" si="270"/>
        <v>1</v>
      </c>
      <c r="O1786" t="b">
        <f t="shared" si="271"/>
        <v>1</v>
      </c>
      <c r="P1786" t="b">
        <f t="shared" si="272"/>
        <v>1</v>
      </c>
      <c r="Q1786" s="21">
        <f t="shared" si="273"/>
        <v>1</v>
      </c>
    </row>
    <row r="1787" spans="1:17" ht="15.75" x14ac:dyDescent="0.25">
      <c r="A1787" s="17" t="s">
        <v>104</v>
      </c>
      <c r="B1787" s="17" t="s">
        <v>332</v>
      </c>
      <c r="C1787" s="17" t="s">
        <v>22</v>
      </c>
      <c r="D1787" s="12">
        <v>43370</v>
      </c>
      <c r="E1787" s="12">
        <v>43448</v>
      </c>
      <c r="F1787" s="13">
        <v>210000</v>
      </c>
      <c r="G1787" s="12">
        <v>43344</v>
      </c>
      <c r="H1787" s="12">
        <v>43708</v>
      </c>
      <c r="I1787" s="17">
        <f t="shared" si="274"/>
        <v>12</v>
      </c>
      <c r="J1787" s="13">
        <f t="shared" si="267"/>
        <v>17500</v>
      </c>
      <c r="K1787"/>
      <c r="L1787" t="b">
        <f t="shared" si="268"/>
        <v>0</v>
      </c>
      <c r="M1787" t="b">
        <f t="shared" si="269"/>
        <v>1</v>
      </c>
      <c r="N1787" t="b">
        <f t="shared" si="270"/>
        <v>0</v>
      </c>
      <c r="O1787" t="b">
        <f t="shared" si="271"/>
        <v>0</v>
      </c>
      <c r="P1787" t="b">
        <f t="shared" si="272"/>
        <v>0</v>
      </c>
      <c r="Q1787" s="21" t="str">
        <f t="shared" si="273"/>
        <v>N/a</v>
      </c>
    </row>
    <row r="1788" spans="1:17" ht="15.75" x14ac:dyDescent="0.25">
      <c r="A1788" s="17" t="s">
        <v>104</v>
      </c>
      <c r="B1788" s="17" t="s">
        <v>332</v>
      </c>
      <c r="C1788" s="17" t="s">
        <v>22</v>
      </c>
      <c r="D1788" s="12">
        <v>43664</v>
      </c>
      <c r="E1788" s="12">
        <v>43753</v>
      </c>
      <c r="F1788" s="13">
        <v>210000</v>
      </c>
      <c r="G1788" s="12">
        <v>43709</v>
      </c>
      <c r="H1788" s="12">
        <v>44074</v>
      </c>
      <c r="I1788" s="17">
        <f t="shared" si="274"/>
        <v>12</v>
      </c>
      <c r="J1788" s="13">
        <f t="shared" si="267"/>
        <v>17500</v>
      </c>
      <c r="K1788"/>
      <c r="L1788" t="b">
        <f t="shared" si="268"/>
        <v>0</v>
      </c>
      <c r="M1788" t="b">
        <f t="shared" si="269"/>
        <v>1</v>
      </c>
      <c r="N1788" t="b">
        <f t="shared" si="270"/>
        <v>1</v>
      </c>
      <c r="O1788" t="b">
        <f t="shared" si="271"/>
        <v>1</v>
      </c>
      <c r="P1788" t="b">
        <f t="shared" si="272"/>
        <v>1</v>
      </c>
      <c r="Q1788" s="21">
        <f t="shared" si="273"/>
        <v>1</v>
      </c>
    </row>
    <row r="1789" spans="1:17" ht="15.75" x14ac:dyDescent="0.25">
      <c r="A1789" s="17" t="s">
        <v>104</v>
      </c>
      <c r="B1789" s="17" t="s">
        <v>332</v>
      </c>
      <c r="C1789" s="17" t="s">
        <v>22</v>
      </c>
      <c r="D1789" s="12">
        <v>44035</v>
      </c>
      <c r="E1789" s="12">
        <v>44054</v>
      </c>
      <c r="F1789" s="13">
        <v>210000</v>
      </c>
      <c r="G1789" s="12">
        <v>44075</v>
      </c>
      <c r="H1789" s="12">
        <v>44439</v>
      </c>
      <c r="I1789" s="17">
        <f t="shared" si="274"/>
        <v>12</v>
      </c>
      <c r="J1789" s="13">
        <f t="shared" si="267"/>
        <v>17500</v>
      </c>
      <c r="K1789"/>
      <c r="L1789" t="b">
        <f t="shared" si="268"/>
        <v>0</v>
      </c>
      <c r="M1789" t="b">
        <f t="shared" si="269"/>
        <v>1</v>
      </c>
      <c r="N1789" t="b">
        <f t="shared" si="270"/>
        <v>1</v>
      </c>
      <c r="O1789" t="b">
        <f t="shared" si="271"/>
        <v>1</v>
      </c>
      <c r="P1789" t="b">
        <f t="shared" si="272"/>
        <v>1</v>
      </c>
      <c r="Q1789" s="21">
        <f t="shared" si="273"/>
        <v>1</v>
      </c>
    </row>
    <row r="1790" spans="1:17" ht="15.75" hidden="1" x14ac:dyDescent="0.25">
      <c r="A1790" s="17" t="s">
        <v>105</v>
      </c>
      <c r="B1790" s="17" t="s">
        <v>334</v>
      </c>
      <c r="C1790" s="17" t="s">
        <v>22</v>
      </c>
      <c r="D1790" s="12">
        <v>42429</v>
      </c>
      <c r="E1790" s="12">
        <v>42735</v>
      </c>
      <c r="F1790" s="13">
        <v>16000</v>
      </c>
      <c r="G1790" s="12">
        <v>42401</v>
      </c>
      <c r="H1790" s="12">
        <v>42766</v>
      </c>
      <c r="I1790" s="17">
        <f t="shared" si="274"/>
        <v>12</v>
      </c>
      <c r="J1790" s="13">
        <f t="shared" si="267"/>
        <v>1333.3333333333333</v>
      </c>
      <c r="K1790"/>
      <c r="L1790" t="b">
        <f t="shared" si="268"/>
        <v>0</v>
      </c>
      <c r="M1790" t="b">
        <f t="shared" si="269"/>
        <v>0</v>
      </c>
      <c r="N1790" t="b">
        <f t="shared" si="270"/>
        <v>0</v>
      </c>
      <c r="O1790" t="b">
        <f t="shared" si="271"/>
        <v>0</v>
      </c>
      <c r="P1790" t="b">
        <f t="shared" si="272"/>
        <v>0</v>
      </c>
      <c r="Q1790" s="21" t="str">
        <f t="shared" si="273"/>
        <v>N/a</v>
      </c>
    </row>
    <row r="1791" spans="1:17" ht="15.75" hidden="1" x14ac:dyDescent="0.25">
      <c r="A1791" s="17" t="s">
        <v>105</v>
      </c>
      <c r="B1791" s="17" t="s">
        <v>334</v>
      </c>
      <c r="C1791" s="17" t="s">
        <v>22</v>
      </c>
      <c r="D1791" s="12">
        <v>42767</v>
      </c>
      <c r="E1791" s="12">
        <v>43100</v>
      </c>
      <c r="F1791" s="13">
        <v>20000</v>
      </c>
      <c r="G1791" s="12">
        <v>42767</v>
      </c>
      <c r="H1791" s="12">
        <v>43131</v>
      </c>
      <c r="I1791" s="17">
        <f t="shared" si="274"/>
        <v>12</v>
      </c>
      <c r="J1791" s="13">
        <f t="shared" si="267"/>
        <v>1666.6666666666667</v>
      </c>
      <c r="K1791"/>
      <c r="L1791" t="b">
        <f t="shared" si="268"/>
        <v>0</v>
      </c>
      <c r="M1791" t="b">
        <f t="shared" si="269"/>
        <v>0</v>
      </c>
      <c r="N1791" t="b">
        <f t="shared" si="270"/>
        <v>1</v>
      </c>
      <c r="O1791" t="b">
        <f t="shared" si="271"/>
        <v>1</v>
      </c>
      <c r="P1791" t="b">
        <f t="shared" si="272"/>
        <v>1</v>
      </c>
      <c r="Q1791" s="21">
        <f t="shared" si="273"/>
        <v>1</v>
      </c>
    </row>
    <row r="1792" spans="1:17" ht="15.75" x14ac:dyDescent="0.25">
      <c r="A1792" s="17" t="s">
        <v>105</v>
      </c>
      <c r="B1792" s="17" t="s">
        <v>334</v>
      </c>
      <c r="C1792" s="17" t="s">
        <v>22</v>
      </c>
      <c r="D1792" s="12">
        <v>43159</v>
      </c>
      <c r="E1792" s="12">
        <v>43200</v>
      </c>
      <c r="F1792" s="13">
        <v>20000</v>
      </c>
      <c r="G1792" s="12">
        <v>43132</v>
      </c>
      <c r="H1792" s="12">
        <v>43496</v>
      </c>
      <c r="I1792" s="17">
        <f t="shared" ref="I1792:I1823" si="275">IF((YEAR(H1792)-YEAR(G1792))=1, ((MONTH(H1792)-MONTH(G1792))+1)+12, (IF((YEAR(H1792)-YEAR(G1792))=2, ((MONTH(H1792)-MONTH(G1792))+1)+24, (IF((YEAR(H1792)-YEAR(G1792))=3, ((MONTH(H1792)-MONTH(G1792))+1)+36, (MONTH(H1792)-MONTH(G1792))+1)))))</f>
        <v>12</v>
      </c>
      <c r="J1792" s="13">
        <f t="shared" si="267"/>
        <v>1666.6666666666667</v>
      </c>
      <c r="K1792"/>
      <c r="L1792" t="b">
        <f t="shared" si="268"/>
        <v>0</v>
      </c>
      <c r="M1792" t="b">
        <f t="shared" si="269"/>
        <v>0</v>
      </c>
      <c r="N1792" t="b">
        <f t="shared" si="270"/>
        <v>1</v>
      </c>
      <c r="O1792" t="b">
        <f t="shared" si="271"/>
        <v>1</v>
      </c>
      <c r="P1792" t="b">
        <f t="shared" si="272"/>
        <v>1</v>
      </c>
      <c r="Q1792" s="21">
        <f t="shared" si="273"/>
        <v>1</v>
      </c>
    </row>
    <row r="1793" spans="1:17" ht="15.75" hidden="1" x14ac:dyDescent="0.25">
      <c r="A1793" s="17" t="s">
        <v>105</v>
      </c>
      <c r="B1793" s="17" t="s">
        <v>334</v>
      </c>
      <c r="C1793" s="17" t="s">
        <v>22</v>
      </c>
      <c r="D1793" s="12">
        <v>43154</v>
      </c>
      <c r="E1793" s="12">
        <v>43161</v>
      </c>
      <c r="F1793" s="13">
        <v>1500</v>
      </c>
      <c r="G1793" s="12">
        <v>43160</v>
      </c>
      <c r="H1793" s="12">
        <v>43281</v>
      </c>
      <c r="I1793" s="17">
        <f t="shared" si="275"/>
        <v>4</v>
      </c>
      <c r="J1793" s="13">
        <f t="shared" si="267"/>
        <v>375</v>
      </c>
      <c r="K1793"/>
      <c r="L1793" t="b">
        <f t="shared" si="268"/>
        <v>0</v>
      </c>
      <c r="M1793" t="b">
        <f t="shared" si="269"/>
        <v>0</v>
      </c>
      <c r="N1793" t="b">
        <f t="shared" si="270"/>
        <v>1</v>
      </c>
      <c r="O1793" t="b">
        <f t="shared" si="271"/>
        <v>1</v>
      </c>
      <c r="P1793" t="b">
        <f t="shared" si="272"/>
        <v>1</v>
      </c>
      <c r="Q1793" s="21">
        <f t="shared" si="273"/>
        <v>-336</v>
      </c>
    </row>
    <row r="1794" spans="1:17" ht="15.75" hidden="1" x14ac:dyDescent="0.25">
      <c r="A1794" s="17" t="s">
        <v>105</v>
      </c>
      <c r="B1794" s="17" t="s">
        <v>334</v>
      </c>
      <c r="C1794" s="17" t="s">
        <v>22</v>
      </c>
      <c r="D1794" s="12">
        <v>43403</v>
      </c>
      <c r="E1794" s="12">
        <v>43434</v>
      </c>
      <c r="F1794" s="13">
        <v>1500</v>
      </c>
      <c r="G1794" s="12">
        <v>43405</v>
      </c>
      <c r="H1794" s="12">
        <v>43434</v>
      </c>
      <c r="I1794" s="17">
        <f t="shared" si="275"/>
        <v>1</v>
      </c>
      <c r="J1794" s="13">
        <f t="shared" si="267"/>
        <v>1500</v>
      </c>
      <c r="K1794"/>
      <c r="L1794" t="b">
        <f t="shared" si="268"/>
        <v>0</v>
      </c>
      <c r="M1794" t="b">
        <f t="shared" si="269"/>
        <v>0</v>
      </c>
      <c r="N1794" t="b">
        <f t="shared" si="270"/>
        <v>1</v>
      </c>
      <c r="O1794" t="b">
        <f t="shared" si="271"/>
        <v>1</v>
      </c>
      <c r="P1794" t="b">
        <f t="shared" si="272"/>
        <v>1</v>
      </c>
      <c r="Q1794" s="21">
        <f t="shared" si="273"/>
        <v>124</v>
      </c>
    </row>
    <row r="1795" spans="1:17" ht="15.75" x14ac:dyDescent="0.25">
      <c r="A1795" s="17" t="s">
        <v>105</v>
      </c>
      <c r="B1795" s="17" t="s">
        <v>333</v>
      </c>
      <c r="C1795" s="17" t="s">
        <v>22</v>
      </c>
      <c r="D1795" s="12">
        <v>43440</v>
      </c>
      <c r="E1795" s="12">
        <v>43476</v>
      </c>
      <c r="F1795" s="13">
        <v>1500</v>
      </c>
      <c r="G1795" s="12">
        <v>43435</v>
      </c>
      <c r="H1795" s="12">
        <v>43496</v>
      </c>
      <c r="I1795" s="17">
        <f t="shared" si="275"/>
        <v>2</v>
      </c>
      <c r="J1795" s="13">
        <f t="shared" si="267"/>
        <v>750</v>
      </c>
      <c r="K1795"/>
      <c r="L1795" t="b">
        <f t="shared" si="268"/>
        <v>0</v>
      </c>
      <c r="M1795" t="b">
        <f t="shared" si="269"/>
        <v>0</v>
      </c>
      <c r="N1795" t="b">
        <f t="shared" si="270"/>
        <v>1</v>
      </c>
      <c r="O1795" t="b">
        <f t="shared" si="271"/>
        <v>0</v>
      </c>
      <c r="P1795" t="b">
        <f t="shared" si="272"/>
        <v>0</v>
      </c>
      <c r="Q1795" s="21" t="str">
        <f t="shared" si="273"/>
        <v>N/a</v>
      </c>
    </row>
    <row r="1796" spans="1:17" ht="15.75" x14ac:dyDescent="0.25">
      <c r="A1796" s="17" t="s">
        <v>105</v>
      </c>
      <c r="B1796" s="17" t="s">
        <v>334</v>
      </c>
      <c r="C1796" s="17" t="s">
        <v>22</v>
      </c>
      <c r="D1796" s="12">
        <v>43497</v>
      </c>
      <c r="E1796" s="12">
        <v>43537</v>
      </c>
      <c r="F1796" s="13">
        <v>20000</v>
      </c>
      <c r="G1796" s="12">
        <v>43497</v>
      </c>
      <c r="H1796" s="12">
        <v>43861</v>
      </c>
      <c r="I1796" s="17">
        <f t="shared" si="275"/>
        <v>12</v>
      </c>
      <c r="J1796" s="13">
        <f t="shared" si="267"/>
        <v>1666.6666666666667</v>
      </c>
      <c r="K1796"/>
      <c r="L1796" t="b">
        <f t="shared" si="268"/>
        <v>0</v>
      </c>
      <c r="M1796" t="b">
        <f t="shared" si="269"/>
        <v>0</v>
      </c>
      <c r="N1796" t="b">
        <f t="shared" si="270"/>
        <v>1</v>
      </c>
      <c r="O1796" t="b">
        <f t="shared" si="271"/>
        <v>0</v>
      </c>
      <c r="P1796" t="b">
        <f t="shared" si="272"/>
        <v>0</v>
      </c>
      <c r="Q1796" s="21" t="str">
        <f t="shared" si="273"/>
        <v>N/a</v>
      </c>
    </row>
    <row r="1797" spans="1:17" ht="15.75" x14ac:dyDescent="0.25">
      <c r="A1797" s="17" t="s">
        <v>105</v>
      </c>
      <c r="B1797" s="17" t="s">
        <v>334</v>
      </c>
      <c r="C1797" s="17" t="s">
        <v>22</v>
      </c>
      <c r="D1797" s="12">
        <v>43862</v>
      </c>
      <c r="E1797" s="12">
        <v>43889</v>
      </c>
      <c r="F1797" s="13">
        <v>20000</v>
      </c>
      <c r="G1797" s="12">
        <v>43862</v>
      </c>
      <c r="H1797" s="12">
        <v>44227</v>
      </c>
      <c r="I1797" s="17">
        <f t="shared" si="275"/>
        <v>12</v>
      </c>
      <c r="J1797" s="13">
        <f t="shared" si="267"/>
        <v>1666.6666666666667</v>
      </c>
      <c r="K1797"/>
      <c r="L1797" t="b">
        <f t="shared" si="268"/>
        <v>0</v>
      </c>
      <c r="M1797" t="b">
        <f t="shared" si="269"/>
        <v>0</v>
      </c>
      <c r="N1797" t="b">
        <f t="shared" si="270"/>
        <v>1</v>
      </c>
      <c r="O1797" t="b">
        <f t="shared" si="271"/>
        <v>1</v>
      </c>
      <c r="P1797" t="b">
        <f t="shared" si="272"/>
        <v>1</v>
      </c>
      <c r="Q1797" s="21">
        <f t="shared" si="273"/>
        <v>1</v>
      </c>
    </row>
    <row r="1798" spans="1:17" ht="15.75" x14ac:dyDescent="0.25">
      <c r="A1798" s="17" t="s">
        <v>105</v>
      </c>
      <c r="B1798" s="17" t="s">
        <v>334</v>
      </c>
      <c r="C1798" s="17" t="s">
        <v>22</v>
      </c>
      <c r="D1798" s="12">
        <v>44409</v>
      </c>
      <c r="E1798" s="12"/>
      <c r="F1798" s="13">
        <v>8000</v>
      </c>
      <c r="G1798" s="12">
        <v>44228</v>
      </c>
      <c r="H1798" s="12">
        <v>44592</v>
      </c>
      <c r="I1798" s="17">
        <f t="shared" si="275"/>
        <v>12</v>
      </c>
      <c r="J1798" s="13">
        <f t="shared" si="267"/>
        <v>666.66666666666663</v>
      </c>
      <c r="K1798"/>
      <c r="L1798" t="b">
        <f t="shared" si="268"/>
        <v>0</v>
      </c>
      <c r="M1798" t="b">
        <f t="shared" si="269"/>
        <v>0</v>
      </c>
      <c r="N1798" t="b">
        <f t="shared" si="270"/>
        <v>1</v>
      </c>
      <c r="O1798" t="b">
        <f t="shared" si="271"/>
        <v>1</v>
      </c>
      <c r="P1798" t="b">
        <f t="shared" si="272"/>
        <v>1</v>
      </c>
      <c r="Q1798" s="21">
        <f t="shared" si="273"/>
        <v>1</v>
      </c>
    </row>
    <row r="1799" spans="1:17" ht="15.75" x14ac:dyDescent="0.25">
      <c r="A1799" s="17" t="s">
        <v>105</v>
      </c>
      <c r="B1799" s="17" t="s">
        <v>333</v>
      </c>
      <c r="C1799" s="17" t="s">
        <v>22</v>
      </c>
      <c r="D1799" s="12">
        <v>44227</v>
      </c>
      <c r="E1799" s="12"/>
      <c r="F1799" s="13">
        <v>3750</v>
      </c>
      <c r="G1799" s="12">
        <v>43862</v>
      </c>
      <c r="H1799" s="12">
        <v>44227</v>
      </c>
      <c r="I1799" s="17">
        <f>IF((YEAR(H1799)-YEAR(G1799))=1, ((MONTH(H1799)-MONTH(G1799))+1)+12, (IF((YEAR(H1799)-YEAR(G1799))=2, ((MONTH(H1799)-MONTH(G1799))+1)+24, (MONTH(H1799)-MONTH(G1799))+1)))</f>
        <v>12</v>
      </c>
      <c r="J1799" s="13">
        <f t="shared" si="267"/>
        <v>312.5</v>
      </c>
      <c r="K1799"/>
      <c r="L1799" t="b">
        <f t="shared" si="268"/>
        <v>0</v>
      </c>
      <c r="M1799" t="b">
        <f t="shared" si="269"/>
        <v>0</v>
      </c>
      <c r="N1799" t="b">
        <f t="shared" si="270"/>
        <v>1</v>
      </c>
      <c r="O1799" t="b">
        <f t="shared" si="271"/>
        <v>0</v>
      </c>
      <c r="P1799" t="b">
        <f t="shared" si="272"/>
        <v>0</v>
      </c>
      <c r="Q1799" s="21" t="str">
        <f t="shared" si="273"/>
        <v>N/a</v>
      </c>
    </row>
    <row r="1800" spans="1:17" ht="15.75" x14ac:dyDescent="0.25">
      <c r="A1800" s="17" t="s">
        <v>105</v>
      </c>
      <c r="B1800" s="17" t="s">
        <v>333</v>
      </c>
      <c r="C1800" s="17" t="s">
        <v>22</v>
      </c>
      <c r="D1800" s="12">
        <v>44228</v>
      </c>
      <c r="E1800" s="12">
        <v>44260</v>
      </c>
      <c r="F1800" s="13">
        <v>8000</v>
      </c>
      <c r="G1800" s="12">
        <v>44228</v>
      </c>
      <c r="H1800" s="12">
        <v>44592</v>
      </c>
      <c r="I1800" s="17">
        <f>IF((YEAR(H1800)-YEAR(G1800))=1, ((MONTH(H1800)-MONTH(G1800))+1)+12, (IF((YEAR(H1800)-YEAR(G1800))=2, ((MONTH(H1800)-MONTH(G1800))+1)+24, (IF((YEAR(H1800)-YEAR(G1800))=3, ((MONTH(H1800)-MONTH(G1800))+1)+36, (MONTH(H1800)-MONTH(G1800))+1)))))</f>
        <v>12</v>
      </c>
      <c r="J1800" s="13">
        <f t="shared" si="267"/>
        <v>666.66666666666663</v>
      </c>
      <c r="K1800"/>
      <c r="L1800" t="b">
        <f t="shared" si="268"/>
        <v>0</v>
      </c>
      <c r="M1800" t="b">
        <f t="shared" si="269"/>
        <v>0</v>
      </c>
      <c r="N1800" t="b">
        <f t="shared" si="270"/>
        <v>1</v>
      </c>
      <c r="O1800" t="b">
        <f t="shared" si="271"/>
        <v>1</v>
      </c>
      <c r="P1800" t="b">
        <f t="shared" si="272"/>
        <v>1</v>
      </c>
      <c r="Q1800" s="21">
        <f t="shared" si="273"/>
        <v>1</v>
      </c>
    </row>
    <row r="1801" spans="1:17" ht="15.75" x14ac:dyDescent="0.25">
      <c r="A1801" s="17" t="s">
        <v>105</v>
      </c>
      <c r="B1801" s="17" t="s">
        <v>334</v>
      </c>
      <c r="C1801" s="17" t="s">
        <v>22</v>
      </c>
      <c r="D1801" s="12">
        <v>44259</v>
      </c>
      <c r="E1801" s="12"/>
      <c r="F1801" s="13">
        <v>3750</v>
      </c>
      <c r="G1801" s="12">
        <v>44256</v>
      </c>
      <c r="H1801" s="12">
        <v>44620</v>
      </c>
      <c r="I1801" s="17">
        <f>IF((YEAR(H1801)-YEAR(G1801))=1, ((MONTH(H1801)-MONTH(G1801))+1)+12, (IF((YEAR(H1801)-YEAR(G1801))=2, ((MONTH(H1801)-MONTH(G1801))+1)+24, (MONTH(H1801)-MONTH(G1801))+1)))</f>
        <v>12</v>
      </c>
      <c r="J1801" s="13">
        <f t="shared" si="267"/>
        <v>312.5</v>
      </c>
      <c r="K1801"/>
      <c r="L1801" t="b">
        <f t="shared" si="268"/>
        <v>0</v>
      </c>
      <c r="M1801" t="b">
        <f t="shared" si="269"/>
        <v>0</v>
      </c>
      <c r="N1801" t="b">
        <f t="shared" si="270"/>
        <v>1</v>
      </c>
      <c r="O1801" t="b">
        <f t="shared" si="271"/>
        <v>0</v>
      </c>
      <c r="P1801" t="b">
        <f t="shared" si="272"/>
        <v>0</v>
      </c>
      <c r="Q1801" s="21" t="str">
        <f t="shared" si="273"/>
        <v>N/a</v>
      </c>
    </row>
    <row r="1802" spans="1:17" ht="15.75" x14ac:dyDescent="0.25">
      <c r="A1802" s="17" t="s">
        <v>106</v>
      </c>
      <c r="B1802" s="17" t="s">
        <v>332</v>
      </c>
      <c r="C1802" s="17" t="s">
        <v>22</v>
      </c>
      <c r="D1802" s="12">
        <v>43447</v>
      </c>
      <c r="E1802" s="12">
        <v>43487</v>
      </c>
      <c r="F1802" s="13">
        <v>1300.6199999999999</v>
      </c>
      <c r="G1802" s="12">
        <v>43435</v>
      </c>
      <c r="H1802" s="12">
        <v>43496</v>
      </c>
      <c r="I1802" s="17">
        <f t="shared" ref="I1802:I1833" si="276">IF((YEAR(H1802)-YEAR(G1802))=1, ((MONTH(H1802)-MONTH(G1802))+1)+12, (IF((YEAR(H1802)-YEAR(G1802))=2, ((MONTH(H1802)-MONTH(G1802))+1)+24, (IF((YEAR(H1802)-YEAR(G1802))=3, ((MONTH(H1802)-MONTH(G1802))+1)+36, (MONTH(H1802)-MONTH(G1802))+1)))))</f>
        <v>2</v>
      </c>
      <c r="J1802" s="13">
        <f t="shared" si="267"/>
        <v>650.30999999999995</v>
      </c>
      <c r="K1802"/>
      <c r="L1802" t="b">
        <f t="shared" si="268"/>
        <v>0</v>
      </c>
      <c r="M1802" t="b">
        <f t="shared" si="269"/>
        <v>0</v>
      </c>
      <c r="N1802" t="b">
        <f t="shared" si="270"/>
        <v>0</v>
      </c>
      <c r="O1802" t="b">
        <f t="shared" si="271"/>
        <v>0</v>
      </c>
      <c r="P1802" t="b">
        <f t="shared" si="272"/>
        <v>0</v>
      </c>
      <c r="Q1802" s="21" t="str">
        <f t="shared" si="273"/>
        <v>N/a</v>
      </c>
    </row>
    <row r="1803" spans="1:17" ht="15.75" x14ac:dyDescent="0.25">
      <c r="A1803" s="17" t="s">
        <v>106</v>
      </c>
      <c r="B1803" s="17" t="s">
        <v>332</v>
      </c>
      <c r="C1803" s="17" t="s">
        <v>22</v>
      </c>
      <c r="D1803" s="12">
        <v>43497</v>
      </c>
      <c r="E1803" s="12">
        <v>43529</v>
      </c>
      <c r="F1803" s="13">
        <v>1304.33</v>
      </c>
      <c r="G1803" s="12">
        <v>43497</v>
      </c>
      <c r="H1803" s="12">
        <v>43585</v>
      </c>
      <c r="I1803" s="17">
        <f t="shared" si="276"/>
        <v>3</v>
      </c>
      <c r="J1803" s="13">
        <f t="shared" si="267"/>
        <v>434.77666666666664</v>
      </c>
      <c r="K1803"/>
      <c r="L1803" t="b">
        <f t="shared" si="268"/>
        <v>0</v>
      </c>
      <c r="M1803" t="b">
        <f t="shared" si="269"/>
        <v>0</v>
      </c>
      <c r="N1803" t="b">
        <f t="shared" si="270"/>
        <v>1</v>
      </c>
      <c r="O1803" t="b">
        <f t="shared" si="271"/>
        <v>1</v>
      </c>
      <c r="P1803" t="b">
        <f t="shared" si="272"/>
        <v>1</v>
      </c>
      <c r="Q1803" s="21">
        <f t="shared" si="273"/>
        <v>1</v>
      </c>
    </row>
    <row r="1804" spans="1:17" ht="15.75" x14ac:dyDescent="0.25">
      <c r="A1804" s="17" t="s">
        <v>106</v>
      </c>
      <c r="B1804" s="17" t="s">
        <v>332</v>
      </c>
      <c r="C1804" s="17" t="s">
        <v>22</v>
      </c>
      <c r="D1804" s="12">
        <v>43586</v>
      </c>
      <c r="E1804" s="12">
        <v>43621</v>
      </c>
      <c r="F1804" s="13">
        <v>1268.9000000000001</v>
      </c>
      <c r="G1804" s="12">
        <v>43586</v>
      </c>
      <c r="H1804" s="12">
        <v>43677</v>
      </c>
      <c r="I1804" s="17">
        <f t="shared" si="276"/>
        <v>3</v>
      </c>
      <c r="J1804" s="13">
        <f t="shared" si="267"/>
        <v>422.9666666666667</v>
      </c>
      <c r="K1804"/>
      <c r="L1804" t="b">
        <f t="shared" si="268"/>
        <v>0</v>
      </c>
      <c r="M1804" t="b">
        <f t="shared" si="269"/>
        <v>0</v>
      </c>
      <c r="N1804" t="b">
        <f t="shared" si="270"/>
        <v>1</v>
      </c>
      <c r="O1804" t="b">
        <f t="shared" si="271"/>
        <v>1</v>
      </c>
      <c r="P1804" t="b">
        <f t="shared" si="272"/>
        <v>1</v>
      </c>
      <c r="Q1804" s="21">
        <f t="shared" si="273"/>
        <v>1</v>
      </c>
    </row>
    <row r="1805" spans="1:17" ht="15.75" x14ac:dyDescent="0.25">
      <c r="A1805" s="17" t="s">
        <v>106</v>
      </c>
      <c r="B1805" s="17" t="s">
        <v>332</v>
      </c>
      <c r="C1805" s="17" t="s">
        <v>22</v>
      </c>
      <c r="D1805" s="12">
        <v>43678</v>
      </c>
      <c r="E1805" s="12">
        <v>43712</v>
      </c>
      <c r="F1805" s="13">
        <v>1231.48</v>
      </c>
      <c r="G1805" s="12">
        <v>43678</v>
      </c>
      <c r="H1805" s="12">
        <v>43769</v>
      </c>
      <c r="I1805" s="17">
        <f t="shared" si="276"/>
        <v>3</v>
      </c>
      <c r="J1805" s="13">
        <f t="shared" si="267"/>
        <v>410.49333333333334</v>
      </c>
      <c r="K1805"/>
      <c r="L1805" t="b">
        <f t="shared" si="268"/>
        <v>0</v>
      </c>
      <c r="M1805" t="b">
        <f t="shared" si="269"/>
        <v>0</v>
      </c>
      <c r="N1805" t="b">
        <f t="shared" si="270"/>
        <v>1</v>
      </c>
      <c r="O1805" t="b">
        <f t="shared" si="271"/>
        <v>1</v>
      </c>
      <c r="P1805" t="b">
        <f t="shared" si="272"/>
        <v>1</v>
      </c>
      <c r="Q1805" s="21">
        <f t="shared" si="273"/>
        <v>1</v>
      </c>
    </row>
    <row r="1806" spans="1:17" ht="15.75" x14ac:dyDescent="0.25">
      <c r="A1806" s="17" t="s">
        <v>106</v>
      </c>
      <c r="B1806" s="17" t="s">
        <v>332</v>
      </c>
      <c r="C1806" s="17" t="s">
        <v>22</v>
      </c>
      <c r="D1806" s="12">
        <v>43775</v>
      </c>
      <c r="E1806" s="12">
        <v>43808</v>
      </c>
      <c r="F1806" s="13">
        <v>1539.36</v>
      </c>
      <c r="G1806" s="12">
        <v>43770</v>
      </c>
      <c r="H1806" s="12">
        <v>43861</v>
      </c>
      <c r="I1806" s="17">
        <f t="shared" si="276"/>
        <v>3</v>
      </c>
      <c r="J1806" s="13">
        <f t="shared" si="267"/>
        <v>513.12</v>
      </c>
      <c r="K1806"/>
      <c r="L1806" t="b">
        <f t="shared" si="268"/>
        <v>0</v>
      </c>
      <c r="M1806" t="b">
        <f t="shared" si="269"/>
        <v>0</v>
      </c>
      <c r="N1806" t="b">
        <f t="shared" si="270"/>
        <v>1</v>
      </c>
      <c r="O1806" t="b">
        <f t="shared" si="271"/>
        <v>1</v>
      </c>
      <c r="P1806" t="b">
        <f t="shared" si="272"/>
        <v>1</v>
      </c>
      <c r="Q1806" s="21">
        <f t="shared" si="273"/>
        <v>1</v>
      </c>
    </row>
    <row r="1807" spans="1:17" ht="15.75" x14ac:dyDescent="0.25">
      <c r="A1807" s="17" t="s">
        <v>106</v>
      </c>
      <c r="B1807" s="17" t="s">
        <v>332</v>
      </c>
      <c r="C1807" s="17" t="s">
        <v>22</v>
      </c>
      <c r="D1807" s="12">
        <v>43862</v>
      </c>
      <c r="E1807" s="12">
        <v>43920</v>
      </c>
      <c r="F1807" s="13">
        <v>1506.15</v>
      </c>
      <c r="G1807" s="12">
        <v>43862</v>
      </c>
      <c r="H1807" s="12">
        <v>43951</v>
      </c>
      <c r="I1807" s="17">
        <f t="shared" si="276"/>
        <v>3</v>
      </c>
      <c r="J1807" s="13">
        <f t="shared" si="267"/>
        <v>502.05</v>
      </c>
      <c r="K1807"/>
      <c r="L1807" t="b">
        <f t="shared" si="268"/>
        <v>0</v>
      </c>
      <c r="M1807" t="b">
        <f t="shared" si="269"/>
        <v>0</v>
      </c>
      <c r="N1807" t="b">
        <f t="shared" si="270"/>
        <v>1</v>
      </c>
      <c r="O1807" t="b">
        <f t="shared" si="271"/>
        <v>1</v>
      </c>
      <c r="P1807" t="b">
        <f t="shared" si="272"/>
        <v>1</v>
      </c>
      <c r="Q1807" s="21">
        <f t="shared" si="273"/>
        <v>1</v>
      </c>
    </row>
    <row r="1808" spans="1:17" ht="15.75" x14ac:dyDescent="0.25">
      <c r="A1808" s="17" t="s">
        <v>106</v>
      </c>
      <c r="B1808" s="17" t="s">
        <v>332</v>
      </c>
      <c r="C1808" s="17" t="s">
        <v>22</v>
      </c>
      <c r="D1808" s="12">
        <v>43952</v>
      </c>
      <c r="E1808" s="12">
        <v>44005</v>
      </c>
      <c r="F1808" s="13">
        <v>1451.25</v>
      </c>
      <c r="G1808" s="12">
        <v>43952</v>
      </c>
      <c r="H1808" s="12">
        <v>44043</v>
      </c>
      <c r="I1808" s="17">
        <f t="shared" si="276"/>
        <v>3</v>
      </c>
      <c r="J1808" s="13">
        <f t="shared" si="267"/>
        <v>483.75</v>
      </c>
      <c r="K1808"/>
      <c r="L1808" t="b">
        <f t="shared" si="268"/>
        <v>0</v>
      </c>
      <c r="M1808" t="b">
        <f t="shared" si="269"/>
        <v>0</v>
      </c>
      <c r="N1808" t="b">
        <f t="shared" si="270"/>
        <v>1</v>
      </c>
      <c r="O1808" t="b">
        <f t="shared" si="271"/>
        <v>1</v>
      </c>
      <c r="P1808" t="b">
        <f t="shared" si="272"/>
        <v>1</v>
      </c>
      <c r="Q1808" s="21">
        <f t="shared" si="273"/>
        <v>1</v>
      </c>
    </row>
    <row r="1809" spans="1:17" ht="15.75" x14ac:dyDescent="0.25">
      <c r="A1809" s="17" t="s">
        <v>106</v>
      </c>
      <c r="B1809" s="17" t="s">
        <v>332</v>
      </c>
      <c r="C1809" s="17" t="s">
        <v>22</v>
      </c>
      <c r="D1809" s="12">
        <v>44044</v>
      </c>
      <c r="E1809" s="12">
        <v>44138</v>
      </c>
      <c r="F1809" s="13">
        <v>1607.37</v>
      </c>
      <c r="G1809" s="12">
        <v>44044</v>
      </c>
      <c r="H1809" s="12">
        <v>44135</v>
      </c>
      <c r="I1809" s="17">
        <f t="shared" si="276"/>
        <v>3</v>
      </c>
      <c r="J1809" s="13">
        <f t="shared" si="267"/>
        <v>535.79</v>
      </c>
      <c r="K1809"/>
      <c r="L1809" t="b">
        <f t="shared" si="268"/>
        <v>0</v>
      </c>
      <c r="M1809" t="b">
        <f t="shared" si="269"/>
        <v>0</v>
      </c>
      <c r="N1809" t="b">
        <f t="shared" si="270"/>
        <v>1</v>
      </c>
      <c r="O1809" t="b">
        <f t="shared" si="271"/>
        <v>1</v>
      </c>
      <c r="P1809" t="b">
        <f t="shared" si="272"/>
        <v>1</v>
      </c>
      <c r="Q1809" s="21">
        <f t="shared" si="273"/>
        <v>1</v>
      </c>
    </row>
    <row r="1810" spans="1:17" ht="15.75" x14ac:dyDescent="0.25">
      <c r="A1810" s="17" t="s">
        <v>106</v>
      </c>
      <c r="B1810" s="17" t="s">
        <v>332</v>
      </c>
      <c r="C1810" s="17" t="s">
        <v>22</v>
      </c>
      <c r="D1810" s="12">
        <v>44227</v>
      </c>
      <c r="E1810" s="12"/>
      <c r="F1810" s="13">
        <v>1721.4</v>
      </c>
      <c r="G1810" s="12">
        <v>44197</v>
      </c>
      <c r="H1810" s="12">
        <v>44227</v>
      </c>
      <c r="I1810" s="17">
        <f t="shared" si="276"/>
        <v>1</v>
      </c>
      <c r="J1810" s="13">
        <f t="shared" si="267"/>
        <v>1721.4</v>
      </c>
      <c r="K1810"/>
      <c r="L1810" t="b">
        <f t="shared" si="268"/>
        <v>0</v>
      </c>
      <c r="M1810" t="b">
        <f t="shared" si="269"/>
        <v>0</v>
      </c>
      <c r="N1810" t="b">
        <f t="shared" si="270"/>
        <v>1</v>
      </c>
      <c r="O1810" t="b">
        <f t="shared" si="271"/>
        <v>1</v>
      </c>
      <c r="P1810" t="b">
        <f t="shared" si="272"/>
        <v>1</v>
      </c>
      <c r="Q1810" s="21">
        <f t="shared" si="273"/>
        <v>62</v>
      </c>
    </row>
    <row r="1811" spans="1:17" ht="15.75" x14ac:dyDescent="0.25">
      <c r="A1811" s="17" t="s">
        <v>106</v>
      </c>
      <c r="B1811" s="17" t="s">
        <v>332</v>
      </c>
      <c r="C1811" s="17" t="s">
        <v>22</v>
      </c>
      <c r="D1811" s="12">
        <v>44256</v>
      </c>
      <c r="E1811" s="12"/>
      <c r="F1811" s="13">
        <v>1746.09</v>
      </c>
      <c r="G1811" s="12">
        <v>44228</v>
      </c>
      <c r="H1811" s="12">
        <v>44316</v>
      </c>
      <c r="I1811" s="17">
        <f t="shared" si="276"/>
        <v>3</v>
      </c>
      <c r="J1811" s="13">
        <f t="shared" si="267"/>
        <v>582.03</v>
      </c>
      <c r="K1811"/>
      <c r="L1811" t="b">
        <f t="shared" si="268"/>
        <v>0</v>
      </c>
      <c r="M1811" t="b">
        <f t="shared" si="269"/>
        <v>0</v>
      </c>
      <c r="N1811" t="b">
        <f t="shared" si="270"/>
        <v>1</v>
      </c>
      <c r="O1811" t="b">
        <f t="shared" si="271"/>
        <v>1</v>
      </c>
      <c r="P1811" t="b">
        <f t="shared" si="272"/>
        <v>1</v>
      </c>
      <c r="Q1811" s="21">
        <f t="shared" si="273"/>
        <v>1</v>
      </c>
    </row>
    <row r="1812" spans="1:17" ht="15.75" x14ac:dyDescent="0.25">
      <c r="A1812" s="17" t="s">
        <v>106</v>
      </c>
      <c r="B1812" s="17" t="s">
        <v>332</v>
      </c>
      <c r="C1812" s="17" t="s">
        <v>22</v>
      </c>
      <c r="D1812" s="12">
        <v>44317</v>
      </c>
      <c r="E1812" s="12"/>
      <c r="F1812" s="13">
        <v>1721.4</v>
      </c>
      <c r="G1812" s="12">
        <v>44317</v>
      </c>
      <c r="H1812" s="12">
        <v>44408</v>
      </c>
      <c r="I1812" s="17">
        <f t="shared" si="276"/>
        <v>3</v>
      </c>
      <c r="J1812" s="13">
        <f t="shared" si="267"/>
        <v>573.80000000000007</v>
      </c>
      <c r="K1812"/>
      <c r="L1812" t="b">
        <f t="shared" si="268"/>
        <v>0</v>
      </c>
      <c r="M1812" t="b">
        <f t="shared" si="269"/>
        <v>0</v>
      </c>
      <c r="N1812" t="b">
        <f t="shared" si="270"/>
        <v>1</v>
      </c>
      <c r="O1812" t="b">
        <f t="shared" si="271"/>
        <v>1</v>
      </c>
      <c r="P1812" t="b">
        <f t="shared" si="272"/>
        <v>1</v>
      </c>
      <c r="Q1812" s="21">
        <f t="shared" si="273"/>
        <v>1</v>
      </c>
    </row>
    <row r="1813" spans="1:17" ht="15.75" x14ac:dyDescent="0.25">
      <c r="A1813" s="17" t="s">
        <v>106</v>
      </c>
      <c r="B1813" s="17" t="s">
        <v>332</v>
      </c>
      <c r="C1813" s="17" t="s">
        <v>22</v>
      </c>
      <c r="D1813" s="12">
        <v>44409</v>
      </c>
      <c r="E1813" s="12"/>
      <c r="F1813" s="13">
        <v>1721.4</v>
      </c>
      <c r="G1813" s="12">
        <v>44409</v>
      </c>
      <c r="H1813" s="12">
        <v>44500</v>
      </c>
      <c r="I1813" s="17">
        <f t="shared" si="276"/>
        <v>3</v>
      </c>
      <c r="J1813" s="13">
        <f t="shared" si="267"/>
        <v>573.80000000000007</v>
      </c>
      <c r="K1813"/>
      <c r="L1813" t="b">
        <f t="shared" si="268"/>
        <v>0</v>
      </c>
      <c r="M1813" t="b">
        <f t="shared" si="269"/>
        <v>0</v>
      </c>
      <c r="N1813" t="b">
        <f t="shared" si="270"/>
        <v>1</v>
      </c>
      <c r="O1813" t="b">
        <f t="shared" si="271"/>
        <v>1</v>
      </c>
      <c r="P1813" t="b">
        <f t="shared" si="272"/>
        <v>1</v>
      </c>
      <c r="Q1813" s="21">
        <f t="shared" si="273"/>
        <v>1</v>
      </c>
    </row>
    <row r="1814" spans="1:17" ht="15.75" hidden="1" x14ac:dyDescent="0.25">
      <c r="A1814" s="17" t="s">
        <v>107</v>
      </c>
      <c r="B1814" s="17" t="s">
        <v>335</v>
      </c>
      <c r="C1814" s="17" t="s">
        <v>22</v>
      </c>
      <c r="D1814" s="12">
        <v>42557</v>
      </c>
      <c r="E1814" s="12">
        <v>42735</v>
      </c>
      <c r="F1814" s="13">
        <v>57500</v>
      </c>
      <c r="G1814" s="12">
        <v>42522</v>
      </c>
      <c r="H1814" s="12">
        <v>43251</v>
      </c>
      <c r="I1814" s="17">
        <f t="shared" si="276"/>
        <v>24</v>
      </c>
      <c r="J1814" s="13">
        <f t="shared" si="267"/>
        <v>2395.8333333333335</v>
      </c>
      <c r="K1814"/>
      <c r="L1814" t="b">
        <f t="shared" si="268"/>
        <v>0</v>
      </c>
      <c r="M1814" t="b">
        <f t="shared" si="269"/>
        <v>1</v>
      </c>
      <c r="N1814" t="b">
        <f t="shared" si="270"/>
        <v>0</v>
      </c>
      <c r="O1814" t="b">
        <f t="shared" si="271"/>
        <v>0</v>
      </c>
      <c r="P1814" t="b">
        <f t="shared" si="272"/>
        <v>0</v>
      </c>
      <c r="Q1814" s="21" t="str">
        <f t="shared" si="273"/>
        <v>N/a</v>
      </c>
    </row>
    <row r="1815" spans="1:17" ht="15.75" hidden="1" x14ac:dyDescent="0.25">
      <c r="A1815" s="17" t="s">
        <v>107</v>
      </c>
      <c r="B1815" s="17" t="s">
        <v>335</v>
      </c>
      <c r="C1815" s="17" t="s">
        <v>22</v>
      </c>
      <c r="D1815" s="12">
        <v>42732</v>
      </c>
      <c r="E1815" s="12">
        <v>43100</v>
      </c>
      <c r="F1815" s="13">
        <v>5888</v>
      </c>
      <c r="G1815" s="12">
        <v>42705</v>
      </c>
      <c r="H1815" s="12">
        <v>42735</v>
      </c>
      <c r="I1815" s="17">
        <f t="shared" si="276"/>
        <v>1</v>
      </c>
      <c r="J1815" s="13">
        <f t="shared" si="267"/>
        <v>5888</v>
      </c>
      <c r="K1815"/>
      <c r="L1815" t="b">
        <f t="shared" si="268"/>
        <v>0</v>
      </c>
      <c r="M1815" t="b">
        <f t="shared" si="269"/>
        <v>0</v>
      </c>
      <c r="N1815" t="b">
        <f t="shared" si="270"/>
        <v>1</v>
      </c>
      <c r="O1815" t="b">
        <f t="shared" si="271"/>
        <v>1</v>
      </c>
      <c r="P1815" t="b">
        <f t="shared" si="272"/>
        <v>1</v>
      </c>
      <c r="Q1815" s="21">
        <f t="shared" si="273"/>
        <v>-546</v>
      </c>
    </row>
    <row r="1816" spans="1:17" ht="15.75" hidden="1" x14ac:dyDescent="0.25">
      <c r="A1816" s="17" t="s">
        <v>107</v>
      </c>
      <c r="B1816" s="17" t="s">
        <v>335</v>
      </c>
      <c r="C1816" s="17" t="s">
        <v>22</v>
      </c>
      <c r="D1816" s="12">
        <v>42826</v>
      </c>
      <c r="E1816" s="12">
        <v>43465</v>
      </c>
      <c r="F1816" s="13">
        <v>6000</v>
      </c>
      <c r="G1816" s="12">
        <v>42736</v>
      </c>
      <c r="H1816" s="12">
        <v>42766</v>
      </c>
      <c r="I1816" s="17">
        <f t="shared" si="276"/>
        <v>1</v>
      </c>
      <c r="J1816" s="13">
        <f t="shared" ref="J1816:J1879" si="277">F1816/I1816</f>
        <v>6000</v>
      </c>
      <c r="K1816"/>
      <c r="L1816" t="b">
        <f t="shared" si="268"/>
        <v>0</v>
      </c>
      <c r="M1816" t="b">
        <f t="shared" si="269"/>
        <v>0</v>
      </c>
      <c r="N1816" t="b">
        <f t="shared" si="270"/>
        <v>1</v>
      </c>
      <c r="O1816" t="b">
        <f t="shared" si="271"/>
        <v>1</v>
      </c>
      <c r="P1816" t="b">
        <f t="shared" si="272"/>
        <v>1</v>
      </c>
      <c r="Q1816" s="21">
        <f t="shared" si="273"/>
        <v>1</v>
      </c>
    </row>
    <row r="1817" spans="1:17" ht="15.75" x14ac:dyDescent="0.25">
      <c r="A1817" s="17" t="s">
        <v>107</v>
      </c>
      <c r="B1817" s="17" t="s">
        <v>335</v>
      </c>
      <c r="C1817" s="17" t="s">
        <v>22</v>
      </c>
      <c r="D1817" s="12">
        <v>43384</v>
      </c>
      <c r="E1817" s="12">
        <v>43431</v>
      </c>
      <c r="F1817" s="13">
        <v>32500</v>
      </c>
      <c r="G1817" s="12">
        <v>43252</v>
      </c>
      <c r="H1817" s="12">
        <v>43616</v>
      </c>
      <c r="I1817" s="17">
        <f t="shared" si="276"/>
        <v>12</v>
      </c>
      <c r="J1817" s="13">
        <f t="shared" si="277"/>
        <v>2708.3333333333335</v>
      </c>
      <c r="K1817"/>
      <c r="L1817" t="b">
        <f t="shared" si="268"/>
        <v>0</v>
      </c>
      <c r="M1817" t="b">
        <f t="shared" si="269"/>
        <v>0</v>
      </c>
      <c r="N1817" t="b">
        <f t="shared" si="270"/>
        <v>1</v>
      </c>
      <c r="O1817" t="b">
        <f t="shared" si="271"/>
        <v>1</v>
      </c>
      <c r="P1817" t="b">
        <f t="shared" si="272"/>
        <v>1</v>
      </c>
      <c r="Q1817" s="21">
        <f t="shared" si="273"/>
        <v>486</v>
      </c>
    </row>
    <row r="1818" spans="1:17" ht="15.75" x14ac:dyDescent="0.25">
      <c r="A1818" s="17" t="s">
        <v>107</v>
      </c>
      <c r="B1818" s="17" t="s">
        <v>335</v>
      </c>
      <c r="C1818" s="17" t="s">
        <v>22</v>
      </c>
      <c r="D1818" s="12">
        <v>43693</v>
      </c>
      <c r="E1818" s="12">
        <v>43742</v>
      </c>
      <c r="F1818" s="13">
        <v>33000</v>
      </c>
      <c r="G1818" s="12">
        <v>43617</v>
      </c>
      <c r="H1818" s="12">
        <v>43982</v>
      </c>
      <c r="I1818" s="17">
        <f t="shared" si="276"/>
        <v>12</v>
      </c>
      <c r="J1818" s="13">
        <f t="shared" si="277"/>
        <v>2750</v>
      </c>
      <c r="K1818"/>
      <c r="L1818" t="b">
        <f t="shared" ref="L1818:L1881" si="278">AND(F1818=F1817,G1818=G1817,E1818=E1817,D1818=D1817)</f>
        <v>0</v>
      </c>
      <c r="M1818" t="b">
        <f t="shared" ref="M1818:M1881" si="279">IF(F1818&gt;G1818,TRUE, FALSE)</f>
        <v>0</v>
      </c>
      <c r="N1818" t="b">
        <f t="shared" ref="N1818:N1881" si="280">EXACT(A1818,A1817)</f>
        <v>1</v>
      </c>
      <c r="O1818" t="b">
        <f t="shared" ref="O1818:O1881" si="281">EXACT(B1818,B1817)</f>
        <v>1</v>
      </c>
      <c r="P1818" t="b">
        <f t="shared" ref="P1818:P1881" si="282">AND(N1818,O1818)</f>
        <v>1</v>
      </c>
      <c r="Q1818" s="21">
        <f t="shared" ref="Q1818:Q1881" si="283">IF(AND(NOT(L1818),P1818), G1818-H1817,"N/a")</f>
        <v>1</v>
      </c>
    </row>
    <row r="1819" spans="1:17" ht="15.75" x14ac:dyDescent="0.25">
      <c r="A1819" s="17" t="s">
        <v>107</v>
      </c>
      <c r="B1819" s="17" t="s">
        <v>335</v>
      </c>
      <c r="C1819" s="17" t="s">
        <v>22</v>
      </c>
      <c r="D1819" s="12">
        <v>43983</v>
      </c>
      <c r="E1819" s="12">
        <v>44127</v>
      </c>
      <c r="F1819" s="13">
        <v>34320</v>
      </c>
      <c r="G1819" s="12">
        <v>43983</v>
      </c>
      <c r="H1819" s="12">
        <v>44347</v>
      </c>
      <c r="I1819" s="17">
        <f t="shared" si="276"/>
        <v>12</v>
      </c>
      <c r="J1819" s="13">
        <f t="shared" si="277"/>
        <v>2860</v>
      </c>
      <c r="K1819"/>
      <c r="L1819" t="b">
        <f t="shared" si="278"/>
        <v>0</v>
      </c>
      <c r="M1819" t="b">
        <f t="shared" si="279"/>
        <v>0</v>
      </c>
      <c r="N1819" t="b">
        <f t="shared" si="280"/>
        <v>1</v>
      </c>
      <c r="O1819" t="b">
        <f t="shared" si="281"/>
        <v>1</v>
      </c>
      <c r="P1819" t="b">
        <f t="shared" si="282"/>
        <v>1</v>
      </c>
      <c r="Q1819" s="21">
        <f t="shared" si="283"/>
        <v>1</v>
      </c>
    </row>
    <row r="1820" spans="1:17" ht="15.75" x14ac:dyDescent="0.25">
      <c r="A1820" s="17" t="s">
        <v>107</v>
      </c>
      <c r="B1820" s="17" t="s">
        <v>335</v>
      </c>
      <c r="C1820" s="17" t="s">
        <v>22</v>
      </c>
      <c r="D1820" s="12">
        <v>44348</v>
      </c>
      <c r="E1820" s="12"/>
      <c r="F1820" s="13">
        <v>35350</v>
      </c>
      <c r="G1820" s="12">
        <v>44348</v>
      </c>
      <c r="H1820" s="12">
        <v>44712</v>
      </c>
      <c r="I1820" s="17">
        <f t="shared" si="276"/>
        <v>12</v>
      </c>
      <c r="J1820" s="13">
        <f t="shared" si="277"/>
        <v>2945.8333333333335</v>
      </c>
      <c r="K1820"/>
      <c r="L1820" t="b">
        <f t="shared" si="278"/>
        <v>0</v>
      </c>
      <c r="M1820" t="b">
        <f t="shared" si="279"/>
        <v>0</v>
      </c>
      <c r="N1820" t="b">
        <f t="shared" si="280"/>
        <v>1</v>
      </c>
      <c r="O1820" t="b">
        <f t="shared" si="281"/>
        <v>1</v>
      </c>
      <c r="P1820" t="b">
        <f t="shared" si="282"/>
        <v>1</v>
      </c>
      <c r="Q1820" s="21">
        <f t="shared" si="283"/>
        <v>1</v>
      </c>
    </row>
    <row r="1821" spans="1:17" ht="15.75" x14ac:dyDescent="0.25">
      <c r="A1821" s="17" t="s">
        <v>107</v>
      </c>
      <c r="B1821" s="17" t="s">
        <v>335</v>
      </c>
      <c r="C1821" s="17" t="s">
        <v>22</v>
      </c>
      <c r="D1821" s="12">
        <v>44713</v>
      </c>
      <c r="E1821" s="12"/>
      <c r="F1821" s="13">
        <v>35350</v>
      </c>
      <c r="G1821" s="12">
        <v>44713</v>
      </c>
      <c r="H1821" s="12">
        <v>45077</v>
      </c>
      <c r="I1821" s="17">
        <f t="shared" si="276"/>
        <v>12</v>
      </c>
      <c r="J1821" s="13">
        <f t="shared" si="277"/>
        <v>2945.8333333333335</v>
      </c>
      <c r="K1821"/>
      <c r="L1821" t="b">
        <f t="shared" si="278"/>
        <v>0</v>
      </c>
      <c r="M1821" t="b">
        <f t="shared" si="279"/>
        <v>0</v>
      </c>
      <c r="N1821" t="b">
        <f t="shared" si="280"/>
        <v>1</v>
      </c>
      <c r="O1821" t="b">
        <f t="shared" si="281"/>
        <v>1</v>
      </c>
      <c r="P1821" t="b">
        <f t="shared" si="282"/>
        <v>1</v>
      </c>
      <c r="Q1821" s="21">
        <f t="shared" si="283"/>
        <v>1</v>
      </c>
    </row>
    <row r="1822" spans="1:17" ht="15.75" hidden="1" x14ac:dyDescent="0.25">
      <c r="A1822" s="17" t="s">
        <v>108</v>
      </c>
      <c r="B1822" s="17" t="s">
        <v>335</v>
      </c>
      <c r="C1822" s="17" t="s">
        <v>22</v>
      </c>
      <c r="D1822" s="12">
        <v>42539</v>
      </c>
      <c r="E1822" s="12">
        <v>42594</v>
      </c>
      <c r="F1822" s="13">
        <v>20000</v>
      </c>
      <c r="G1822" s="12">
        <v>42522</v>
      </c>
      <c r="H1822" s="12">
        <v>42886</v>
      </c>
      <c r="I1822" s="17">
        <f t="shared" si="276"/>
        <v>12</v>
      </c>
      <c r="J1822" s="13">
        <f t="shared" si="277"/>
        <v>1666.6666666666667</v>
      </c>
      <c r="K1822"/>
      <c r="L1822" t="b">
        <f t="shared" si="278"/>
        <v>0</v>
      </c>
      <c r="M1822" t="b">
        <f t="shared" si="279"/>
        <v>0</v>
      </c>
      <c r="N1822" t="b">
        <f t="shared" si="280"/>
        <v>0</v>
      </c>
      <c r="O1822" t="b">
        <f t="shared" si="281"/>
        <v>1</v>
      </c>
      <c r="P1822" t="b">
        <f t="shared" si="282"/>
        <v>0</v>
      </c>
      <c r="Q1822" s="21" t="str">
        <f t="shared" si="283"/>
        <v>N/a</v>
      </c>
    </row>
    <row r="1823" spans="1:17" ht="15.75" hidden="1" x14ac:dyDescent="0.25">
      <c r="A1823" s="17" t="s">
        <v>108</v>
      </c>
      <c r="B1823" s="17" t="s">
        <v>335</v>
      </c>
      <c r="C1823" s="17" t="s">
        <v>22</v>
      </c>
      <c r="D1823" s="12">
        <v>42917</v>
      </c>
      <c r="E1823" s="12">
        <v>42958</v>
      </c>
      <c r="F1823" s="13">
        <v>20000</v>
      </c>
      <c r="G1823" s="12">
        <v>42887</v>
      </c>
      <c r="H1823" s="12">
        <v>43251</v>
      </c>
      <c r="I1823" s="17">
        <f t="shared" si="276"/>
        <v>12</v>
      </c>
      <c r="J1823" s="13">
        <f t="shared" si="277"/>
        <v>1666.6666666666667</v>
      </c>
      <c r="K1823"/>
      <c r="L1823" t="b">
        <f t="shared" si="278"/>
        <v>0</v>
      </c>
      <c r="M1823" t="b">
        <f t="shared" si="279"/>
        <v>0</v>
      </c>
      <c r="N1823" t="b">
        <f t="shared" si="280"/>
        <v>1</v>
      </c>
      <c r="O1823" t="b">
        <f t="shared" si="281"/>
        <v>1</v>
      </c>
      <c r="P1823" t="b">
        <f t="shared" si="282"/>
        <v>1</v>
      </c>
      <c r="Q1823" s="21">
        <f t="shared" si="283"/>
        <v>1</v>
      </c>
    </row>
    <row r="1824" spans="1:17" ht="15.75" x14ac:dyDescent="0.25">
      <c r="A1824" s="17" t="s">
        <v>108</v>
      </c>
      <c r="B1824" s="17" t="s">
        <v>335</v>
      </c>
      <c r="C1824" s="17" t="s">
        <v>22</v>
      </c>
      <c r="D1824" s="12">
        <v>43313</v>
      </c>
      <c r="E1824" s="12">
        <v>43354</v>
      </c>
      <c r="F1824" s="13">
        <v>20000</v>
      </c>
      <c r="G1824" s="12">
        <v>43252</v>
      </c>
      <c r="H1824" s="12">
        <v>43616</v>
      </c>
      <c r="I1824" s="17">
        <f t="shared" si="276"/>
        <v>12</v>
      </c>
      <c r="J1824" s="13">
        <f t="shared" si="277"/>
        <v>1666.6666666666667</v>
      </c>
      <c r="K1824"/>
      <c r="L1824" t="b">
        <f t="shared" si="278"/>
        <v>0</v>
      </c>
      <c r="M1824" t="b">
        <f t="shared" si="279"/>
        <v>0</v>
      </c>
      <c r="N1824" t="b">
        <f t="shared" si="280"/>
        <v>1</v>
      </c>
      <c r="O1824" t="b">
        <f t="shared" si="281"/>
        <v>1</v>
      </c>
      <c r="P1824" t="b">
        <f t="shared" si="282"/>
        <v>1</v>
      </c>
      <c r="Q1824" s="21">
        <f t="shared" si="283"/>
        <v>1</v>
      </c>
    </row>
    <row r="1825" spans="1:17" ht="15.75" x14ac:dyDescent="0.25">
      <c r="A1825" s="17" t="s">
        <v>108</v>
      </c>
      <c r="B1825" s="17" t="s">
        <v>335</v>
      </c>
      <c r="C1825" s="17" t="s">
        <v>22</v>
      </c>
      <c r="D1825" s="12">
        <v>43633</v>
      </c>
      <c r="E1825" s="12">
        <v>43675</v>
      </c>
      <c r="F1825" s="13">
        <v>23500</v>
      </c>
      <c r="G1825" s="12">
        <v>43617</v>
      </c>
      <c r="H1825" s="12">
        <v>43982</v>
      </c>
      <c r="I1825" s="17">
        <f t="shared" si="276"/>
        <v>12</v>
      </c>
      <c r="J1825" s="13">
        <f t="shared" si="277"/>
        <v>1958.3333333333333</v>
      </c>
      <c r="K1825"/>
      <c r="L1825" t="b">
        <f t="shared" si="278"/>
        <v>0</v>
      </c>
      <c r="M1825" t="b">
        <f t="shared" si="279"/>
        <v>0</v>
      </c>
      <c r="N1825" t="b">
        <f t="shared" si="280"/>
        <v>1</v>
      </c>
      <c r="O1825" t="b">
        <f t="shared" si="281"/>
        <v>1</v>
      </c>
      <c r="P1825" t="b">
        <f t="shared" si="282"/>
        <v>1</v>
      </c>
      <c r="Q1825" s="21">
        <f t="shared" si="283"/>
        <v>1</v>
      </c>
    </row>
    <row r="1826" spans="1:17" ht="15.75" x14ac:dyDescent="0.25">
      <c r="A1826" s="17" t="s">
        <v>108</v>
      </c>
      <c r="B1826" s="17" t="s">
        <v>335</v>
      </c>
      <c r="C1826" s="17" t="s">
        <v>22</v>
      </c>
      <c r="D1826" s="12">
        <v>43997</v>
      </c>
      <c r="E1826" s="12">
        <v>44040</v>
      </c>
      <c r="F1826" s="13">
        <v>25850</v>
      </c>
      <c r="G1826" s="12">
        <v>43983</v>
      </c>
      <c r="H1826" s="12">
        <v>44347</v>
      </c>
      <c r="I1826" s="17">
        <f t="shared" si="276"/>
        <v>12</v>
      </c>
      <c r="J1826" s="13">
        <f t="shared" si="277"/>
        <v>2154.1666666666665</v>
      </c>
      <c r="K1826"/>
      <c r="L1826" t="b">
        <f t="shared" si="278"/>
        <v>0</v>
      </c>
      <c r="M1826" t="b">
        <f t="shared" si="279"/>
        <v>0</v>
      </c>
      <c r="N1826" t="b">
        <f t="shared" si="280"/>
        <v>1</v>
      </c>
      <c r="O1826" t="b">
        <f t="shared" si="281"/>
        <v>1</v>
      </c>
      <c r="P1826" t="b">
        <f t="shared" si="282"/>
        <v>1</v>
      </c>
      <c r="Q1826" s="21">
        <f t="shared" si="283"/>
        <v>1</v>
      </c>
    </row>
    <row r="1827" spans="1:17" ht="15.75" x14ac:dyDescent="0.25">
      <c r="A1827" s="17" t="s">
        <v>108</v>
      </c>
      <c r="B1827" s="17" t="s">
        <v>335</v>
      </c>
      <c r="C1827" s="17" t="s">
        <v>22</v>
      </c>
      <c r="D1827" s="12">
        <v>44362</v>
      </c>
      <c r="E1827" s="12"/>
      <c r="F1827" s="13">
        <v>27142</v>
      </c>
      <c r="G1827" s="12">
        <v>44348</v>
      </c>
      <c r="H1827" s="12">
        <v>44712</v>
      </c>
      <c r="I1827" s="17">
        <f t="shared" si="276"/>
        <v>12</v>
      </c>
      <c r="J1827" s="13">
        <f t="shared" si="277"/>
        <v>2261.8333333333335</v>
      </c>
      <c r="K1827"/>
      <c r="L1827" t="b">
        <f t="shared" si="278"/>
        <v>0</v>
      </c>
      <c r="M1827" t="b">
        <f t="shared" si="279"/>
        <v>0</v>
      </c>
      <c r="N1827" t="b">
        <f t="shared" si="280"/>
        <v>1</v>
      </c>
      <c r="O1827" t="b">
        <f t="shared" si="281"/>
        <v>1</v>
      </c>
      <c r="P1827" t="b">
        <f t="shared" si="282"/>
        <v>1</v>
      </c>
      <c r="Q1827" s="21">
        <f t="shared" si="283"/>
        <v>1</v>
      </c>
    </row>
    <row r="1828" spans="1:17" ht="15.75" hidden="1" x14ac:dyDescent="0.25">
      <c r="A1828" s="17" t="s">
        <v>109</v>
      </c>
      <c r="B1828" s="17" t="s">
        <v>335</v>
      </c>
      <c r="C1828" s="17" t="s">
        <v>22</v>
      </c>
      <c r="D1828" s="12">
        <v>42740</v>
      </c>
      <c r="E1828" s="12">
        <v>43100</v>
      </c>
      <c r="F1828" s="13">
        <v>45068.33</v>
      </c>
      <c r="G1828" s="12">
        <v>42705</v>
      </c>
      <c r="H1828" s="12">
        <v>42916</v>
      </c>
      <c r="I1828" s="17">
        <f t="shared" si="276"/>
        <v>7</v>
      </c>
      <c r="J1828" s="13">
        <f t="shared" si="277"/>
        <v>6438.3328571428574</v>
      </c>
      <c r="K1828"/>
      <c r="L1828" t="b">
        <f t="shared" si="278"/>
        <v>0</v>
      </c>
      <c r="M1828" t="b">
        <f t="shared" si="279"/>
        <v>1</v>
      </c>
      <c r="N1828" t="b">
        <f t="shared" si="280"/>
        <v>0</v>
      </c>
      <c r="O1828" t="b">
        <f t="shared" si="281"/>
        <v>1</v>
      </c>
      <c r="P1828" t="b">
        <f t="shared" si="282"/>
        <v>0</v>
      </c>
      <c r="Q1828" s="21" t="str">
        <f t="shared" si="283"/>
        <v>N/a</v>
      </c>
    </row>
    <row r="1829" spans="1:17" ht="15.75" hidden="1" x14ac:dyDescent="0.25">
      <c r="A1829" s="17" t="s">
        <v>109</v>
      </c>
      <c r="B1829" s="17" t="s">
        <v>335</v>
      </c>
      <c r="C1829" s="17" t="s">
        <v>22</v>
      </c>
      <c r="D1829" s="12">
        <v>42917</v>
      </c>
      <c r="E1829" s="12">
        <v>43465</v>
      </c>
      <c r="F1829" s="13">
        <v>81144</v>
      </c>
      <c r="G1829" s="12">
        <v>42917</v>
      </c>
      <c r="H1829" s="12">
        <v>43281</v>
      </c>
      <c r="I1829" s="17">
        <f t="shared" si="276"/>
        <v>12</v>
      </c>
      <c r="J1829" s="13">
        <f t="shared" si="277"/>
        <v>6762</v>
      </c>
      <c r="K1829"/>
      <c r="L1829" t="b">
        <f t="shared" si="278"/>
        <v>0</v>
      </c>
      <c r="M1829" t="b">
        <f t="shared" si="279"/>
        <v>1</v>
      </c>
      <c r="N1829" t="b">
        <f t="shared" si="280"/>
        <v>1</v>
      </c>
      <c r="O1829" t="b">
        <f t="shared" si="281"/>
        <v>1</v>
      </c>
      <c r="P1829" t="b">
        <f t="shared" si="282"/>
        <v>1</v>
      </c>
      <c r="Q1829" s="21">
        <f t="shared" si="283"/>
        <v>1</v>
      </c>
    </row>
    <row r="1830" spans="1:17" ht="15.75" x14ac:dyDescent="0.25">
      <c r="A1830" s="17" t="s">
        <v>109</v>
      </c>
      <c r="B1830" s="17" t="s">
        <v>335</v>
      </c>
      <c r="C1830" s="17" t="s">
        <v>22</v>
      </c>
      <c r="D1830" s="12">
        <v>43282</v>
      </c>
      <c r="E1830" s="12">
        <v>43354</v>
      </c>
      <c r="F1830" s="13">
        <v>45068</v>
      </c>
      <c r="G1830" s="12">
        <v>43282</v>
      </c>
      <c r="H1830" s="12">
        <v>43646</v>
      </c>
      <c r="I1830" s="17">
        <f t="shared" si="276"/>
        <v>12</v>
      </c>
      <c r="J1830" s="13">
        <f t="shared" si="277"/>
        <v>3755.6666666666665</v>
      </c>
      <c r="K1830"/>
      <c r="L1830" t="b">
        <f t="shared" si="278"/>
        <v>0</v>
      </c>
      <c r="M1830" t="b">
        <f t="shared" si="279"/>
        <v>1</v>
      </c>
      <c r="N1830" t="b">
        <f t="shared" si="280"/>
        <v>1</v>
      </c>
      <c r="O1830" t="b">
        <f t="shared" si="281"/>
        <v>1</v>
      </c>
      <c r="P1830" t="b">
        <f t="shared" si="282"/>
        <v>1</v>
      </c>
      <c r="Q1830" s="21">
        <f t="shared" si="283"/>
        <v>1</v>
      </c>
    </row>
    <row r="1831" spans="1:17" ht="15.75" x14ac:dyDescent="0.25">
      <c r="A1831" s="17" t="s">
        <v>109</v>
      </c>
      <c r="B1831" s="17" t="s">
        <v>335</v>
      </c>
      <c r="C1831" s="17" t="s">
        <v>22</v>
      </c>
      <c r="D1831" s="12">
        <v>43647</v>
      </c>
      <c r="E1831" s="12">
        <v>43685</v>
      </c>
      <c r="F1831" s="13">
        <v>45068</v>
      </c>
      <c r="G1831" s="12">
        <v>43647</v>
      </c>
      <c r="H1831" s="12">
        <v>44012</v>
      </c>
      <c r="I1831" s="17">
        <f t="shared" si="276"/>
        <v>12</v>
      </c>
      <c r="J1831" s="13">
        <f t="shared" si="277"/>
        <v>3755.6666666666665</v>
      </c>
      <c r="K1831"/>
      <c r="L1831" t="b">
        <f t="shared" si="278"/>
        <v>0</v>
      </c>
      <c r="M1831" t="b">
        <f t="shared" si="279"/>
        <v>1</v>
      </c>
      <c r="N1831" t="b">
        <f t="shared" si="280"/>
        <v>1</v>
      </c>
      <c r="O1831" t="b">
        <f t="shared" si="281"/>
        <v>1</v>
      </c>
      <c r="P1831" t="b">
        <f t="shared" si="282"/>
        <v>1</v>
      </c>
      <c r="Q1831" s="21">
        <f t="shared" si="283"/>
        <v>1</v>
      </c>
    </row>
    <row r="1832" spans="1:17" ht="15.75" x14ac:dyDescent="0.25">
      <c r="A1832" s="17" t="s">
        <v>109</v>
      </c>
      <c r="B1832" s="17" t="s">
        <v>335</v>
      </c>
      <c r="C1832" s="17" t="s">
        <v>22</v>
      </c>
      <c r="D1832" s="12">
        <v>43739</v>
      </c>
      <c r="E1832" s="12">
        <v>43781</v>
      </c>
      <c r="F1832" s="13">
        <v>6750</v>
      </c>
      <c r="G1832" s="12">
        <v>43739</v>
      </c>
      <c r="H1832" s="12">
        <v>44012</v>
      </c>
      <c r="I1832" s="17">
        <f t="shared" si="276"/>
        <v>9</v>
      </c>
      <c r="J1832" s="13">
        <f t="shared" si="277"/>
        <v>750</v>
      </c>
      <c r="K1832"/>
      <c r="L1832" t="b">
        <f t="shared" si="278"/>
        <v>0</v>
      </c>
      <c r="M1832" t="b">
        <f t="shared" si="279"/>
        <v>0</v>
      </c>
      <c r="N1832" t="b">
        <f t="shared" si="280"/>
        <v>1</v>
      </c>
      <c r="O1832" t="b">
        <f t="shared" si="281"/>
        <v>1</v>
      </c>
      <c r="P1832" t="b">
        <f t="shared" si="282"/>
        <v>1</v>
      </c>
      <c r="Q1832" s="21">
        <f t="shared" si="283"/>
        <v>-273</v>
      </c>
    </row>
    <row r="1833" spans="1:17" ht="15.75" x14ac:dyDescent="0.25">
      <c r="A1833" s="17" t="s">
        <v>109</v>
      </c>
      <c r="B1833" s="17" t="s">
        <v>335</v>
      </c>
      <c r="C1833" s="17" t="s">
        <v>22</v>
      </c>
      <c r="D1833" s="12">
        <v>43809</v>
      </c>
      <c r="E1833" s="12">
        <v>43851</v>
      </c>
      <c r="F1833" s="13">
        <v>3500</v>
      </c>
      <c r="G1833" s="12">
        <v>43800</v>
      </c>
      <c r="H1833" s="12">
        <v>44012</v>
      </c>
      <c r="I1833" s="17">
        <f t="shared" si="276"/>
        <v>7</v>
      </c>
      <c r="J1833" s="13">
        <f t="shared" si="277"/>
        <v>500</v>
      </c>
      <c r="K1833"/>
      <c r="L1833" t="b">
        <f t="shared" si="278"/>
        <v>0</v>
      </c>
      <c r="M1833" t="b">
        <f t="shared" si="279"/>
        <v>0</v>
      </c>
      <c r="N1833" t="b">
        <f t="shared" si="280"/>
        <v>1</v>
      </c>
      <c r="O1833" t="b">
        <f t="shared" si="281"/>
        <v>1</v>
      </c>
      <c r="P1833" t="b">
        <f t="shared" si="282"/>
        <v>1</v>
      </c>
      <c r="Q1833" s="21">
        <f t="shared" si="283"/>
        <v>-212</v>
      </c>
    </row>
    <row r="1834" spans="1:17" ht="15.75" x14ac:dyDescent="0.25">
      <c r="A1834" s="17" t="s">
        <v>109</v>
      </c>
      <c r="B1834" s="17" t="s">
        <v>335</v>
      </c>
      <c r="C1834" s="17" t="s">
        <v>22</v>
      </c>
      <c r="D1834" s="12">
        <v>44008</v>
      </c>
      <c r="E1834" s="12">
        <v>44049</v>
      </c>
      <c r="F1834" s="13">
        <v>51068</v>
      </c>
      <c r="G1834" s="12">
        <v>44013</v>
      </c>
      <c r="H1834" s="12">
        <v>44377</v>
      </c>
      <c r="I1834" s="17">
        <f t="shared" ref="I1834:I1865" si="284">IF((YEAR(H1834)-YEAR(G1834))=1, ((MONTH(H1834)-MONTH(G1834))+1)+12, (IF((YEAR(H1834)-YEAR(G1834))=2, ((MONTH(H1834)-MONTH(G1834))+1)+24, (IF((YEAR(H1834)-YEAR(G1834))=3, ((MONTH(H1834)-MONTH(G1834))+1)+36, (MONTH(H1834)-MONTH(G1834))+1)))))</f>
        <v>12</v>
      </c>
      <c r="J1834" s="13">
        <f t="shared" si="277"/>
        <v>4255.666666666667</v>
      </c>
      <c r="K1834"/>
      <c r="L1834" t="b">
        <f t="shared" si="278"/>
        <v>0</v>
      </c>
      <c r="M1834" t="b">
        <f t="shared" si="279"/>
        <v>1</v>
      </c>
      <c r="N1834" t="b">
        <f t="shared" si="280"/>
        <v>1</v>
      </c>
      <c r="O1834" t="b">
        <f t="shared" si="281"/>
        <v>1</v>
      </c>
      <c r="P1834" t="b">
        <f t="shared" si="282"/>
        <v>1</v>
      </c>
      <c r="Q1834" s="21">
        <f t="shared" si="283"/>
        <v>1</v>
      </c>
    </row>
    <row r="1835" spans="1:17" ht="15.75" hidden="1" x14ac:dyDescent="0.25">
      <c r="A1835" s="17" t="s">
        <v>110</v>
      </c>
      <c r="B1835" s="17" t="s">
        <v>334</v>
      </c>
      <c r="C1835" s="17" t="s">
        <v>22</v>
      </c>
      <c r="D1835" s="12">
        <v>43283</v>
      </c>
      <c r="E1835" s="12">
        <v>43364</v>
      </c>
      <c r="F1835" s="13">
        <v>255.97</v>
      </c>
      <c r="G1835" s="12">
        <v>43282</v>
      </c>
      <c r="H1835" s="12">
        <v>43312</v>
      </c>
      <c r="I1835" s="17">
        <f t="shared" si="284"/>
        <v>1</v>
      </c>
      <c r="J1835" s="13">
        <f t="shared" si="277"/>
        <v>255.97</v>
      </c>
      <c r="K1835"/>
      <c r="L1835" t="b">
        <f t="shared" si="278"/>
        <v>0</v>
      </c>
      <c r="M1835" t="b">
        <f t="shared" si="279"/>
        <v>0</v>
      </c>
      <c r="N1835" t="b">
        <f t="shared" si="280"/>
        <v>0</v>
      </c>
      <c r="O1835" t="b">
        <f t="shared" si="281"/>
        <v>0</v>
      </c>
      <c r="P1835" t="b">
        <f t="shared" si="282"/>
        <v>0</v>
      </c>
      <c r="Q1835" s="21" t="str">
        <f t="shared" si="283"/>
        <v>N/a</v>
      </c>
    </row>
    <row r="1836" spans="1:17" ht="15.75" x14ac:dyDescent="0.25">
      <c r="A1836" s="17" t="s">
        <v>111</v>
      </c>
      <c r="B1836" s="17" t="s">
        <v>336</v>
      </c>
      <c r="C1836" s="17" t="s">
        <v>22</v>
      </c>
      <c r="D1836" s="12">
        <v>43327</v>
      </c>
      <c r="E1836" s="12">
        <v>43357</v>
      </c>
      <c r="F1836" s="13">
        <v>2625</v>
      </c>
      <c r="G1836" s="12">
        <v>43282</v>
      </c>
      <c r="H1836" s="12">
        <v>43830</v>
      </c>
      <c r="I1836" s="17">
        <f t="shared" si="284"/>
        <v>18</v>
      </c>
      <c r="J1836" s="13">
        <f t="shared" si="277"/>
        <v>145.83333333333334</v>
      </c>
      <c r="K1836"/>
      <c r="L1836" t="b">
        <f t="shared" si="278"/>
        <v>0</v>
      </c>
      <c r="M1836" t="b">
        <f t="shared" si="279"/>
        <v>0</v>
      </c>
      <c r="N1836" t="b">
        <f t="shared" si="280"/>
        <v>0</v>
      </c>
      <c r="O1836" t="b">
        <f t="shared" si="281"/>
        <v>0</v>
      </c>
      <c r="P1836" t="b">
        <f t="shared" si="282"/>
        <v>0</v>
      </c>
      <c r="Q1836" s="21" t="str">
        <f t="shared" si="283"/>
        <v>N/a</v>
      </c>
    </row>
    <row r="1837" spans="1:17" ht="15.75" x14ac:dyDescent="0.25">
      <c r="A1837" s="17" t="s">
        <v>111</v>
      </c>
      <c r="B1837" s="17" t="s">
        <v>336</v>
      </c>
      <c r="C1837" s="17" t="s">
        <v>22</v>
      </c>
      <c r="D1837" s="12">
        <v>43831</v>
      </c>
      <c r="E1837" s="12">
        <v>43890</v>
      </c>
      <c r="F1837" s="13">
        <v>2500</v>
      </c>
      <c r="G1837" s="12">
        <v>43831</v>
      </c>
      <c r="H1837" s="12">
        <v>43861</v>
      </c>
      <c r="I1837" s="17">
        <f t="shared" si="284"/>
        <v>1</v>
      </c>
      <c r="J1837" s="13">
        <f t="shared" si="277"/>
        <v>2500</v>
      </c>
      <c r="K1837"/>
      <c r="L1837" t="b">
        <f t="shared" si="278"/>
        <v>0</v>
      </c>
      <c r="M1837" t="b">
        <f t="shared" si="279"/>
        <v>0</v>
      </c>
      <c r="N1837" t="b">
        <f t="shared" si="280"/>
        <v>1</v>
      </c>
      <c r="O1837" t="b">
        <f t="shared" si="281"/>
        <v>1</v>
      </c>
      <c r="P1837" t="b">
        <f t="shared" si="282"/>
        <v>1</v>
      </c>
      <c r="Q1837" s="21">
        <f t="shared" si="283"/>
        <v>1</v>
      </c>
    </row>
    <row r="1838" spans="1:17" ht="15.75" x14ac:dyDescent="0.25">
      <c r="A1838" s="17" t="s">
        <v>111</v>
      </c>
      <c r="B1838" s="17" t="s">
        <v>336</v>
      </c>
      <c r="C1838" s="17" t="s">
        <v>22</v>
      </c>
      <c r="D1838" s="12">
        <v>43862</v>
      </c>
      <c r="E1838" s="12">
        <v>43890</v>
      </c>
      <c r="F1838" s="13">
        <v>2500</v>
      </c>
      <c r="G1838" s="12">
        <v>43862</v>
      </c>
      <c r="H1838" s="12">
        <v>43890</v>
      </c>
      <c r="I1838" s="17">
        <f t="shared" si="284"/>
        <v>1</v>
      </c>
      <c r="J1838" s="13">
        <f t="shared" si="277"/>
        <v>2500</v>
      </c>
      <c r="K1838"/>
      <c r="L1838" t="b">
        <f t="shared" si="278"/>
        <v>0</v>
      </c>
      <c r="M1838" t="b">
        <f t="shared" si="279"/>
        <v>0</v>
      </c>
      <c r="N1838" t="b">
        <f t="shared" si="280"/>
        <v>1</v>
      </c>
      <c r="O1838" t="b">
        <f t="shared" si="281"/>
        <v>1</v>
      </c>
      <c r="P1838" t="b">
        <f t="shared" si="282"/>
        <v>1</v>
      </c>
      <c r="Q1838" s="21">
        <f t="shared" si="283"/>
        <v>1</v>
      </c>
    </row>
    <row r="1839" spans="1:17" ht="15.75" x14ac:dyDescent="0.25">
      <c r="A1839" s="17" t="s">
        <v>111</v>
      </c>
      <c r="B1839" s="17" t="s">
        <v>336</v>
      </c>
      <c r="C1839" s="17" t="s">
        <v>22</v>
      </c>
      <c r="D1839" s="12">
        <v>43891</v>
      </c>
      <c r="E1839" s="12">
        <v>43921</v>
      </c>
      <c r="F1839" s="13">
        <v>2500</v>
      </c>
      <c r="G1839" s="12">
        <v>43891</v>
      </c>
      <c r="H1839" s="12">
        <v>43921</v>
      </c>
      <c r="I1839" s="17">
        <f t="shared" si="284"/>
        <v>1</v>
      </c>
      <c r="J1839" s="13">
        <f t="shared" si="277"/>
        <v>2500</v>
      </c>
      <c r="K1839"/>
      <c r="L1839" t="b">
        <f t="shared" si="278"/>
        <v>0</v>
      </c>
      <c r="M1839" t="b">
        <f t="shared" si="279"/>
        <v>0</v>
      </c>
      <c r="N1839" t="b">
        <f t="shared" si="280"/>
        <v>1</v>
      </c>
      <c r="O1839" t="b">
        <f t="shared" si="281"/>
        <v>1</v>
      </c>
      <c r="P1839" t="b">
        <f t="shared" si="282"/>
        <v>1</v>
      </c>
      <c r="Q1839" s="21">
        <f t="shared" si="283"/>
        <v>1</v>
      </c>
    </row>
    <row r="1840" spans="1:17" ht="15.75" hidden="1" x14ac:dyDescent="0.25">
      <c r="A1840" s="17" t="s">
        <v>112</v>
      </c>
      <c r="B1840" s="17" t="s">
        <v>333</v>
      </c>
      <c r="C1840" s="17" t="s">
        <v>22</v>
      </c>
      <c r="D1840" s="12">
        <v>42794</v>
      </c>
      <c r="E1840" s="12">
        <v>43100</v>
      </c>
      <c r="F1840" s="13">
        <v>14275.75</v>
      </c>
      <c r="G1840" s="12">
        <v>42705</v>
      </c>
      <c r="H1840" s="12">
        <v>42794</v>
      </c>
      <c r="I1840" s="17">
        <f t="shared" si="284"/>
        <v>3</v>
      </c>
      <c r="J1840" s="13">
        <f t="shared" si="277"/>
        <v>4758.583333333333</v>
      </c>
      <c r="K1840"/>
      <c r="L1840" t="b">
        <f t="shared" si="278"/>
        <v>0</v>
      </c>
      <c r="M1840" t="b">
        <f t="shared" si="279"/>
        <v>0</v>
      </c>
      <c r="N1840" t="b">
        <f t="shared" si="280"/>
        <v>0</v>
      </c>
      <c r="O1840" t="b">
        <f t="shared" si="281"/>
        <v>0</v>
      </c>
      <c r="P1840" t="b">
        <f t="shared" si="282"/>
        <v>0</v>
      </c>
      <c r="Q1840" s="21" t="str">
        <f t="shared" si="283"/>
        <v>N/a</v>
      </c>
    </row>
    <row r="1841" spans="1:17" ht="15.75" hidden="1" x14ac:dyDescent="0.25">
      <c r="A1841" s="17" t="s">
        <v>112</v>
      </c>
      <c r="B1841" s="17" t="s">
        <v>333</v>
      </c>
      <c r="C1841" s="17" t="s">
        <v>22</v>
      </c>
      <c r="D1841" s="12">
        <v>42886</v>
      </c>
      <c r="E1841" s="12">
        <v>43100</v>
      </c>
      <c r="F1841" s="13">
        <v>41.75</v>
      </c>
      <c r="G1841" s="12">
        <v>42705</v>
      </c>
      <c r="H1841" s="12">
        <v>42794</v>
      </c>
      <c r="I1841" s="17">
        <f t="shared" si="284"/>
        <v>3</v>
      </c>
      <c r="J1841" s="13">
        <f t="shared" si="277"/>
        <v>13.916666666666666</v>
      </c>
      <c r="K1841"/>
      <c r="L1841" t="b">
        <f t="shared" si="278"/>
        <v>0</v>
      </c>
      <c r="M1841" t="b">
        <f t="shared" si="279"/>
        <v>0</v>
      </c>
      <c r="N1841" t="b">
        <f t="shared" si="280"/>
        <v>1</v>
      </c>
      <c r="O1841" t="b">
        <f t="shared" si="281"/>
        <v>1</v>
      </c>
      <c r="P1841" t="b">
        <f t="shared" si="282"/>
        <v>1</v>
      </c>
      <c r="Q1841" s="21">
        <f t="shared" si="283"/>
        <v>-89</v>
      </c>
    </row>
    <row r="1842" spans="1:17" ht="15.75" hidden="1" x14ac:dyDescent="0.25">
      <c r="A1842" s="17" t="s">
        <v>112</v>
      </c>
      <c r="B1842" s="17" t="s">
        <v>333</v>
      </c>
      <c r="C1842" s="17" t="s">
        <v>22</v>
      </c>
      <c r="D1842" s="12">
        <v>42886</v>
      </c>
      <c r="E1842" s="12">
        <v>43100</v>
      </c>
      <c r="F1842" s="13">
        <v>14317.5</v>
      </c>
      <c r="G1842" s="12">
        <v>42795</v>
      </c>
      <c r="H1842" s="12">
        <v>42886</v>
      </c>
      <c r="I1842" s="17">
        <f t="shared" si="284"/>
        <v>3</v>
      </c>
      <c r="J1842" s="13">
        <f t="shared" si="277"/>
        <v>4772.5</v>
      </c>
      <c r="K1842"/>
      <c r="L1842" t="b">
        <f t="shared" si="278"/>
        <v>0</v>
      </c>
      <c r="M1842" t="b">
        <f t="shared" si="279"/>
        <v>0</v>
      </c>
      <c r="N1842" t="b">
        <f t="shared" si="280"/>
        <v>1</v>
      </c>
      <c r="O1842" t="b">
        <f t="shared" si="281"/>
        <v>1</v>
      </c>
      <c r="P1842" t="b">
        <f t="shared" si="282"/>
        <v>1</v>
      </c>
      <c r="Q1842" s="21">
        <f t="shared" si="283"/>
        <v>1</v>
      </c>
    </row>
    <row r="1843" spans="1:17" ht="15.75" hidden="1" x14ac:dyDescent="0.25">
      <c r="A1843" s="17" t="s">
        <v>112</v>
      </c>
      <c r="B1843" s="17" t="s">
        <v>333</v>
      </c>
      <c r="C1843" s="17" t="s">
        <v>22</v>
      </c>
      <c r="D1843" s="12">
        <v>42892</v>
      </c>
      <c r="E1843" s="12">
        <v>43100</v>
      </c>
      <c r="F1843" s="13">
        <v>35000</v>
      </c>
      <c r="G1843" s="12">
        <v>42887</v>
      </c>
      <c r="H1843" s="12">
        <v>43069</v>
      </c>
      <c r="I1843" s="17">
        <f t="shared" si="284"/>
        <v>6</v>
      </c>
      <c r="J1843" s="13">
        <f t="shared" si="277"/>
        <v>5833.333333333333</v>
      </c>
      <c r="K1843"/>
      <c r="L1843" t="b">
        <f t="shared" si="278"/>
        <v>0</v>
      </c>
      <c r="M1843" t="b">
        <f t="shared" si="279"/>
        <v>0</v>
      </c>
      <c r="N1843" t="b">
        <f t="shared" si="280"/>
        <v>1</v>
      </c>
      <c r="O1843" t="b">
        <f t="shared" si="281"/>
        <v>1</v>
      </c>
      <c r="P1843" t="b">
        <f t="shared" si="282"/>
        <v>1</v>
      </c>
      <c r="Q1843" s="21">
        <f t="shared" si="283"/>
        <v>1</v>
      </c>
    </row>
    <row r="1844" spans="1:17" ht="15.75" hidden="1" x14ac:dyDescent="0.25">
      <c r="A1844" s="17" t="s">
        <v>112</v>
      </c>
      <c r="B1844" s="17" t="s">
        <v>333</v>
      </c>
      <c r="C1844" s="17" t="s">
        <v>22</v>
      </c>
      <c r="D1844" s="12">
        <v>42978</v>
      </c>
      <c r="E1844" s="12">
        <v>43100</v>
      </c>
      <c r="F1844" s="13">
        <v>14317.5</v>
      </c>
      <c r="G1844" s="12">
        <v>42887</v>
      </c>
      <c r="H1844" s="12">
        <v>42978</v>
      </c>
      <c r="I1844" s="17">
        <f t="shared" si="284"/>
        <v>3</v>
      </c>
      <c r="J1844" s="13">
        <f t="shared" si="277"/>
        <v>4772.5</v>
      </c>
      <c r="K1844"/>
      <c r="L1844" t="b">
        <f t="shared" si="278"/>
        <v>0</v>
      </c>
      <c r="M1844" t="b">
        <f t="shared" si="279"/>
        <v>0</v>
      </c>
      <c r="N1844" t="b">
        <f t="shared" si="280"/>
        <v>1</v>
      </c>
      <c r="O1844" t="b">
        <f t="shared" si="281"/>
        <v>1</v>
      </c>
      <c r="P1844" t="b">
        <f t="shared" si="282"/>
        <v>1</v>
      </c>
      <c r="Q1844" s="21">
        <f t="shared" si="283"/>
        <v>-182</v>
      </c>
    </row>
    <row r="1845" spans="1:17" ht="15.75" hidden="1" x14ac:dyDescent="0.25">
      <c r="A1845" s="17" t="s">
        <v>112</v>
      </c>
      <c r="B1845" s="17" t="s">
        <v>333</v>
      </c>
      <c r="C1845" s="17" t="s">
        <v>22</v>
      </c>
      <c r="D1845" s="12">
        <v>42961</v>
      </c>
      <c r="E1845" s="12">
        <v>43100</v>
      </c>
      <c r="F1845" s="13">
        <v>19895</v>
      </c>
      <c r="G1845" s="12">
        <v>42917</v>
      </c>
      <c r="H1845" s="12">
        <v>43039</v>
      </c>
      <c r="I1845" s="17">
        <f t="shared" si="284"/>
        <v>4</v>
      </c>
      <c r="J1845" s="13">
        <f t="shared" si="277"/>
        <v>4973.75</v>
      </c>
      <c r="K1845"/>
      <c r="L1845" t="b">
        <f t="shared" si="278"/>
        <v>0</v>
      </c>
      <c r="M1845" t="b">
        <f t="shared" si="279"/>
        <v>0</v>
      </c>
      <c r="N1845" t="b">
        <f t="shared" si="280"/>
        <v>1</v>
      </c>
      <c r="O1845" t="b">
        <f t="shared" si="281"/>
        <v>1</v>
      </c>
      <c r="P1845" t="b">
        <f t="shared" si="282"/>
        <v>1</v>
      </c>
      <c r="Q1845" s="21">
        <f t="shared" si="283"/>
        <v>-61</v>
      </c>
    </row>
    <row r="1846" spans="1:17" ht="15.75" hidden="1" x14ac:dyDescent="0.25">
      <c r="A1846" s="17" t="s">
        <v>112</v>
      </c>
      <c r="B1846" s="17" t="s">
        <v>333</v>
      </c>
      <c r="C1846" s="17" t="s">
        <v>22</v>
      </c>
      <c r="D1846" s="12">
        <v>43069</v>
      </c>
      <c r="E1846" s="12">
        <v>43465</v>
      </c>
      <c r="F1846" s="13">
        <v>14317.5</v>
      </c>
      <c r="G1846" s="12">
        <v>42979</v>
      </c>
      <c r="H1846" s="12">
        <v>43069</v>
      </c>
      <c r="I1846" s="17">
        <f t="shared" si="284"/>
        <v>3</v>
      </c>
      <c r="J1846" s="13">
        <f t="shared" si="277"/>
        <v>4772.5</v>
      </c>
      <c r="K1846"/>
      <c r="L1846" t="b">
        <f t="shared" si="278"/>
        <v>0</v>
      </c>
      <c r="M1846" t="b">
        <f t="shared" si="279"/>
        <v>0</v>
      </c>
      <c r="N1846" t="b">
        <f t="shared" si="280"/>
        <v>1</v>
      </c>
      <c r="O1846" t="b">
        <f t="shared" si="281"/>
        <v>1</v>
      </c>
      <c r="P1846" t="b">
        <f t="shared" si="282"/>
        <v>1</v>
      </c>
      <c r="Q1846" s="21">
        <f t="shared" si="283"/>
        <v>-60</v>
      </c>
    </row>
    <row r="1847" spans="1:17" ht="15.75" hidden="1" x14ac:dyDescent="0.25">
      <c r="A1847" s="17" t="s">
        <v>112</v>
      </c>
      <c r="B1847" s="17" t="s">
        <v>333</v>
      </c>
      <c r="C1847" s="17" t="s">
        <v>22</v>
      </c>
      <c r="D1847" s="12">
        <v>43108</v>
      </c>
      <c r="E1847" s="12">
        <v>43147</v>
      </c>
      <c r="F1847" s="13">
        <v>10100</v>
      </c>
      <c r="G1847" s="12">
        <v>43040</v>
      </c>
      <c r="H1847" s="12">
        <v>43100</v>
      </c>
      <c r="I1847" s="17">
        <f t="shared" si="284"/>
        <v>2</v>
      </c>
      <c r="J1847" s="13">
        <f t="shared" si="277"/>
        <v>5050</v>
      </c>
      <c r="K1847"/>
      <c r="L1847" t="b">
        <f t="shared" si="278"/>
        <v>0</v>
      </c>
      <c r="M1847" t="b">
        <f t="shared" si="279"/>
        <v>0</v>
      </c>
      <c r="N1847" t="b">
        <f t="shared" si="280"/>
        <v>1</v>
      </c>
      <c r="O1847" t="b">
        <f t="shared" si="281"/>
        <v>1</v>
      </c>
      <c r="P1847" t="b">
        <f t="shared" si="282"/>
        <v>1</v>
      </c>
      <c r="Q1847" s="21">
        <f t="shared" si="283"/>
        <v>-29</v>
      </c>
    </row>
    <row r="1848" spans="1:17" ht="15.75" hidden="1" x14ac:dyDescent="0.25">
      <c r="A1848" s="17" t="s">
        <v>112</v>
      </c>
      <c r="B1848" s="17" t="s">
        <v>333</v>
      </c>
      <c r="C1848" s="17" t="s">
        <v>22</v>
      </c>
      <c r="D1848" s="12">
        <v>43159</v>
      </c>
      <c r="E1848" s="12">
        <v>43192</v>
      </c>
      <c r="F1848" s="13">
        <v>15033.5</v>
      </c>
      <c r="G1848" s="12">
        <v>43070</v>
      </c>
      <c r="H1848" s="12">
        <v>43159</v>
      </c>
      <c r="I1848" s="17">
        <f t="shared" si="284"/>
        <v>3</v>
      </c>
      <c r="J1848" s="13">
        <f t="shared" si="277"/>
        <v>5011.166666666667</v>
      </c>
      <c r="K1848"/>
      <c r="L1848" t="b">
        <f t="shared" si="278"/>
        <v>0</v>
      </c>
      <c r="M1848" t="b">
        <f t="shared" si="279"/>
        <v>0</v>
      </c>
      <c r="N1848" t="b">
        <f t="shared" si="280"/>
        <v>1</v>
      </c>
      <c r="O1848" t="b">
        <f t="shared" si="281"/>
        <v>1</v>
      </c>
      <c r="P1848" t="b">
        <f t="shared" si="282"/>
        <v>1</v>
      </c>
      <c r="Q1848" s="21">
        <f t="shared" si="283"/>
        <v>-30</v>
      </c>
    </row>
    <row r="1849" spans="1:17" ht="15.75" hidden="1" x14ac:dyDescent="0.25">
      <c r="A1849" s="17" t="s">
        <v>112</v>
      </c>
      <c r="B1849" s="17" t="s">
        <v>333</v>
      </c>
      <c r="C1849" s="17" t="s">
        <v>22</v>
      </c>
      <c r="D1849" s="12">
        <v>43251</v>
      </c>
      <c r="E1849" s="12">
        <v>43283</v>
      </c>
      <c r="F1849" s="13">
        <v>15033.5</v>
      </c>
      <c r="G1849" s="12">
        <v>43160</v>
      </c>
      <c r="H1849" s="12">
        <v>43251</v>
      </c>
      <c r="I1849" s="17">
        <f t="shared" si="284"/>
        <v>3</v>
      </c>
      <c r="J1849" s="13">
        <f t="shared" si="277"/>
        <v>5011.166666666667</v>
      </c>
      <c r="K1849"/>
      <c r="L1849" t="b">
        <f t="shared" si="278"/>
        <v>0</v>
      </c>
      <c r="M1849" t="b">
        <f t="shared" si="279"/>
        <v>0</v>
      </c>
      <c r="N1849" t="b">
        <f t="shared" si="280"/>
        <v>1</v>
      </c>
      <c r="O1849" t="b">
        <f t="shared" si="281"/>
        <v>1</v>
      </c>
      <c r="P1849" t="b">
        <f t="shared" si="282"/>
        <v>1</v>
      </c>
      <c r="Q1849" s="21">
        <f t="shared" si="283"/>
        <v>1</v>
      </c>
    </row>
    <row r="1850" spans="1:17" ht="15.75" hidden="1" x14ac:dyDescent="0.25">
      <c r="A1850" s="17" t="s">
        <v>112</v>
      </c>
      <c r="B1850" s="17" t="s">
        <v>333</v>
      </c>
      <c r="C1850" s="17" t="s">
        <v>22</v>
      </c>
      <c r="D1850" s="12">
        <v>43343</v>
      </c>
      <c r="E1850" s="12">
        <v>43371</v>
      </c>
      <c r="F1850" s="13">
        <v>15033.5</v>
      </c>
      <c r="G1850" s="12">
        <v>43252</v>
      </c>
      <c r="H1850" s="12">
        <v>43343</v>
      </c>
      <c r="I1850" s="17">
        <f t="shared" si="284"/>
        <v>3</v>
      </c>
      <c r="J1850" s="13">
        <f t="shared" si="277"/>
        <v>5011.166666666667</v>
      </c>
      <c r="K1850"/>
      <c r="L1850" t="b">
        <f t="shared" si="278"/>
        <v>0</v>
      </c>
      <c r="M1850" t="b">
        <f t="shared" si="279"/>
        <v>0</v>
      </c>
      <c r="N1850" t="b">
        <f t="shared" si="280"/>
        <v>1</v>
      </c>
      <c r="O1850" t="b">
        <f t="shared" si="281"/>
        <v>1</v>
      </c>
      <c r="P1850" t="b">
        <f t="shared" si="282"/>
        <v>1</v>
      </c>
      <c r="Q1850" s="21">
        <f t="shared" si="283"/>
        <v>1</v>
      </c>
    </row>
    <row r="1851" spans="1:17" ht="15.75" hidden="1" x14ac:dyDescent="0.25">
      <c r="A1851" s="17" t="s">
        <v>112</v>
      </c>
      <c r="B1851" s="17" t="s">
        <v>333</v>
      </c>
      <c r="C1851" s="17" t="s">
        <v>22</v>
      </c>
      <c r="D1851" s="12">
        <v>43305</v>
      </c>
      <c r="E1851" s="12">
        <v>43347</v>
      </c>
      <c r="F1851" s="13">
        <v>30700</v>
      </c>
      <c r="G1851" s="12">
        <v>43313</v>
      </c>
      <c r="H1851" s="12">
        <v>43373</v>
      </c>
      <c r="I1851" s="17">
        <f t="shared" si="284"/>
        <v>2</v>
      </c>
      <c r="J1851" s="13">
        <f t="shared" si="277"/>
        <v>15350</v>
      </c>
      <c r="K1851"/>
      <c r="L1851" t="b">
        <f t="shared" si="278"/>
        <v>0</v>
      </c>
      <c r="M1851" t="b">
        <f t="shared" si="279"/>
        <v>0</v>
      </c>
      <c r="N1851" t="b">
        <f t="shared" si="280"/>
        <v>1</v>
      </c>
      <c r="O1851" t="b">
        <f t="shared" si="281"/>
        <v>1</v>
      </c>
      <c r="P1851" t="b">
        <f t="shared" si="282"/>
        <v>1</v>
      </c>
      <c r="Q1851" s="21">
        <f t="shared" si="283"/>
        <v>-30</v>
      </c>
    </row>
    <row r="1852" spans="1:17" ht="15.75" hidden="1" x14ac:dyDescent="0.25">
      <c r="A1852" s="17" t="s">
        <v>112</v>
      </c>
      <c r="B1852" s="17" t="s">
        <v>333</v>
      </c>
      <c r="C1852" s="17" t="s">
        <v>22</v>
      </c>
      <c r="D1852" s="12">
        <v>43328</v>
      </c>
      <c r="E1852" s="12">
        <v>43360</v>
      </c>
      <c r="F1852" s="13">
        <v>37500</v>
      </c>
      <c r="G1852" s="12">
        <v>43313</v>
      </c>
      <c r="H1852" s="12">
        <v>43373</v>
      </c>
      <c r="I1852" s="17">
        <f t="shared" si="284"/>
        <v>2</v>
      </c>
      <c r="J1852" s="13">
        <f t="shared" si="277"/>
        <v>18750</v>
      </c>
      <c r="K1852"/>
      <c r="L1852" t="b">
        <f t="shared" si="278"/>
        <v>0</v>
      </c>
      <c r="M1852" t="b">
        <f t="shared" si="279"/>
        <v>0</v>
      </c>
      <c r="N1852" t="b">
        <f t="shared" si="280"/>
        <v>1</v>
      </c>
      <c r="O1852" t="b">
        <f t="shared" si="281"/>
        <v>1</v>
      </c>
      <c r="P1852" t="b">
        <f t="shared" si="282"/>
        <v>1</v>
      </c>
      <c r="Q1852" s="21">
        <f t="shared" si="283"/>
        <v>-60</v>
      </c>
    </row>
    <row r="1853" spans="1:17" ht="15.75" hidden="1" x14ac:dyDescent="0.25">
      <c r="A1853" s="17" t="s">
        <v>112</v>
      </c>
      <c r="B1853" s="17" t="s">
        <v>333</v>
      </c>
      <c r="C1853" s="17" t="s">
        <v>22</v>
      </c>
      <c r="D1853" s="12">
        <v>43434</v>
      </c>
      <c r="E1853" s="12">
        <v>43462</v>
      </c>
      <c r="F1853" s="13">
        <v>15033.5</v>
      </c>
      <c r="G1853" s="12">
        <v>43344</v>
      </c>
      <c r="H1853" s="12">
        <v>43434</v>
      </c>
      <c r="I1853" s="17">
        <f t="shared" si="284"/>
        <v>3</v>
      </c>
      <c r="J1853" s="13">
        <f t="shared" si="277"/>
        <v>5011.166666666667</v>
      </c>
      <c r="K1853"/>
      <c r="L1853" t="b">
        <f t="shared" si="278"/>
        <v>0</v>
      </c>
      <c r="M1853" t="b">
        <f t="shared" si="279"/>
        <v>0</v>
      </c>
      <c r="N1853" t="b">
        <f t="shared" si="280"/>
        <v>1</v>
      </c>
      <c r="O1853" t="b">
        <f t="shared" si="281"/>
        <v>1</v>
      </c>
      <c r="P1853" t="b">
        <f t="shared" si="282"/>
        <v>1</v>
      </c>
      <c r="Q1853" s="21">
        <f t="shared" si="283"/>
        <v>-29</v>
      </c>
    </row>
    <row r="1854" spans="1:17" ht="15.75" hidden="1" x14ac:dyDescent="0.25">
      <c r="A1854" s="17" t="s">
        <v>112</v>
      </c>
      <c r="B1854" s="17" t="s">
        <v>333</v>
      </c>
      <c r="C1854" s="17" t="s">
        <v>22</v>
      </c>
      <c r="D1854" s="12">
        <v>43343</v>
      </c>
      <c r="E1854" s="12">
        <v>43497</v>
      </c>
      <c r="F1854" s="13">
        <v>37500</v>
      </c>
      <c r="G1854" s="12">
        <v>43374</v>
      </c>
      <c r="H1854" s="12">
        <v>43404</v>
      </c>
      <c r="I1854" s="17">
        <f t="shared" si="284"/>
        <v>1</v>
      </c>
      <c r="J1854" s="13">
        <f t="shared" si="277"/>
        <v>37500</v>
      </c>
      <c r="K1854"/>
      <c r="L1854" t="b">
        <f t="shared" si="278"/>
        <v>0</v>
      </c>
      <c r="M1854" t="b">
        <f t="shared" si="279"/>
        <v>0</v>
      </c>
      <c r="N1854" t="b">
        <f t="shared" si="280"/>
        <v>1</v>
      </c>
      <c r="O1854" t="b">
        <f t="shared" si="281"/>
        <v>1</v>
      </c>
      <c r="P1854" t="b">
        <f t="shared" si="282"/>
        <v>1</v>
      </c>
      <c r="Q1854" s="21">
        <f t="shared" si="283"/>
        <v>-60</v>
      </c>
    </row>
    <row r="1855" spans="1:17" ht="15.75" x14ac:dyDescent="0.25">
      <c r="A1855" s="17" t="s">
        <v>112</v>
      </c>
      <c r="B1855" s="17" t="s">
        <v>333</v>
      </c>
      <c r="C1855" s="17" t="s">
        <v>22</v>
      </c>
      <c r="D1855" s="12">
        <v>43439</v>
      </c>
      <c r="E1855" s="12">
        <v>43480</v>
      </c>
      <c r="F1855" s="13">
        <v>17962.75</v>
      </c>
      <c r="G1855" s="12">
        <v>43405</v>
      </c>
      <c r="H1855" s="12">
        <v>43496</v>
      </c>
      <c r="I1855" s="17">
        <f t="shared" si="284"/>
        <v>3</v>
      </c>
      <c r="J1855" s="13">
        <f t="shared" si="277"/>
        <v>5987.583333333333</v>
      </c>
      <c r="K1855"/>
      <c r="L1855" t="b">
        <f t="shared" si="278"/>
        <v>0</v>
      </c>
      <c r="M1855" t="b">
        <f t="shared" si="279"/>
        <v>0</v>
      </c>
      <c r="N1855" t="b">
        <f t="shared" si="280"/>
        <v>1</v>
      </c>
      <c r="O1855" t="b">
        <f t="shared" si="281"/>
        <v>1</v>
      </c>
      <c r="P1855" t="b">
        <f t="shared" si="282"/>
        <v>1</v>
      </c>
      <c r="Q1855" s="21">
        <f t="shared" si="283"/>
        <v>1</v>
      </c>
    </row>
    <row r="1856" spans="1:17" ht="15.75" x14ac:dyDescent="0.25">
      <c r="A1856" s="17" t="s">
        <v>112</v>
      </c>
      <c r="B1856" s="17" t="s">
        <v>333</v>
      </c>
      <c r="C1856" s="17" t="s">
        <v>22</v>
      </c>
      <c r="D1856" s="12">
        <v>43497</v>
      </c>
      <c r="E1856" s="12">
        <v>43525</v>
      </c>
      <c r="F1856" s="13">
        <v>17962.75</v>
      </c>
      <c r="G1856" s="12">
        <v>43497</v>
      </c>
      <c r="H1856" s="12">
        <v>43585</v>
      </c>
      <c r="I1856" s="17">
        <f t="shared" si="284"/>
        <v>3</v>
      </c>
      <c r="J1856" s="13">
        <f t="shared" si="277"/>
        <v>5987.583333333333</v>
      </c>
      <c r="K1856"/>
      <c r="L1856" t="b">
        <f t="shared" si="278"/>
        <v>0</v>
      </c>
      <c r="M1856" t="b">
        <f t="shared" si="279"/>
        <v>0</v>
      </c>
      <c r="N1856" t="b">
        <f t="shared" si="280"/>
        <v>1</v>
      </c>
      <c r="O1856" t="b">
        <f t="shared" si="281"/>
        <v>1</v>
      </c>
      <c r="P1856" t="b">
        <f t="shared" si="282"/>
        <v>1</v>
      </c>
      <c r="Q1856" s="21">
        <f t="shared" si="283"/>
        <v>1</v>
      </c>
    </row>
    <row r="1857" spans="1:17" ht="15.75" x14ac:dyDescent="0.25">
      <c r="A1857" s="17" t="s">
        <v>112</v>
      </c>
      <c r="B1857" s="17" t="s">
        <v>333</v>
      </c>
      <c r="C1857" s="17" t="s">
        <v>22</v>
      </c>
      <c r="D1857" s="12">
        <v>43586</v>
      </c>
      <c r="E1857" s="12">
        <v>43619</v>
      </c>
      <c r="F1857" s="13">
        <v>17962.75</v>
      </c>
      <c r="G1857" s="12">
        <v>43586</v>
      </c>
      <c r="H1857" s="12">
        <v>43677</v>
      </c>
      <c r="I1857" s="17">
        <f t="shared" si="284"/>
        <v>3</v>
      </c>
      <c r="J1857" s="13">
        <f t="shared" si="277"/>
        <v>5987.583333333333</v>
      </c>
      <c r="K1857"/>
      <c r="L1857" t="b">
        <f t="shared" si="278"/>
        <v>0</v>
      </c>
      <c r="M1857" t="b">
        <f t="shared" si="279"/>
        <v>0</v>
      </c>
      <c r="N1857" t="b">
        <f t="shared" si="280"/>
        <v>1</v>
      </c>
      <c r="O1857" t="b">
        <f t="shared" si="281"/>
        <v>1</v>
      </c>
      <c r="P1857" t="b">
        <f t="shared" si="282"/>
        <v>1</v>
      </c>
      <c r="Q1857" s="21">
        <f t="shared" si="283"/>
        <v>1</v>
      </c>
    </row>
    <row r="1858" spans="1:17" ht="15.75" x14ac:dyDescent="0.25">
      <c r="A1858" s="17" t="s">
        <v>112</v>
      </c>
      <c r="B1858" s="17" t="s">
        <v>333</v>
      </c>
      <c r="C1858" s="17" t="s">
        <v>22</v>
      </c>
      <c r="D1858" s="12">
        <v>43678</v>
      </c>
      <c r="E1858" s="12">
        <v>43712</v>
      </c>
      <c r="F1858" s="13">
        <v>17962.75</v>
      </c>
      <c r="G1858" s="12">
        <v>43678</v>
      </c>
      <c r="H1858" s="12">
        <v>43769</v>
      </c>
      <c r="I1858" s="17">
        <f t="shared" si="284"/>
        <v>3</v>
      </c>
      <c r="J1858" s="13">
        <f t="shared" si="277"/>
        <v>5987.583333333333</v>
      </c>
      <c r="K1858"/>
      <c r="L1858" t="b">
        <f t="shared" si="278"/>
        <v>0</v>
      </c>
      <c r="M1858" t="b">
        <f t="shared" si="279"/>
        <v>0</v>
      </c>
      <c r="N1858" t="b">
        <f t="shared" si="280"/>
        <v>1</v>
      </c>
      <c r="O1858" t="b">
        <f t="shared" si="281"/>
        <v>1</v>
      </c>
      <c r="P1858" t="b">
        <f t="shared" si="282"/>
        <v>1</v>
      </c>
      <c r="Q1858" s="21">
        <f t="shared" si="283"/>
        <v>1</v>
      </c>
    </row>
    <row r="1859" spans="1:17" ht="15.75" x14ac:dyDescent="0.25">
      <c r="A1859" s="17" t="s">
        <v>112</v>
      </c>
      <c r="B1859" s="17" t="s">
        <v>333</v>
      </c>
      <c r="C1859" s="17" t="s">
        <v>22</v>
      </c>
      <c r="D1859" s="12">
        <v>43770</v>
      </c>
      <c r="E1859" s="12">
        <v>43864</v>
      </c>
      <c r="F1859" s="13">
        <v>18750</v>
      </c>
      <c r="G1859" s="12">
        <v>43770</v>
      </c>
      <c r="H1859" s="12">
        <v>43861</v>
      </c>
      <c r="I1859" s="17">
        <f t="shared" si="284"/>
        <v>3</v>
      </c>
      <c r="J1859" s="13">
        <f t="shared" si="277"/>
        <v>6250</v>
      </c>
      <c r="K1859"/>
      <c r="L1859" t="b">
        <f t="shared" si="278"/>
        <v>0</v>
      </c>
      <c r="M1859" t="b">
        <f t="shared" si="279"/>
        <v>0</v>
      </c>
      <c r="N1859" t="b">
        <f t="shared" si="280"/>
        <v>1</v>
      </c>
      <c r="O1859" t="b">
        <f t="shared" si="281"/>
        <v>1</v>
      </c>
      <c r="P1859" t="b">
        <f t="shared" si="282"/>
        <v>1</v>
      </c>
      <c r="Q1859" s="21">
        <f t="shared" si="283"/>
        <v>1</v>
      </c>
    </row>
    <row r="1860" spans="1:17" ht="15.75" x14ac:dyDescent="0.25">
      <c r="A1860" s="17" t="s">
        <v>112</v>
      </c>
      <c r="B1860" s="17" t="s">
        <v>334</v>
      </c>
      <c r="C1860" s="17" t="s">
        <v>22</v>
      </c>
      <c r="D1860" s="12">
        <v>43770</v>
      </c>
      <c r="E1860" s="12">
        <v>43864</v>
      </c>
      <c r="F1860" s="13">
        <v>25000</v>
      </c>
      <c r="G1860" s="12">
        <v>43770</v>
      </c>
      <c r="H1860" s="12">
        <v>43861</v>
      </c>
      <c r="I1860" s="17">
        <f t="shared" si="284"/>
        <v>3</v>
      </c>
      <c r="J1860" s="13">
        <f t="shared" si="277"/>
        <v>8333.3333333333339</v>
      </c>
      <c r="K1860"/>
      <c r="L1860" t="b">
        <f t="shared" si="278"/>
        <v>0</v>
      </c>
      <c r="M1860" t="b">
        <f t="shared" si="279"/>
        <v>0</v>
      </c>
      <c r="N1860" t="b">
        <f t="shared" si="280"/>
        <v>1</v>
      </c>
      <c r="O1860" t="b">
        <f t="shared" si="281"/>
        <v>0</v>
      </c>
      <c r="P1860" t="b">
        <f t="shared" si="282"/>
        <v>0</v>
      </c>
      <c r="Q1860" s="21" t="str">
        <f t="shared" si="283"/>
        <v>N/a</v>
      </c>
    </row>
    <row r="1861" spans="1:17" ht="15.75" x14ac:dyDescent="0.25">
      <c r="A1861" s="17" t="s">
        <v>112</v>
      </c>
      <c r="B1861" s="17" t="s">
        <v>335</v>
      </c>
      <c r="C1861" s="17" t="s">
        <v>22</v>
      </c>
      <c r="D1861" s="12">
        <v>43831</v>
      </c>
      <c r="E1861" s="12">
        <v>43923</v>
      </c>
      <c r="F1861" s="13">
        <v>33625</v>
      </c>
      <c r="G1861" s="12">
        <v>43770</v>
      </c>
      <c r="H1861" s="12">
        <v>43861</v>
      </c>
      <c r="I1861" s="17">
        <f t="shared" si="284"/>
        <v>3</v>
      </c>
      <c r="J1861" s="13">
        <f t="shared" si="277"/>
        <v>11208.333333333334</v>
      </c>
      <c r="K1861"/>
      <c r="L1861" t="b">
        <f t="shared" si="278"/>
        <v>0</v>
      </c>
      <c r="M1861" t="b">
        <f t="shared" si="279"/>
        <v>0</v>
      </c>
      <c r="N1861" t="b">
        <f t="shared" si="280"/>
        <v>1</v>
      </c>
      <c r="O1861" t="b">
        <f t="shared" si="281"/>
        <v>0</v>
      </c>
      <c r="P1861" t="b">
        <f t="shared" si="282"/>
        <v>0</v>
      </c>
      <c r="Q1861" s="21" t="str">
        <f t="shared" si="283"/>
        <v>N/a</v>
      </c>
    </row>
    <row r="1862" spans="1:17" ht="15.75" x14ac:dyDescent="0.25">
      <c r="A1862" s="17" t="s">
        <v>112</v>
      </c>
      <c r="B1862" s="17" t="s">
        <v>333</v>
      </c>
      <c r="C1862" s="17" t="s">
        <v>22</v>
      </c>
      <c r="D1862" s="12">
        <v>43862</v>
      </c>
      <c r="E1862" s="12">
        <v>43955</v>
      </c>
      <c r="F1862" s="13">
        <v>18750</v>
      </c>
      <c r="G1862" s="12">
        <v>43862</v>
      </c>
      <c r="H1862" s="12">
        <v>43951</v>
      </c>
      <c r="I1862" s="17">
        <f t="shared" si="284"/>
        <v>3</v>
      </c>
      <c r="J1862" s="13">
        <f t="shared" si="277"/>
        <v>6250</v>
      </c>
      <c r="K1862"/>
      <c r="L1862" t="b">
        <f t="shared" si="278"/>
        <v>0</v>
      </c>
      <c r="M1862" t="b">
        <f t="shared" si="279"/>
        <v>0</v>
      </c>
      <c r="N1862" t="b">
        <f t="shared" si="280"/>
        <v>1</v>
      </c>
      <c r="O1862" t="b">
        <f t="shared" si="281"/>
        <v>0</v>
      </c>
      <c r="P1862" t="b">
        <f t="shared" si="282"/>
        <v>0</v>
      </c>
      <c r="Q1862" s="21" t="str">
        <f t="shared" si="283"/>
        <v>N/a</v>
      </c>
    </row>
    <row r="1863" spans="1:17" ht="15.75" x14ac:dyDescent="0.25">
      <c r="A1863" s="17" t="s">
        <v>112</v>
      </c>
      <c r="B1863" s="17" t="s">
        <v>334</v>
      </c>
      <c r="C1863" s="17" t="s">
        <v>22</v>
      </c>
      <c r="D1863" s="12">
        <v>43862</v>
      </c>
      <c r="E1863" s="12">
        <v>43955</v>
      </c>
      <c r="F1863" s="13">
        <v>25000</v>
      </c>
      <c r="G1863" s="12">
        <v>43862</v>
      </c>
      <c r="H1863" s="12">
        <v>43951</v>
      </c>
      <c r="I1863" s="17">
        <f t="shared" si="284"/>
        <v>3</v>
      </c>
      <c r="J1863" s="13">
        <f t="shared" si="277"/>
        <v>8333.3333333333339</v>
      </c>
      <c r="K1863"/>
      <c r="L1863" t="b">
        <f t="shared" si="278"/>
        <v>0</v>
      </c>
      <c r="M1863" t="b">
        <f t="shared" si="279"/>
        <v>0</v>
      </c>
      <c r="N1863" t="b">
        <f t="shared" si="280"/>
        <v>1</v>
      </c>
      <c r="O1863" t="b">
        <f t="shared" si="281"/>
        <v>0</v>
      </c>
      <c r="P1863" t="b">
        <f t="shared" si="282"/>
        <v>0</v>
      </c>
      <c r="Q1863" s="21" t="str">
        <f t="shared" si="283"/>
        <v>N/a</v>
      </c>
    </row>
    <row r="1864" spans="1:17" ht="15.75" x14ac:dyDescent="0.25">
      <c r="A1864" s="17" t="s">
        <v>112</v>
      </c>
      <c r="B1864" s="17" t="s">
        <v>335</v>
      </c>
      <c r="C1864" s="17" t="s">
        <v>22</v>
      </c>
      <c r="D1864" s="12">
        <v>43922</v>
      </c>
      <c r="E1864" s="12">
        <v>44014</v>
      </c>
      <c r="F1864" s="13">
        <v>33625</v>
      </c>
      <c r="G1864" s="12">
        <v>43862</v>
      </c>
      <c r="H1864" s="12">
        <v>43951</v>
      </c>
      <c r="I1864" s="17">
        <f t="shared" si="284"/>
        <v>3</v>
      </c>
      <c r="J1864" s="13">
        <f t="shared" si="277"/>
        <v>11208.333333333334</v>
      </c>
      <c r="K1864"/>
      <c r="L1864" t="b">
        <f t="shared" si="278"/>
        <v>0</v>
      </c>
      <c r="M1864" t="b">
        <f t="shared" si="279"/>
        <v>0</v>
      </c>
      <c r="N1864" t="b">
        <f t="shared" si="280"/>
        <v>1</v>
      </c>
      <c r="O1864" t="b">
        <f t="shared" si="281"/>
        <v>0</v>
      </c>
      <c r="P1864" t="b">
        <f t="shared" si="282"/>
        <v>0</v>
      </c>
      <c r="Q1864" s="21" t="str">
        <f t="shared" si="283"/>
        <v>N/a</v>
      </c>
    </row>
    <row r="1865" spans="1:17" ht="15.75" x14ac:dyDescent="0.25">
      <c r="A1865" s="17" t="s">
        <v>112</v>
      </c>
      <c r="B1865" s="17" t="s">
        <v>333</v>
      </c>
      <c r="C1865" s="17" t="s">
        <v>22</v>
      </c>
      <c r="D1865" s="12">
        <v>43952</v>
      </c>
      <c r="E1865" s="12">
        <v>44046</v>
      </c>
      <c r="F1865" s="13">
        <v>18750</v>
      </c>
      <c r="G1865" s="12">
        <v>43952</v>
      </c>
      <c r="H1865" s="12">
        <v>44043</v>
      </c>
      <c r="I1865" s="17">
        <f t="shared" si="284"/>
        <v>3</v>
      </c>
      <c r="J1865" s="13">
        <f t="shared" si="277"/>
        <v>6250</v>
      </c>
      <c r="K1865"/>
      <c r="L1865" t="b">
        <f t="shared" si="278"/>
        <v>0</v>
      </c>
      <c r="M1865" t="b">
        <f t="shared" si="279"/>
        <v>0</v>
      </c>
      <c r="N1865" t="b">
        <f t="shared" si="280"/>
        <v>1</v>
      </c>
      <c r="O1865" t="b">
        <f t="shared" si="281"/>
        <v>0</v>
      </c>
      <c r="P1865" t="b">
        <f t="shared" si="282"/>
        <v>0</v>
      </c>
      <c r="Q1865" s="21" t="str">
        <f t="shared" si="283"/>
        <v>N/a</v>
      </c>
    </row>
    <row r="1866" spans="1:17" ht="15.75" x14ac:dyDescent="0.25">
      <c r="A1866" s="17" t="s">
        <v>112</v>
      </c>
      <c r="B1866" s="17" t="s">
        <v>334</v>
      </c>
      <c r="C1866" s="17" t="s">
        <v>22</v>
      </c>
      <c r="D1866" s="12">
        <v>43952</v>
      </c>
      <c r="E1866" s="12">
        <v>44046</v>
      </c>
      <c r="F1866" s="13">
        <v>25000</v>
      </c>
      <c r="G1866" s="12">
        <v>43952</v>
      </c>
      <c r="H1866" s="12">
        <v>44043</v>
      </c>
      <c r="I1866" s="17">
        <f t="shared" ref="I1866:I1897" si="285">IF((YEAR(H1866)-YEAR(G1866))=1, ((MONTH(H1866)-MONTH(G1866))+1)+12, (IF((YEAR(H1866)-YEAR(G1866))=2, ((MONTH(H1866)-MONTH(G1866))+1)+24, (IF((YEAR(H1866)-YEAR(G1866))=3, ((MONTH(H1866)-MONTH(G1866))+1)+36, (MONTH(H1866)-MONTH(G1866))+1)))))</f>
        <v>3</v>
      </c>
      <c r="J1866" s="13">
        <f t="shared" si="277"/>
        <v>8333.3333333333339</v>
      </c>
      <c r="K1866"/>
      <c r="L1866" t="b">
        <f t="shared" si="278"/>
        <v>0</v>
      </c>
      <c r="M1866" t="b">
        <f t="shared" si="279"/>
        <v>0</v>
      </c>
      <c r="N1866" t="b">
        <f t="shared" si="280"/>
        <v>1</v>
      </c>
      <c r="O1866" t="b">
        <f t="shared" si="281"/>
        <v>0</v>
      </c>
      <c r="P1866" t="b">
        <f t="shared" si="282"/>
        <v>0</v>
      </c>
      <c r="Q1866" s="21" t="str">
        <f t="shared" si="283"/>
        <v>N/a</v>
      </c>
    </row>
    <row r="1867" spans="1:17" ht="15.75" x14ac:dyDescent="0.25">
      <c r="A1867" s="17" t="s">
        <v>112</v>
      </c>
      <c r="B1867" s="17" t="s">
        <v>335</v>
      </c>
      <c r="C1867" s="17" t="s">
        <v>22</v>
      </c>
      <c r="D1867" s="12">
        <v>44013</v>
      </c>
      <c r="E1867" s="12">
        <v>44106</v>
      </c>
      <c r="F1867" s="13">
        <v>33625</v>
      </c>
      <c r="G1867" s="12">
        <v>43952</v>
      </c>
      <c r="H1867" s="12">
        <v>44043</v>
      </c>
      <c r="I1867" s="17">
        <f t="shared" si="285"/>
        <v>3</v>
      </c>
      <c r="J1867" s="13">
        <f t="shared" si="277"/>
        <v>11208.333333333334</v>
      </c>
      <c r="K1867"/>
      <c r="L1867" t="b">
        <f t="shared" si="278"/>
        <v>0</v>
      </c>
      <c r="M1867" t="b">
        <f t="shared" si="279"/>
        <v>0</v>
      </c>
      <c r="N1867" t="b">
        <f t="shared" si="280"/>
        <v>1</v>
      </c>
      <c r="O1867" t="b">
        <f t="shared" si="281"/>
        <v>0</v>
      </c>
      <c r="P1867" t="b">
        <f t="shared" si="282"/>
        <v>0</v>
      </c>
      <c r="Q1867" s="21" t="str">
        <f t="shared" si="283"/>
        <v>N/a</v>
      </c>
    </row>
    <row r="1868" spans="1:17" ht="15.75" x14ac:dyDescent="0.25">
      <c r="A1868" s="17" t="s">
        <v>112</v>
      </c>
      <c r="B1868" s="17" t="s">
        <v>333</v>
      </c>
      <c r="C1868" s="17" t="s">
        <v>22</v>
      </c>
      <c r="D1868" s="12">
        <v>44044</v>
      </c>
      <c r="E1868" s="12">
        <v>44138</v>
      </c>
      <c r="F1868" s="13">
        <v>18750</v>
      </c>
      <c r="G1868" s="12">
        <v>44044</v>
      </c>
      <c r="H1868" s="12">
        <v>44135</v>
      </c>
      <c r="I1868" s="17">
        <f t="shared" si="285"/>
        <v>3</v>
      </c>
      <c r="J1868" s="13">
        <f t="shared" si="277"/>
        <v>6250</v>
      </c>
      <c r="K1868"/>
      <c r="L1868" t="b">
        <f t="shared" si="278"/>
        <v>0</v>
      </c>
      <c r="M1868" t="b">
        <f t="shared" si="279"/>
        <v>0</v>
      </c>
      <c r="N1868" t="b">
        <f t="shared" si="280"/>
        <v>1</v>
      </c>
      <c r="O1868" t="b">
        <f t="shared" si="281"/>
        <v>0</v>
      </c>
      <c r="P1868" t="b">
        <f t="shared" si="282"/>
        <v>0</v>
      </c>
      <c r="Q1868" s="21" t="str">
        <f t="shared" si="283"/>
        <v>N/a</v>
      </c>
    </row>
    <row r="1869" spans="1:17" ht="15.75" x14ac:dyDescent="0.25">
      <c r="A1869" s="17" t="s">
        <v>112</v>
      </c>
      <c r="B1869" s="17" t="s">
        <v>334</v>
      </c>
      <c r="C1869" s="17" t="s">
        <v>22</v>
      </c>
      <c r="D1869" s="12">
        <v>44044</v>
      </c>
      <c r="E1869" s="12">
        <v>44138</v>
      </c>
      <c r="F1869" s="13">
        <v>25000</v>
      </c>
      <c r="G1869" s="12">
        <v>44044</v>
      </c>
      <c r="H1869" s="12">
        <v>44135</v>
      </c>
      <c r="I1869" s="17">
        <f t="shared" si="285"/>
        <v>3</v>
      </c>
      <c r="J1869" s="13">
        <f t="shared" si="277"/>
        <v>8333.3333333333339</v>
      </c>
      <c r="K1869"/>
      <c r="L1869" t="b">
        <f t="shared" si="278"/>
        <v>0</v>
      </c>
      <c r="M1869" t="b">
        <f t="shared" si="279"/>
        <v>0</v>
      </c>
      <c r="N1869" t="b">
        <f t="shared" si="280"/>
        <v>1</v>
      </c>
      <c r="O1869" t="b">
        <f t="shared" si="281"/>
        <v>0</v>
      </c>
      <c r="P1869" t="b">
        <f t="shared" si="282"/>
        <v>0</v>
      </c>
      <c r="Q1869" s="21" t="str">
        <f t="shared" si="283"/>
        <v>N/a</v>
      </c>
    </row>
    <row r="1870" spans="1:17" ht="15.75" x14ac:dyDescent="0.25">
      <c r="A1870" s="17" t="s">
        <v>112</v>
      </c>
      <c r="B1870" s="17" t="s">
        <v>335</v>
      </c>
      <c r="C1870" s="17" t="s">
        <v>22</v>
      </c>
      <c r="D1870" s="12">
        <v>44105</v>
      </c>
      <c r="E1870" s="12">
        <v>44201</v>
      </c>
      <c r="F1870" s="13">
        <v>33625</v>
      </c>
      <c r="G1870" s="12">
        <v>44044</v>
      </c>
      <c r="H1870" s="12">
        <v>44135</v>
      </c>
      <c r="I1870" s="17">
        <f t="shared" si="285"/>
        <v>3</v>
      </c>
      <c r="J1870" s="13">
        <f t="shared" si="277"/>
        <v>11208.333333333334</v>
      </c>
      <c r="K1870"/>
      <c r="L1870" t="b">
        <f t="shared" si="278"/>
        <v>0</v>
      </c>
      <c r="M1870" t="b">
        <f t="shared" si="279"/>
        <v>0</v>
      </c>
      <c r="N1870" t="b">
        <f t="shared" si="280"/>
        <v>1</v>
      </c>
      <c r="O1870" t="b">
        <f t="shared" si="281"/>
        <v>0</v>
      </c>
      <c r="P1870" t="b">
        <f t="shared" si="282"/>
        <v>0</v>
      </c>
      <c r="Q1870" s="21" t="str">
        <f t="shared" si="283"/>
        <v>N/a</v>
      </c>
    </row>
    <row r="1871" spans="1:17" ht="15.75" x14ac:dyDescent="0.25">
      <c r="A1871" s="17" t="s">
        <v>112</v>
      </c>
      <c r="B1871" s="17" t="s">
        <v>333</v>
      </c>
      <c r="C1871" s="17" t="s">
        <v>22</v>
      </c>
      <c r="D1871" s="12">
        <v>44165</v>
      </c>
      <c r="E1871" s="12">
        <v>44257</v>
      </c>
      <c r="F1871" s="13">
        <v>54000</v>
      </c>
      <c r="G1871" s="12">
        <v>44165</v>
      </c>
      <c r="H1871" s="12">
        <v>44227</v>
      </c>
      <c r="I1871" s="17">
        <f t="shared" si="285"/>
        <v>3</v>
      </c>
      <c r="J1871" s="13">
        <f t="shared" si="277"/>
        <v>18000</v>
      </c>
      <c r="K1871"/>
      <c r="L1871" t="b">
        <f t="shared" si="278"/>
        <v>0</v>
      </c>
      <c r="M1871" t="b">
        <f t="shared" si="279"/>
        <v>1</v>
      </c>
      <c r="N1871" t="b">
        <f t="shared" si="280"/>
        <v>1</v>
      </c>
      <c r="O1871" t="b">
        <f t="shared" si="281"/>
        <v>0</v>
      </c>
      <c r="P1871" t="b">
        <f t="shared" si="282"/>
        <v>0</v>
      </c>
      <c r="Q1871" s="21" t="str">
        <f t="shared" si="283"/>
        <v>N/a</v>
      </c>
    </row>
    <row r="1872" spans="1:17" ht="15.75" x14ac:dyDescent="0.25">
      <c r="A1872" s="17" t="s">
        <v>112</v>
      </c>
      <c r="B1872" s="17" t="s">
        <v>333</v>
      </c>
      <c r="C1872" s="17" t="s">
        <v>22</v>
      </c>
      <c r="D1872" s="12">
        <v>44228</v>
      </c>
      <c r="E1872" s="12"/>
      <c r="F1872" s="13">
        <v>54000</v>
      </c>
      <c r="G1872" s="12">
        <v>44228</v>
      </c>
      <c r="H1872" s="12">
        <v>44316</v>
      </c>
      <c r="I1872" s="17">
        <f t="shared" si="285"/>
        <v>3</v>
      </c>
      <c r="J1872" s="13">
        <f t="shared" si="277"/>
        <v>18000</v>
      </c>
      <c r="K1872"/>
      <c r="L1872" t="b">
        <f t="shared" si="278"/>
        <v>0</v>
      </c>
      <c r="M1872" t="b">
        <f t="shared" si="279"/>
        <v>1</v>
      </c>
      <c r="N1872" t="b">
        <f t="shared" si="280"/>
        <v>1</v>
      </c>
      <c r="O1872" t="b">
        <f t="shared" si="281"/>
        <v>1</v>
      </c>
      <c r="P1872" t="b">
        <f t="shared" si="282"/>
        <v>1</v>
      </c>
      <c r="Q1872" s="21">
        <f t="shared" si="283"/>
        <v>1</v>
      </c>
    </row>
    <row r="1873" spans="1:17" ht="15.75" x14ac:dyDescent="0.25">
      <c r="A1873" s="17" t="s">
        <v>112</v>
      </c>
      <c r="B1873" s="17" t="s">
        <v>333</v>
      </c>
      <c r="C1873" s="17" t="s">
        <v>22</v>
      </c>
      <c r="D1873" s="12">
        <v>44317</v>
      </c>
      <c r="E1873" s="12"/>
      <c r="F1873" s="13">
        <v>54000</v>
      </c>
      <c r="G1873" s="12">
        <v>44317</v>
      </c>
      <c r="H1873" s="12">
        <v>44408</v>
      </c>
      <c r="I1873" s="17">
        <f t="shared" si="285"/>
        <v>3</v>
      </c>
      <c r="J1873" s="13">
        <f t="shared" si="277"/>
        <v>18000</v>
      </c>
      <c r="K1873"/>
      <c r="L1873" t="b">
        <f t="shared" si="278"/>
        <v>0</v>
      </c>
      <c r="M1873" t="b">
        <f t="shared" si="279"/>
        <v>1</v>
      </c>
      <c r="N1873" t="b">
        <f t="shared" si="280"/>
        <v>1</v>
      </c>
      <c r="O1873" t="b">
        <f t="shared" si="281"/>
        <v>1</v>
      </c>
      <c r="P1873" t="b">
        <f t="shared" si="282"/>
        <v>1</v>
      </c>
      <c r="Q1873" s="21">
        <f t="shared" si="283"/>
        <v>1</v>
      </c>
    </row>
    <row r="1874" spans="1:17" ht="15.75" x14ac:dyDescent="0.25">
      <c r="A1874" s="17" t="s">
        <v>112</v>
      </c>
      <c r="B1874" s="17" t="s">
        <v>333</v>
      </c>
      <c r="C1874" s="17" t="s">
        <v>22</v>
      </c>
      <c r="D1874" s="12">
        <v>44409</v>
      </c>
      <c r="E1874" s="12"/>
      <c r="F1874" s="13">
        <v>54000</v>
      </c>
      <c r="G1874" s="12">
        <v>44409</v>
      </c>
      <c r="H1874" s="12">
        <v>44500</v>
      </c>
      <c r="I1874" s="17">
        <f t="shared" si="285"/>
        <v>3</v>
      </c>
      <c r="J1874" s="13">
        <f t="shared" si="277"/>
        <v>18000</v>
      </c>
      <c r="K1874"/>
      <c r="L1874" t="b">
        <f t="shared" si="278"/>
        <v>0</v>
      </c>
      <c r="M1874" t="b">
        <f t="shared" si="279"/>
        <v>1</v>
      </c>
      <c r="N1874" t="b">
        <f t="shared" si="280"/>
        <v>1</v>
      </c>
      <c r="O1874" t="b">
        <f t="shared" si="281"/>
        <v>1</v>
      </c>
      <c r="P1874" t="b">
        <f t="shared" si="282"/>
        <v>1</v>
      </c>
      <c r="Q1874" s="21">
        <f t="shared" si="283"/>
        <v>1</v>
      </c>
    </row>
    <row r="1875" spans="1:17" ht="15.75" hidden="1" x14ac:dyDescent="0.25">
      <c r="A1875" s="17" t="s">
        <v>113</v>
      </c>
      <c r="B1875" s="17" t="s">
        <v>334</v>
      </c>
      <c r="C1875" s="17" t="s">
        <v>22</v>
      </c>
      <c r="D1875" s="12">
        <v>43005</v>
      </c>
      <c r="E1875" s="12">
        <v>43100</v>
      </c>
      <c r="F1875" s="13">
        <v>28000</v>
      </c>
      <c r="G1875" s="12">
        <v>43009</v>
      </c>
      <c r="H1875" s="12">
        <v>43373</v>
      </c>
      <c r="I1875" s="17">
        <f t="shared" si="285"/>
        <v>12</v>
      </c>
      <c r="J1875" s="13">
        <f t="shared" si="277"/>
        <v>2333.3333333333335</v>
      </c>
      <c r="K1875"/>
      <c r="L1875" t="b">
        <f t="shared" si="278"/>
        <v>0</v>
      </c>
      <c r="M1875" t="b">
        <f t="shared" si="279"/>
        <v>0</v>
      </c>
      <c r="N1875" t="b">
        <f t="shared" si="280"/>
        <v>0</v>
      </c>
      <c r="O1875" t="b">
        <f t="shared" si="281"/>
        <v>0</v>
      </c>
      <c r="P1875" t="b">
        <f t="shared" si="282"/>
        <v>0</v>
      </c>
      <c r="Q1875" s="21" t="str">
        <f t="shared" si="283"/>
        <v>N/a</v>
      </c>
    </row>
    <row r="1876" spans="1:17" ht="15.75" x14ac:dyDescent="0.25">
      <c r="A1876" s="17" t="s">
        <v>113</v>
      </c>
      <c r="B1876" s="17" t="s">
        <v>334</v>
      </c>
      <c r="C1876" s="17" t="s">
        <v>22</v>
      </c>
      <c r="D1876" s="12">
        <v>43374</v>
      </c>
      <c r="E1876" s="12">
        <v>43405</v>
      </c>
      <c r="F1876" s="13">
        <v>28000</v>
      </c>
      <c r="G1876" s="12">
        <v>43374</v>
      </c>
      <c r="H1876" s="12">
        <v>43738</v>
      </c>
      <c r="I1876" s="17">
        <f t="shared" si="285"/>
        <v>12</v>
      </c>
      <c r="J1876" s="13">
        <f t="shared" si="277"/>
        <v>2333.3333333333335</v>
      </c>
      <c r="K1876"/>
      <c r="L1876" t="b">
        <f t="shared" si="278"/>
        <v>0</v>
      </c>
      <c r="M1876" t="b">
        <f t="shared" si="279"/>
        <v>0</v>
      </c>
      <c r="N1876" t="b">
        <f t="shared" si="280"/>
        <v>1</v>
      </c>
      <c r="O1876" t="b">
        <f t="shared" si="281"/>
        <v>1</v>
      </c>
      <c r="P1876" t="b">
        <f t="shared" si="282"/>
        <v>1</v>
      </c>
      <c r="Q1876" s="21">
        <f t="shared" si="283"/>
        <v>1</v>
      </c>
    </row>
    <row r="1877" spans="1:17" ht="15.75" hidden="1" x14ac:dyDescent="0.25">
      <c r="A1877" s="17" t="s">
        <v>34</v>
      </c>
      <c r="B1877" s="17" t="s">
        <v>336</v>
      </c>
      <c r="C1877" s="17" t="s">
        <v>22</v>
      </c>
      <c r="D1877" s="12">
        <v>42872</v>
      </c>
      <c r="E1877" s="12">
        <v>43100</v>
      </c>
      <c r="F1877" s="13">
        <v>22500</v>
      </c>
      <c r="G1877" s="12">
        <v>42736</v>
      </c>
      <c r="H1877" s="12">
        <v>43100</v>
      </c>
      <c r="I1877" s="17">
        <f t="shared" si="285"/>
        <v>12</v>
      </c>
      <c r="J1877" s="13">
        <f t="shared" si="277"/>
        <v>1875</v>
      </c>
      <c r="K1877"/>
      <c r="L1877" t="b">
        <f t="shared" si="278"/>
        <v>0</v>
      </c>
      <c r="M1877" t="b">
        <f t="shared" si="279"/>
        <v>0</v>
      </c>
      <c r="N1877" t="b">
        <f t="shared" si="280"/>
        <v>0</v>
      </c>
      <c r="O1877" t="b">
        <f t="shared" si="281"/>
        <v>0</v>
      </c>
      <c r="P1877" t="b">
        <f t="shared" si="282"/>
        <v>0</v>
      </c>
      <c r="Q1877" s="21" t="str">
        <f t="shared" si="283"/>
        <v>N/a</v>
      </c>
    </row>
    <row r="1878" spans="1:17" ht="15.75" hidden="1" x14ac:dyDescent="0.25">
      <c r="A1878" s="17" t="s">
        <v>34</v>
      </c>
      <c r="B1878" s="17" t="s">
        <v>336</v>
      </c>
      <c r="C1878" s="17" t="s">
        <v>22</v>
      </c>
      <c r="D1878" s="12">
        <v>42872</v>
      </c>
      <c r="E1878" s="12">
        <v>43100</v>
      </c>
      <c r="F1878" s="13">
        <v>22500</v>
      </c>
      <c r="G1878" s="12">
        <v>42736</v>
      </c>
      <c r="H1878" s="12">
        <v>43100</v>
      </c>
      <c r="I1878" s="17">
        <f t="shared" si="285"/>
        <v>12</v>
      </c>
      <c r="J1878" s="13">
        <f t="shared" si="277"/>
        <v>1875</v>
      </c>
      <c r="K1878"/>
      <c r="L1878" t="b">
        <f t="shared" si="278"/>
        <v>1</v>
      </c>
      <c r="M1878" t="b">
        <f t="shared" si="279"/>
        <v>0</v>
      </c>
      <c r="N1878" t="b">
        <f t="shared" si="280"/>
        <v>1</v>
      </c>
      <c r="O1878" t="b">
        <f t="shared" si="281"/>
        <v>1</v>
      </c>
      <c r="P1878" t="b">
        <f t="shared" si="282"/>
        <v>1</v>
      </c>
      <c r="Q1878" s="21" t="str">
        <f t="shared" si="283"/>
        <v>N/a</v>
      </c>
    </row>
    <row r="1879" spans="1:17" ht="15.75" hidden="1" x14ac:dyDescent="0.25">
      <c r="A1879" s="17" t="s">
        <v>34</v>
      </c>
      <c r="B1879" s="17" t="s">
        <v>336</v>
      </c>
      <c r="C1879" s="17" t="s">
        <v>22</v>
      </c>
      <c r="D1879" s="12">
        <v>42872</v>
      </c>
      <c r="E1879" s="12">
        <v>43100</v>
      </c>
      <c r="F1879" s="13">
        <v>22500</v>
      </c>
      <c r="G1879" s="12">
        <v>42736</v>
      </c>
      <c r="H1879" s="12">
        <v>43100</v>
      </c>
      <c r="I1879" s="17">
        <f t="shared" si="285"/>
        <v>12</v>
      </c>
      <c r="J1879" s="13">
        <f t="shared" si="277"/>
        <v>1875</v>
      </c>
      <c r="K1879"/>
      <c r="L1879" t="b">
        <f t="shared" si="278"/>
        <v>1</v>
      </c>
      <c r="M1879" t="b">
        <f t="shared" si="279"/>
        <v>0</v>
      </c>
      <c r="N1879" t="b">
        <f t="shared" si="280"/>
        <v>1</v>
      </c>
      <c r="O1879" t="b">
        <f t="shared" si="281"/>
        <v>1</v>
      </c>
      <c r="P1879" t="b">
        <f t="shared" si="282"/>
        <v>1</v>
      </c>
      <c r="Q1879" s="21" t="str">
        <f t="shared" si="283"/>
        <v>N/a</v>
      </c>
    </row>
    <row r="1880" spans="1:17" ht="15.75" hidden="1" x14ac:dyDescent="0.25">
      <c r="A1880" s="17" t="s">
        <v>34</v>
      </c>
      <c r="B1880" s="17" t="s">
        <v>336</v>
      </c>
      <c r="C1880" s="17" t="s">
        <v>22</v>
      </c>
      <c r="D1880" s="12">
        <v>43026</v>
      </c>
      <c r="E1880" s="12">
        <v>43100</v>
      </c>
      <c r="F1880" s="13">
        <v>24700</v>
      </c>
      <c r="G1880" s="12">
        <v>42736</v>
      </c>
      <c r="H1880" s="12">
        <v>43100</v>
      </c>
      <c r="I1880" s="17">
        <f t="shared" si="285"/>
        <v>12</v>
      </c>
      <c r="J1880" s="13">
        <f t="shared" ref="J1880:J1943" si="286">F1880/I1880</f>
        <v>2058.3333333333335</v>
      </c>
      <c r="K1880"/>
      <c r="L1880" t="b">
        <f t="shared" si="278"/>
        <v>0</v>
      </c>
      <c r="M1880" t="b">
        <f t="shared" si="279"/>
        <v>0</v>
      </c>
      <c r="N1880" t="b">
        <f t="shared" si="280"/>
        <v>1</v>
      </c>
      <c r="O1880" t="b">
        <f t="shared" si="281"/>
        <v>1</v>
      </c>
      <c r="P1880" t="b">
        <f t="shared" si="282"/>
        <v>1</v>
      </c>
      <c r="Q1880" s="21">
        <f t="shared" si="283"/>
        <v>-364</v>
      </c>
    </row>
    <row r="1881" spans="1:17" ht="15.75" hidden="1" x14ac:dyDescent="0.25">
      <c r="A1881" s="17" t="s">
        <v>34</v>
      </c>
      <c r="B1881" s="17" t="s">
        <v>336</v>
      </c>
      <c r="C1881" s="17" t="s">
        <v>22</v>
      </c>
      <c r="D1881" s="12">
        <v>42720</v>
      </c>
      <c r="E1881" s="12">
        <v>43100</v>
      </c>
      <c r="F1881" s="13">
        <v>14000</v>
      </c>
      <c r="G1881" s="12">
        <v>42736</v>
      </c>
      <c r="H1881" s="12">
        <v>43100</v>
      </c>
      <c r="I1881" s="17">
        <f t="shared" si="285"/>
        <v>12</v>
      </c>
      <c r="J1881" s="13">
        <f t="shared" si="286"/>
        <v>1166.6666666666667</v>
      </c>
      <c r="K1881"/>
      <c r="L1881" t="b">
        <f t="shared" si="278"/>
        <v>0</v>
      </c>
      <c r="M1881" t="b">
        <f t="shared" si="279"/>
        <v>0</v>
      </c>
      <c r="N1881" t="b">
        <f t="shared" si="280"/>
        <v>1</v>
      </c>
      <c r="O1881" t="b">
        <f t="shared" si="281"/>
        <v>1</v>
      </c>
      <c r="P1881" t="b">
        <f t="shared" si="282"/>
        <v>1</v>
      </c>
      <c r="Q1881" s="21">
        <f t="shared" si="283"/>
        <v>-364</v>
      </c>
    </row>
    <row r="1882" spans="1:17" ht="15.75" hidden="1" x14ac:dyDescent="0.25">
      <c r="A1882" s="17" t="s">
        <v>34</v>
      </c>
      <c r="B1882" s="17" t="s">
        <v>336</v>
      </c>
      <c r="C1882" s="17" t="s">
        <v>22</v>
      </c>
      <c r="D1882" s="12">
        <v>42720</v>
      </c>
      <c r="E1882" s="12">
        <v>43100</v>
      </c>
      <c r="F1882" s="13">
        <v>63600</v>
      </c>
      <c r="G1882" s="12">
        <v>42736</v>
      </c>
      <c r="H1882" s="12">
        <v>43100</v>
      </c>
      <c r="I1882" s="17">
        <f t="shared" si="285"/>
        <v>12</v>
      </c>
      <c r="J1882" s="13">
        <f t="shared" si="286"/>
        <v>5300</v>
      </c>
      <c r="K1882"/>
      <c r="L1882" t="b">
        <f t="shared" ref="L1882:L1928" si="287">AND(F1882=F1881,G1882=G1881,E1882=E1881,D1882=D1881)</f>
        <v>0</v>
      </c>
      <c r="M1882" t="b">
        <f t="shared" ref="M1882:M1928" si="288">IF(F1882&gt;G1882,TRUE, FALSE)</f>
        <v>1</v>
      </c>
      <c r="N1882" t="b">
        <f t="shared" ref="N1882:N1928" si="289">EXACT(A1882,A1881)</f>
        <v>1</v>
      </c>
      <c r="O1882" t="b">
        <f t="shared" ref="O1882:O1928" si="290">EXACT(B1882,B1881)</f>
        <v>1</v>
      </c>
      <c r="P1882" t="b">
        <f t="shared" ref="P1882:P1928" si="291">AND(N1882,O1882)</f>
        <v>1</v>
      </c>
      <c r="Q1882" s="21">
        <f t="shared" ref="Q1882:Q1928" si="292">IF(AND(NOT(L1882),P1882), G1882-H1881,"N/a")</f>
        <v>-364</v>
      </c>
    </row>
    <row r="1883" spans="1:17" ht="15.75" hidden="1" x14ac:dyDescent="0.25">
      <c r="A1883" s="17" t="s">
        <v>34</v>
      </c>
      <c r="B1883" s="17" t="s">
        <v>336</v>
      </c>
      <c r="C1883" s="17" t="s">
        <v>22</v>
      </c>
      <c r="D1883" s="12">
        <v>42736</v>
      </c>
      <c r="E1883" s="12">
        <v>43100</v>
      </c>
      <c r="F1883" s="13">
        <v>14000</v>
      </c>
      <c r="G1883" s="12">
        <v>42736</v>
      </c>
      <c r="H1883" s="12">
        <v>43100</v>
      </c>
      <c r="I1883" s="17">
        <f t="shared" si="285"/>
        <v>12</v>
      </c>
      <c r="J1883" s="13">
        <f t="shared" si="286"/>
        <v>1166.6666666666667</v>
      </c>
      <c r="K1883"/>
      <c r="L1883" t="b">
        <f t="shared" si="287"/>
        <v>0</v>
      </c>
      <c r="M1883" t="b">
        <f t="shared" si="288"/>
        <v>0</v>
      </c>
      <c r="N1883" t="b">
        <f t="shared" si="289"/>
        <v>1</v>
      </c>
      <c r="O1883" t="b">
        <f t="shared" si="290"/>
        <v>1</v>
      </c>
      <c r="P1883" t="b">
        <f t="shared" si="291"/>
        <v>1</v>
      </c>
      <c r="Q1883" s="21">
        <f t="shared" si="292"/>
        <v>-364</v>
      </c>
    </row>
    <row r="1884" spans="1:17" ht="15.75" hidden="1" x14ac:dyDescent="0.25">
      <c r="A1884" s="17" t="s">
        <v>34</v>
      </c>
      <c r="B1884" s="17" t="s">
        <v>336</v>
      </c>
      <c r="C1884" s="17" t="s">
        <v>22</v>
      </c>
      <c r="D1884" s="12">
        <v>42746</v>
      </c>
      <c r="E1884" s="12">
        <v>43100</v>
      </c>
      <c r="F1884" s="13">
        <v>20200</v>
      </c>
      <c r="G1884" s="12">
        <v>42736</v>
      </c>
      <c r="H1884" s="12">
        <v>43100</v>
      </c>
      <c r="I1884" s="17">
        <f t="shared" si="285"/>
        <v>12</v>
      </c>
      <c r="J1884" s="13">
        <f t="shared" si="286"/>
        <v>1683.3333333333333</v>
      </c>
      <c r="K1884"/>
      <c r="L1884" t="b">
        <f t="shared" si="287"/>
        <v>0</v>
      </c>
      <c r="M1884" t="b">
        <f t="shared" si="288"/>
        <v>0</v>
      </c>
      <c r="N1884" t="b">
        <f t="shared" si="289"/>
        <v>1</v>
      </c>
      <c r="O1884" t="b">
        <f t="shared" si="290"/>
        <v>1</v>
      </c>
      <c r="P1884" t="b">
        <f t="shared" si="291"/>
        <v>1</v>
      </c>
      <c r="Q1884" s="21">
        <f t="shared" si="292"/>
        <v>-364</v>
      </c>
    </row>
    <row r="1885" spans="1:17" ht="15.75" hidden="1" x14ac:dyDescent="0.25">
      <c r="A1885" s="17" t="s">
        <v>34</v>
      </c>
      <c r="B1885" s="17" t="s">
        <v>336</v>
      </c>
      <c r="C1885" s="17" t="s">
        <v>22</v>
      </c>
      <c r="D1885" s="12">
        <v>43343</v>
      </c>
      <c r="E1885" s="12">
        <v>43413</v>
      </c>
      <c r="F1885" s="13">
        <v>27000</v>
      </c>
      <c r="G1885" s="12">
        <v>43101</v>
      </c>
      <c r="H1885" s="12">
        <v>43465</v>
      </c>
      <c r="I1885" s="17">
        <f t="shared" si="285"/>
        <v>12</v>
      </c>
      <c r="J1885" s="13">
        <f t="shared" si="286"/>
        <v>2250</v>
      </c>
      <c r="K1885"/>
      <c r="L1885" t="b">
        <f t="shared" si="287"/>
        <v>0</v>
      </c>
      <c r="M1885" t="b">
        <f t="shared" si="288"/>
        <v>0</v>
      </c>
      <c r="N1885" t="b">
        <f t="shared" si="289"/>
        <v>1</v>
      </c>
      <c r="O1885" t="b">
        <f t="shared" si="290"/>
        <v>1</v>
      </c>
      <c r="P1885" t="b">
        <f t="shared" si="291"/>
        <v>1</v>
      </c>
      <c r="Q1885" s="21">
        <f t="shared" si="292"/>
        <v>1</v>
      </c>
    </row>
    <row r="1886" spans="1:17" ht="15.75" hidden="1" x14ac:dyDescent="0.25">
      <c r="A1886" s="17" t="s">
        <v>34</v>
      </c>
      <c r="B1886" s="17" t="s">
        <v>336</v>
      </c>
      <c r="C1886" s="17" t="s">
        <v>22</v>
      </c>
      <c r="D1886" s="12">
        <v>43343</v>
      </c>
      <c r="E1886" s="12">
        <v>43400</v>
      </c>
      <c r="F1886" s="13">
        <v>27000</v>
      </c>
      <c r="G1886" s="12">
        <v>43101</v>
      </c>
      <c r="H1886" s="12">
        <v>43465</v>
      </c>
      <c r="I1886" s="17">
        <f t="shared" si="285"/>
        <v>12</v>
      </c>
      <c r="J1886" s="13">
        <f t="shared" si="286"/>
        <v>2250</v>
      </c>
      <c r="K1886"/>
      <c r="L1886" t="b">
        <f t="shared" si="287"/>
        <v>0</v>
      </c>
      <c r="M1886" t="b">
        <f t="shared" si="288"/>
        <v>0</v>
      </c>
      <c r="N1886" t="b">
        <f t="shared" si="289"/>
        <v>1</v>
      </c>
      <c r="O1886" t="b">
        <f t="shared" si="290"/>
        <v>1</v>
      </c>
      <c r="P1886" t="b">
        <f t="shared" si="291"/>
        <v>1</v>
      </c>
      <c r="Q1886" s="21">
        <f t="shared" si="292"/>
        <v>-364</v>
      </c>
    </row>
    <row r="1887" spans="1:17" ht="15.75" x14ac:dyDescent="0.25">
      <c r="A1887" s="17" t="s">
        <v>34</v>
      </c>
      <c r="B1887" s="17" t="s">
        <v>336</v>
      </c>
      <c r="C1887" s="17" t="s">
        <v>22</v>
      </c>
      <c r="D1887" s="12">
        <v>43815</v>
      </c>
      <c r="E1887" s="12">
        <v>43910</v>
      </c>
      <c r="F1887" s="13">
        <v>54000</v>
      </c>
      <c r="G1887" s="12">
        <v>43466</v>
      </c>
      <c r="H1887" s="12">
        <v>43738</v>
      </c>
      <c r="I1887" s="17">
        <f t="shared" si="285"/>
        <v>9</v>
      </c>
      <c r="J1887" s="13">
        <f t="shared" si="286"/>
        <v>6000</v>
      </c>
      <c r="K1887"/>
      <c r="L1887" t="b">
        <f t="shared" si="287"/>
        <v>0</v>
      </c>
      <c r="M1887" t="b">
        <f t="shared" si="288"/>
        <v>1</v>
      </c>
      <c r="N1887" t="b">
        <f t="shared" si="289"/>
        <v>1</v>
      </c>
      <c r="O1887" t="b">
        <f t="shared" si="290"/>
        <v>1</v>
      </c>
      <c r="P1887" t="b">
        <f t="shared" si="291"/>
        <v>1</v>
      </c>
      <c r="Q1887" s="21">
        <f t="shared" si="292"/>
        <v>1</v>
      </c>
    </row>
    <row r="1888" spans="1:17" ht="15.75" x14ac:dyDescent="0.25">
      <c r="A1888" s="17" t="s">
        <v>34</v>
      </c>
      <c r="B1888" s="17" t="s">
        <v>336</v>
      </c>
      <c r="C1888" s="17" t="s">
        <v>22</v>
      </c>
      <c r="D1888" s="12">
        <v>44221</v>
      </c>
      <c r="E1888" s="12">
        <v>44260</v>
      </c>
      <c r="F1888" s="13">
        <v>10500</v>
      </c>
      <c r="G1888" s="12">
        <v>44197</v>
      </c>
      <c r="H1888" s="12">
        <v>44561</v>
      </c>
      <c r="I1888" s="17">
        <f>IF((YEAR(H1888)-YEAR(G1888))=1, ((MONTH(H1888)-MONTH(G1888))+1)+12, (IF((YEAR(H1888)-YEAR(G1888))=2, ((MONTH(H1888)-MONTH(G1888))+1)+24, (MONTH(H1888)-MONTH(G1888))+1)))</f>
        <v>12</v>
      </c>
      <c r="J1888" s="13">
        <f t="shared" si="286"/>
        <v>875</v>
      </c>
      <c r="K1888"/>
      <c r="L1888" t="b">
        <f t="shared" si="287"/>
        <v>0</v>
      </c>
      <c r="M1888" t="b">
        <f t="shared" si="288"/>
        <v>0</v>
      </c>
      <c r="N1888" t="b">
        <f t="shared" si="289"/>
        <v>1</v>
      </c>
      <c r="O1888" t="b">
        <f t="shared" si="290"/>
        <v>1</v>
      </c>
      <c r="P1888" t="b">
        <f t="shared" si="291"/>
        <v>1</v>
      </c>
      <c r="Q1888" s="21">
        <f t="shared" si="292"/>
        <v>459</v>
      </c>
    </row>
    <row r="1889" spans="1:17" ht="15.75" hidden="1" x14ac:dyDescent="0.25">
      <c r="A1889" s="17" t="s">
        <v>114</v>
      </c>
      <c r="B1889" s="17" t="s">
        <v>334</v>
      </c>
      <c r="C1889" s="17" t="s">
        <v>22</v>
      </c>
      <c r="D1889" s="12">
        <v>43101</v>
      </c>
      <c r="E1889" s="12">
        <v>43136</v>
      </c>
      <c r="F1889" s="13">
        <v>500</v>
      </c>
      <c r="G1889" s="12">
        <v>43070</v>
      </c>
      <c r="H1889" s="12">
        <v>43190</v>
      </c>
      <c r="I1889" s="17">
        <f t="shared" ref="I1889:I1928" si="293">IF((YEAR(H1889)-YEAR(G1889))=1, ((MONTH(H1889)-MONTH(G1889))+1)+12, (IF((YEAR(H1889)-YEAR(G1889))=2, ((MONTH(H1889)-MONTH(G1889))+1)+24, (IF((YEAR(H1889)-YEAR(G1889))=3, ((MONTH(H1889)-MONTH(G1889))+1)+36, (MONTH(H1889)-MONTH(G1889))+1)))))</f>
        <v>4</v>
      </c>
      <c r="J1889" s="13">
        <f t="shared" si="286"/>
        <v>125</v>
      </c>
      <c r="K1889"/>
      <c r="L1889" t="b">
        <f t="shared" si="287"/>
        <v>0</v>
      </c>
      <c r="M1889" t="b">
        <f t="shared" si="288"/>
        <v>0</v>
      </c>
      <c r="N1889" t="b">
        <f t="shared" si="289"/>
        <v>0</v>
      </c>
      <c r="O1889" t="b">
        <f t="shared" si="290"/>
        <v>0</v>
      </c>
      <c r="P1889" t="b">
        <f t="shared" si="291"/>
        <v>0</v>
      </c>
      <c r="Q1889" s="21" t="str">
        <f t="shared" si="292"/>
        <v>N/a</v>
      </c>
    </row>
    <row r="1890" spans="1:17" ht="15.75" hidden="1" x14ac:dyDescent="0.25">
      <c r="A1890" s="17" t="s">
        <v>114</v>
      </c>
      <c r="B1890" s="17" t="s">
        <v>334</v>
      </c>
      <c r="C1890" s="17" t="s">
        <v>22</v>
      </c>
      <c r="D1890" s="12">
        <v>43132</v>
      </c>
      <c r="E1890" s="12">
        <v>43172</v>
      </c>
      <c r="F1890" s="13">
        <v>500</v>
      </c>
      <c r="G1890" s="12">
        <v>43070</v>
      </c>
      <c r="H1890" s="12">
        <v>43190</v>
      </c>
      <c r="I1890" s="17">
        <f t="shared" si="293"/>
        <v>4</v>
      </c>
      <c r="J1890" s="13">
        <f t="shared" si="286"/>
        <v>125</v>
      </c>
      <c r="K1890"/>
      <c r="L1890" t="b">
        <f t="shared" si="287"/>
        <v>0</v>
      </c>
      <c r="M1890" t="b">
        <f t="shared" si="288"/>
        <v>0</v>
      </c>
      <c r="N1890" t="b">
        <f t="shared" si="289"/>
        <v>1</v>
      </c>
      <c r="O1890" t="b">
        <f t="shared" si="290"/>
        <v>1</v>
      </c>
      <c r="P1890" t="b">
        <f t="shared" si="291"/>
        <v>1</v>
      </c>
      <c r="Q1890" s="21">
        <f t="shared" si="292"/>
        <v>-120</v>
      </c>
    </row>
    <row r="1891" spans="1:17" ht="15.75" hidden="1" x14ac:dyDescent="0.25">
      <c r="A1891" s="17" t="s">
        <v>114</v>
      </c>
      <c r="B1891" s="17" t="s">
        <v>334</v>
      </c>
      <c r="C1891" s="17" t="s">
        <v>22</v>
      </c>
      <c r="D1891" s="12">
        <v>43160</v>
      </c>
      <c r="E1891" s="12">
        <v>43196</v>
      </c>
      <c r="F1891" s="13">
        <v>500</v>
      </c>
      <c r="G1891" s="12">
        <v>43070</v>
      </c>
      <c r="H1891" s="12">
        <v>43190</v>
      </c>
      <c r="I1891" s="17">
        <f t="shared" si="293"/>
        <v>4</v>
      </c>
      <c r="J1891" s="13">
        <f t="shared" si="286"/>
        <v>125</v>
      </c>
      <c r="K1891"/>
      <c r="L1891" t="b">
        <f t="shared" si="287"/>
        <v>0</v>
      </c>
      <c r="M1891" t="b">
        <f t="shared" si="288"/>
        <v>0</v>
      </c>
      <c r="N1891" t="b">
        <f t="shared" si="289"/>
        <v>1</v>
      </c>
      <c r="O1891" t="b">
        <f t="shared" si="290"/>
        <v>1</v>
      </c>
      <c r="P1891" t="b">
        <f t="shared" si="291"/>
        <v>1</v>
      </c>
      <c r="Q1891" s="21">
        <f t="shared" si="292"/>
        <v>-120</v>
      </c>
    </row>
    <row r="1892" spans="1:17" ht="15.75" hidden="1" x14ac:dyDescent="0.25">
      <c r="A1892" s="17" t="s">
        <v>115</v>
      </c>
      <c r="B1892" s="17" t="s">
        <v>336</v>
      </c>
      <c r="C1892" s="17" t="s">
        <v>22</v>
      </c>
      <c r="D1892" s="12">
        <v>42816</v>
      </c>
      <c r="E1892" s="12">
        <v>43830</v>
      </c>
      <c r="F1892" s="13">
        <v>6000</v>
      </c>
      <c r="G1892" s="12">
        <v>42675</v>
      </c>
      <c r="H1892" s="12">
        <v>42794</v>
      </c>
      <c r="I1892" s="17">
        <f t="shared" si="293"/>
        <v>4</v>
      </c>
      <c r="J1892" s="13">
        <f t="shared" si="286"/>
        <v>1500</v>
      </c>
      <c r="K1892"/>
      <c r="L1892" t="b">
        <f t="shared" si="287"/>
        <v>0</v>
      </c>
      <c r="M1892" t="b">
        <f t="shared" si="288"/>
        <v>0</v>
      </c>
      <c r="N1892" t="b">
        <f t="shared" si="289"/>
        <v>0</v>
      </c>
      <c r="O1892" t="b">
        <f t="shared" si="290"/>
        <v>0</v>
      </c>
      <c r="P1892" t="b">
        <f t="shared" si="291"/>
        <v>0</v>
      </c>
      <c r="Q1892" s="21" t="str">
        <f t="shared" si="292"/>
        <v>N/a</v>
      </c>
    </row>
    <row r="1893" spans="1:17" ht="15.75" hidden="1" x14ac:dyDescent="0.25">
      <c r="A1893" s="17" t="s">
        <v>115</v>
      </c>
      <c r="B1893" s="17" t="s">
        <v>336</v>
      </c>
      <c r="C1893" s="17" t="s">
        <v>22</v>
      </c>
      <c r="D1893" s="12">
        <v>42908</v>
      </c>
      <c r="E1893" s="12">
        <v>43830</v>
      </c>
      <c r="F1893" s="13">
        <v>6000</v>
      </c>
      <c r="G1893" s="12">
        <v>42795</v>
      </c>
      <c r="H1893" s="12">
        <v>42916</v>
      </c>
      <c r="I1893" s="17">
        <f t="shared" si="293"/>
        <v>4</v>
      </c>
      <c r="J1893" s="13">
        <f t="shared" si="286"/>
        <v>1500</v>
      </c>
      <c r="K1893"/>
      <c r="L1893" t="b">
        <f t="shared" si="287"/>
        <v>0</v>
      </c>
      <c r="M1893" t="b">
        <f t="shared" si="288"/>
        <v>0</v>
      </c>
      <c r="N1893" t="b">
        <f t="shared" si="289"/>
        <v>1</v>
      </c>
      <c r="O1893" t="b">
        <f t="shared" si="290"/>
        <v>1</v>
      </c>
      <c r="P1893" t="b">
        <f t="shared" si="291"/>
        <v>1</v>
      </c>
      <c r="Q1893" s="21">
        <f t="shared" si="292"/>
        <v>1</v>
      </c>
    </row>
    <row r="1894" spans="1:17" ht="15.75" hidden="1" x14ac:dyDescent="0.25">
      <c r="A1894" s="17" t="s">
        <v>115</v>
      </c>
      <c r="B1894" s="17" t="s">
        <v>336</v>
      </c>
      <c r="C1894" s="17" t="s">
        <v>22</v>
      </c>
      <c r="D1894" s="12">
        <v>43000</v>
      </c>
      <c r="E1894" s="12">
        <v>43830</v>
      </c>
      <c r="F1894" s="13">
        <v>6000</v>
      </c>
      <c r="G1894" s="12">
        <v>42917</v>
      </c>
      <c r="H1894" s="12">
        <v>43039</v>
      </c>
      <c r="I1894" s="17">
        <f t="shared" si="293"/>
        <v>4</v>
      </c>
      <c r="J1894" s="13">
        <f t="shared" si="286"/>
        <v>1500</v>
      </c>
      <c r="K1894"/>
      <c r="L1894" t="b">
        <f t="shared" si="287"/>
        <v>0</v>
      </c>
      <c r="M1894" t="b">
        <f t="shared" si="288"/>
        <v>0</v>
      </c>
      <c r="N1894" t="b">
        <f t="shared" si="289"/>
        <v>1</v>
      </c>
      <c r="O1894" t="b">
        <f t="shared" si="290"/>
        <v>1</v>
      </c>
      <c r="P1894" t="b">
        <f t="shared" si="291"/>
        <v>1</v>
      </c>
      <c r="Q1894" s="21">
        <f t="shared" si="292"/>
        <v>1</v>
      </c>
    </row>
    <row r="1895" spans="1:17" ht="15.75" hidden="1" x14ac:dyDescent="0.25">
      <c r="A1895" s="17" t="s">
        <v>115</v>
      </c>
      <c r="B1895" s="17" t="s">
        <v>336</v>
      </c>
      <c r="C1895" s="17" t="s">
        <v>22</v>
      </c>
      <c r="D1895" s="12">
        <v>43091</v>
      </c>
      <c r="E1895" s="12">
        <v>43830</v>
      </c>
      <c r="F1895" s="13">
        <v>6000</v>
      </c>
      <c r="G1895" s="12">
        <v>43040</v>
      </c>
      <c r="H1895" s="12">
        <v>43159</v>
      </c>
      <c r="I1895" s="17">
        <f t="shared" si="293"/>
        <v>4</v>
      </c>
      <c r="J1895" s="13">
        <f t="shared" si="286"/>
        <v>1500</v>
      </c>
      <c r="K1895"/>
      <c r="L1895" t="b">
        <f t="shared" si="287"/>
        <v>0</v>
      </c>
      <c r="M1895" t="b">
        <f t="shared" si="288"/>
        <v>0</v>
      </c>
      <c r="N1895" t="b">
        <f t="shared" si="289"/>
        <v>1</v>
      </c>
      <c r="O1895" t="b">
        <f t="shared" si="290"/>
        <v>1</v>
      </c>
      <c r="P1895" t="b">
        <f t="shared" si="291"/>
        <v>1</v>
      </c>
      <c r="Q1895" s="21">
        <f t="shared" si="292"/>
        <v>1</v>
      </c>
    </row>
    <row r="1896" spans="1:17" ht="15.75" x14ac:dyDescent="0.25">
      <c r="A1896" s="17" t="s">
        <v>116</v>
      </c>
      <c r="B1896" s="17" t="s">
        <v>332</v>
      </c>
      <c r="C1896" s="17" t="s">
        <v>22</v>
      </c>
      <c r="D1896" s="12">
        <v>43166</v>
      </c>
      <c r="E1896" s="12">
        <v>43224</v>
      </c>
      <c r="F1896" s="13">
        <v>9780</v>
      </c>
      <c r="G1896" s="12">
        <v>43160</v>
      </c>
      <c r="H1896" s="12">
        <v>43524</v>
      </c>
      <c r="I1896" s="17">
        <f t="shared" si="293"/>
        <v>12</v>
      </c>
      <c r="J1896" s="13">
        <f t="shared" si="286"/>
        <v>815</v>
      </c>
      <c r="K1896"/>
      <c r="L1896" t="b">
        <f t="shared" si="287"/>
        <v>0</v>
      </c>
      <c r="M1896" t="b">
        <f t="shared" si="288"/>
        <v>0</v>
      </c>
      <c r="N1896" t="b">
        <f t="shared" si="289"/>
        <v>0</v>
      </c>
      <c r="O1896" t="b">
        <f t="shared" si="290"/>
        <v>0</v>
      </c>
      <c r="P1896" t="b">
        <f t="shared" si="291"/>
        <v>0</v>
      </c>
      <c r="Q1896" s="21" t="str">
        <f t="shared" si="292"/>
        <v>N/a</v>
      </c>
    </row>
    <row r="1897" spans="1:17" ht="15.75" hidden="1" x14ac:dyDescent="0.25">
      <c r="A1897" s="17" t="s">
        <v>117</v>
      </c>
      <c r="B1897" s="17" t="s">
        <v>333</v>
      </c>
      <c r="C1897" s="17" t="s">
        <v>22</v>
      </c>
      <c r="D1897" s="12">
        <v>43068</v>
      </c>
      <c r="E1897" s="12">
        <v>43465</v>
      </c>
      <c r="F1897" s="13">
        <v>7500</v>
      </c>
      <c r="G1897" s="12">
        <v>43040</v>
      </c>
      <c r="H1897" s="12">
        <v>43159</v>
      </c>
      <c r="I1897" s="17">
        <f t="shared" si="293"/>
        <v>4</v>
      </c>
      <c r="J1897" s="13">
        <f t="shared" si="286"/>
        <v>1875</v>
      </c>
      <c r="K1897"/>
      <c r="L1897" t="b">
        <f t="shared" si="287"/>
        <v>0</v>
      </c>
      <c r="M1897" t="b">
        <f t="shared" si="288"/>
        <v>0</v>
      </c>
      <c r="N1897" t="b">
        <f t="shared" si="289"/>
        <v>0</v>
      </c>
      <c r="O1897" t="b">
        <f t="shared" si="290"/>
        <v>0</v>
      </c>
      <c r="P1897" t="b">
        <f t="shared" si="291"/>
        <v>0</v>
      </c>
      <c r="Q1897" s="21" t="str">
        <f t="shared" si="292"/>
        <v>N/a</v>
      </c>
    </row>
    <row r="1898" spans="1:17" ht="15.75" hidden="1" x14ac:dyDescent="0.25">
      <c r="A1898" s="17" t="s">
        <v>118</v>
      </c>
      <c r="B1898" s="17" t="s">
        <v>336</v>
      </c>
      <c r="C1898" s="17" t="s">
        <v>22</v>
      </c>
      <c r="D1898" s="12">
        <v>42766</v>
      </c>
      <c r="E1898" s="12">
        <v>43100</v>
      </c>
      <c r="F1898" s="13">
        <v>1292</v>
      </c>
      <c r="G1898" s="12">
        <v>42736</v>
      </c>
      <c r="H1898" s="12">
        <v>42766</v>
      </c>
      <c r="I1898" s="17">
        <f t="shared" si="293"/>
        <v>1</v>
      </c>
      <c r="J1898" s="13">
        <f t="shared" si="286"/>
        <v>1292</v>
      </c>
      <c r="K1898"/>
      <c r="L1898" t="b">
        <f t="shared" si="287"/>
        <v>0</v>
      </c>
      <c r="M1898" t="b">
        <f t="shared" si="288"/>
        <v>0</v>
      </c>
      <c r="N1898" t="b">
        <f t="shared" si="289"/>
        <v>0</v>
      </c>
      <c r="O1898" t="b">
        <f t="shared" si="290"/>
        <v>0</v>
      </c>
      <c r="P1898" t="b">
        <f t="shared" si="291"/>
        <v>0</v>
      </c>
      <c r="Q1898" s="21" t="str">
        <f t="shared" si="292"/>
        <v>N/a</v>
      </c>
    </row>
    <row r="1899" spans="1:17" ht="15.75" hidden="1" x14ac:dyDescent="0.25">
      <c r="A1899" s="17" t="s">
        <v>118</v>
      </c>
      <c r="B1899" s="17" t="s">
        <v>336</v>
      </c>
      <c r="C1899" s="17" t="s">
        <v>22</v>
      </c>
      <c r="D1899" s="12">
        <v>42794</v>
      </c>
      <c r="E1899" s="12">
        <v>43100</v>
      </c>
      <c r="F1899" s="13">
        <v>1292</v>
      </c>
      <c r="G1899" s="12">
        <v>42767</v>
      </c>
      <c r="H1899" s="12">
        <v>42794</v>
      </c>
      <c r="I1899" s="17">
        <f t="shared" si="293"/>
        <v>1</v>
      </c>
      <c r="J1899" s="13">
        <f t="shared" si="286"/>
        <v>1292</v>
      </c>
      <c r="K1899"/>
      <c r="L1899" t="b">
        <f t="shared" si="287"/>
        <v>0</v>
      </c>
      <c r="M1899" t="b">
        <f t="shared" si="288"/>
        <v>0</v>
      </c>
      <c r="N1899" t="b">
        <f t="shared" si="289"/>
        <v>1</v>
      </c>
      <c r="O1899" t="b">
        <f t="shared" si="290"/>
        <v>1</v>
      </c>
      <c r="P1899" t="b">
        <f t="shared" si="291"/>
        <v>1</v>
      </c>
      <c r="Q1899" s="21">
        <f t="shared" si="292"/>
        <v>1</v>
      </c>
    </row>
    <row r="1900" spans="1:17" ht="15.75" hidden="1" x14ac:dyDescent="0.25">
      <c r="A1900" s="17" t="s">
        <v>118</v>
      </c>
      <c r="B1900" s="17" t="s">
        <v>336</v>
      </c>
      <c r="C1900" s="17" t="s">
        <v>22</v>
      </c>
      <c r="D1900" s="12">
        <v>42825</v>
      </c>
      <c r="E1900" s="12">
        <v>43100</v>
      </c>
      <c r="F1900" s="13">
        <v>1292</v>
      </c>
      <c r="G1900" s="12">
        <v>42795</v>
      </c>
      <c r="H1900" s="12">
        <v>42825</v>
      </c>
      <c r="I1900" s="17">
        <f t="shared" si="293"/>
        <v>1</v>
      </c>
      <c r="J1900" s="13">
        <f t="shared" si="286"/>
        <v>1292</v>
      </c>
      <c r="K1900"/>
      <c r="L1900" t="b">
        <f t="shared" si="287"/>
        <v>0</v>
      </c>
      <c r="M1900" t="b">
        <f t="shared" si="288"/>
        <v>0</v>
      </c>
      <c r="N1900" t="b">
        <f t="shared" si="289"/>
        <v>1</v>
      </c>
      <c r="O1900" t="b">
        <f t="shared" si="290"/>
        <v>1</v>
      </c>
      <c r="P1900" t="b">
        <f t="shared" si="291"/>
        <v>1</v>
      </c>
      <c r="Q1900" s="21">
        <f t="shared" si="292"/>
        <v>1</v>
      </c>
    </row>
    <row r="1901" spans="1:17" ht="15.75" hidden="1" x14ac:dyDescent="0.25">
      <c r="A1901" s="17" t="s">
        <v>118</v>
      </c>
      <c r="B1901" s="17" t="s">
        <v>336</v>
      </c>
      <c r="C1901" s="17" t="s">
        <v>22</v>
      </c>
      <c r="D1901" s="12">
        <v>42855</v>
      </c>
      <c r="E1901" s="12">
        <v>43100</v>
      </c>
      <c r="F1901" s="13">
        <v>1292</v>
      </c>
      <c r="G1901" s="12">
        <v>42826</v>
      </c>
      <c r="H1901" s="12">
        <v>42855</v>
      </c>
      <c r="I1901" s="17">
        <f t="shared" si="293"/>
        <v>1</v>
      </c>
      <c r="J1901" s="13">
        <f t="shared" si="286"/>
        <v>1292</v>
      </c>
      <c r="K1901"/>
      <c r="L1901" t="b">
        <f t="shared" si="287"/>
        <v>0</v>
      </c>
      <c r="M1901" t="b">
        <f t="shared" si="288"/>
        <v>0</v>
      </c>
      <c r="N1901" t="b">
        <f t="shared" si="289"/>
        <v>1</v>
      </c>
      <c r="O1901" t="b">
        <f t="shared" si="290"/>
        <v>1</v>
      </c>
      <c r="P1901" t="b">
        <f t="shared" si="291"/>
        <v>1</v>
      </c>
      <c r="Q1901" s="21">
        <f t="shared" si="292"/>
        <v>1</v>
      </c>
    </row>
    <row r="1902" spans="1:17" ht="15.75" hidden="1" x14ac:dyDescent="0.25">
      <c r="A1902" s="17" t="s">
        <v>118</v>
      </c>
      <c r="B1902" s="17" t="s">
        <v>336</v>
      </c>
      <c r="C1902" s="17" t="s">
        <v>22</v>
      </c>
      <c r="D1902" s="12">
        <v>42886</v>
      </c>
      <c r="E1902" s="12">
        <v>43100</v>
      </c>
      <c r="F1902" s="13">
        <v>1292</v>
      </c>
      <c r="G1902" s="12">
        <v>42856</v>
      </c>
      <c r="H1902" s="12">
        <v>42886</v>
      </c>
      <c r="I1902" s="17">
        <f t="shared" si="293"/>
        <v>1</v>
      </c>
      <c r="J1902" s="13">
        <f t="shared" si="286"/>
        <v>1292</v>
      </c>
      <c r="K1902"/>
      <c r="L1902" t="b">
        <f t="shared" si="287"/>
        <v>0</v>
      </c>
      <c r="M1902" t="b">
        <f t="shared" si="288"/>
        <v>0</v>
      </c>
      <c r="N1902" t="b">
        <f t="shared" si="289"/>
        <v>1</v>
      </c>
      <c r="O1902" t="b">
        <f t="shared" si="290"/>
        <v>1</v>
      </c>
      <c r="P1902" t="b">
        <f t="shared" si="291"/>
        <v>1</v>
      </c>
      <c r="Q1902" s="21">
        <f t="shared" si="292"/>
        <v>1</v>
      </c>
    </row>
    <row r="1903" spans="1:17" ht="15.75" hidden="1" x14ac:dyDescent="0.25">
      <c r="A1903" s="17" t="s">
        <v>118</v>
      </c>
      <c r="B1903" s="17" t="s">
        <v>336</v>
      </c>
      <c r="C1903" s="17" t="s">
        <v>22</v>
      </c>
      <c r="D1903" s="12">
        <v>42916</v>
      </c>
      <c r="E1903" s="12">
        <v>43100</v>
      </c>
      <c r="F1903" s="13">
        <v>1292</v>
      </c>
      <c r="G1903" s="12">
        <v>42887</v>
      </c>
      <c r="H1903" s="12">
        <v>42916</v>
      </c>
      <c r="I1903" s="17">
        <f t="shared" si="293"/>
        <v>1</v>
      </c>
      <c r="J1903" s="13">
        <f t="shared" si="286"/>
        <v>1292</v>
      </c>
      <c r="K1903"/>
      <c r="L1903" t="b">
        <f t="shared" si="287"/>
        <v>0</v>
      </c>
      <c r="M1903" t="b">
        <f t="shared" si="288"/>
        <v>0</v>
      </c>
      <c r="N1903" t="b">
        <f t="shared" si="289"/>
        <v>1</v>
      </c>
      <c r="O1903" t="b">
        <f t="shared" si="290"/>
        <v>1</v>
      </c>
      <c r="P1903" t="b">
        <f t="shared" si="291"/>
        <v>1</v>
      </c>
      <c r="Q1903" s="21">
        <f t="shared" si="292"/>
        <v>1</v>
      </c>
    </row>
    <row r="1904" spans="1:17" ht="15.75" hidden="1" x14ac:dyDescent="0.25">
      <c r="A1904" s="17" t="s">
        <v>118</v>
      </c>
      <c r="B1904" s="17" t="s">
        <v>336</v>
      </c>
      <c r="C1904" s="17" t="s">
        <v>22</v>
      </c>
      <c r="D1904" s="12">
        <v>42947</v>
      </c>
      <c r="E1904" s="12">
        <v>43100</v>
      </c>
      <c r="F1904" s="13">
        <v>1292</v>
      </c>
      <c r="G1904" s="12">
        <v>42917</v>
      </c>
      <c r="H1904" s="12">
        <v>42947</v>
      </c>
      <c r="I1904" s="17">
        <f t="shared" si="293"/>
        <v>1</v>
      </c>
      <c r="J1904" s="13">
        <f t="shared" si="286"/>
        <v>1292</v>
      </c>
      <c r="K1904"/>
      <c r="L1904" t="b">
        <f t="shared" si="287"/>
        <v>0</v>
      </c>
      <c r="M1904" t="b">
        <f t="shared" si="288"/>
        <v>0</v>
      </c>
      <c r="N1904" t="b">
        <f t="shared" si="289"/>
        <v>1</v>
      </c>
      <c r="O1904" t="b">
        <f t="shared" si="290"/>
        <v>1</v>
      </c>
      <c r="P1904" t="b">
        <f t="shared" si="291"/>
        <v>1</v>
      </c>
      <c r="Q1904" s="21">
        <f t="shared" si="292"/>
        <v>1</v>
      </c>
    </row>
    <row r="1905" spans="1:17" ht="15.75" hidden="1" x14ac:dyDescent="0.25">
      <c r="A1905" s="17" t="s">
        <v>118</v>
      </c>
      <c r="B1905" s="17" t="s">
        <v>336</v>
      </c>
      <c r="C1905" s="17" t="s">
        <v>22</v>
      </c>
      <c r="D1905" s="12">
        <v>42978</v>
      </c>
      <c r="E1905" s="12">
        <v>43100</v>
      </c>
      <c r="F1905" s="13">
        <v>1292</v>
      </c>
      <c r="G1905" s="12">
        <v>42948</v>
      </c>
      <c r="H1905" s="12">
        <v>42978</v>
      </c>
      <c r="I1905" s="17">
        <f t="shared" si="293"/>
        <v>1</v>
      </c>
      <c r="J1905" s="13">
        <f t="shared" si="286"/>
        <v>1292</v>
      </c>
      <c r="K1905"/>
      <c r="L1905" t="b">
        <f t="shared" si="287"/>
        <v>0</v>
      </c>
      <c r="M1905" t="b">
        <f t="shared" si="288"/>
        <v>0</v>
      </c>
      <c r="N1905" t="b">
        <f t="shared" si="289"/>
        <v>1</v>
      </c>
      <c r="O1905" t="b">
        <f t="shared" si="290"/>
        <v>1</v>
      </c>
      <c r="P1905" t="b">
        <f t="shared" si="291"/>
        <v>1</v>
      </c>
      <c r="Q1905" s="21">
        <f t="shared" si="292"/>
        <v>1</v>
      </c>
    </row>
    <row r="1906" spans="1:17" ht="15.75" hidden="1" x14ac:dyDescent="0.25">
      <c r="A1906" s="17" t="s">
        <v>118</v>
      </c>
      <c r="B1906" s="17" t="s">
        <v>336</v>
      </c>
      <c r="C1906" s="17" t="s">
        <v>22</v>
      </c>
      <c r="D1906" s="12">
        <v>42989</v>
      </c>
      <c r="E1906" s="12">
        <v>43100</v>
      </c>
      <c r="F1906" s="13">
        <v>1292</v>
      </c>
      <c r="G1906" s="12">
        <v>42979</v>
      </c>
      <c r="H1906" s="12">
        <v>43008</v>
      </c>
      <c r="I1906" s="17">
        <f t="shared" si="293"/>
        <v>1</v>
      </c>
      <c r="J1906" s="13">
        <f t="shared" si="286"/>
        <v>1292</v>
      </c>
      <c r="K1906"/>
      <c r="L1906" t="b">
        <f t="shared" si="287"/>
        <v>0</v>
      </c>
      <c r="M1906" t="b">
        <f t="shared" si="288"/>
        <v>0</v>
      </c>
      <c r="N1906" t="b">
        <f t="shared" si="289"/>
        <v>1</v>
      </c>
      <c r="O1906" t="b">
        <f t="shared" si="290"/>
        <v>1</v>
      </c>
      <c r="P1906" t="b">
        <f t="shared" si="291"/>
        <v>1</v>
      </c>
      <c r="Q1906" s="21">
        <f t="shared" si="292"/>
        <v>1</v>
      </c>
    </row>
    <row r="1907" spans="1:17" ht="15.75" hidden="1" x14ac:dyDescent="0.25">
      <c r="A1907" s="17" t="s">
        <v>118</v>
      </c>
      <c r="B1907" s="17" t="s">
        <v>336</v>
      </c>
      <c r="C1907" s="17" t="s">
        <v>22</v>
      </c>
      <c r="D1907" s="12">
        <v>43009</v>
      </c>
      <c r="E1907" s="12">
        <v>43100</v>
      </c>
      <c r="F1907" s="13">
        <v>1356.25</v>
      </c>
      <c r="G1907" s="12">
        <v>43009</v>
      </c>
      <c r="H1907" s="12">
        <v>43039</v>
      </c>
      <c r="I1907" s="17">
        <f t="shared" si="293"/>
        <v>1</v>
      </c>
      <c r="J1907" s="13">
        <f t="shared" si="286"/>
        <v>1356.25</v>
      </c>
      <c r="K1907"/>
      <c r="L1907" t="b">
        <f t="shared" si="287"/>
        <v>0</v>
      </c>
      <c r="M1907" t="b">
        <f t="shared" si="288"/>
        <v>0</v>
      </c>
      <c r="N1907" t="b">
        <f t="shared" si="289"/>
        <v>1</v>
      </c>
      <c r="O1907" t="b">
        <f t="shared" si="290"/>
        <v>1</v>
      </c>
      <c r="P1907" t="b">
        <f t="shared" si="291"/>
        <v>1</v>
      </c>
      <c r="Q1907" s="21">
        <f t="shared" si="292"/>
        <v>1</v>
      </c>
    </row>
    <row r="1908" spans="1:17" ht="15.75" hidden="1" x14ac:dyDescent="0.25">
      <c r="A1908" s="17" t="s">
        <v>118</v>
      </c>
      <c r="B1908" s="17" t="s">
        <v>336</v>
      </c>
      <c r="C1908" s="17" t="s">
        <v>22</v>
      </c>
      <c r="D1908" s="12">
        <v>43040</v>
      </c>
      <c r="E1908" s="12">
        <v>43100</v>
      </c>
      <c r="F1908" s="13">
        <v>1356.25</v>
      </c>
      <c r="G1908" s="12">
        <v>43040</v>
      </c>
      <c r="H1908" s="12">
        <v>43069</v>
      </c>
      <c r="I1908" s="17">
        <f t="shared" si="293"/>
        <v>1</v>
      </c>
      <c r="J1908" s="13">
        <f t="shared" si="286"/>
        <v>1356.25</v>
      </c>
      <c r="K1908"/>
      <c r="L1908" t="b">
        <f t="shared" si="287"/>
        <v>0</v>
      </c>
      <c r="M1908" t="b">
        <f t="shared" si="288"/>
        <v>0</v>
      </c>
      <c r="N1908" t="b">
        <f t="shared" si="289"/>
        <v>1</v>
      </c>
      <c r="O1908" t="b">
        <f t="shared" si="290"/>
        <v>1</v>
      </c>
      <c r="P1908" t="b">
        <f t="shared" si="291"/>
        <v>1</v>
      </c>
      <c r="Q1908" s="21">
        <f t="shared" si="292"/>
        <v>1</v>
      </c>
    </row>
    <row r="1909" spans="1:17" ht="15.75" hidden="1" x14ac:dyDescent="0.25">
      <c r="A1909" s="17" t="s">
        <v>118</v>
      </c>
      <c r="B1909" s="17" t="s">
        <v>336</v>
      </c>
      <c r="C1909" s="17" t="s">
        <v>22</v>
      </c>
      <c r="D1909" s="12">
        <v>43070</v>
      </c>
      <c r="E1909" s="12">
        <v>43465</v>
      </c>
      <c r="F1909" s="13">
        <v>1356.25</v>
      </c>
      <c r="G1909" s="12">
        <v>43070</v>
      </c>
      <c r="H1909" s="12">
        <v>43100</v>
      </c>
      <c r="I1909" s="17">
        <f t="shared" si="293"/>
        <v>1</v>
      </c>
      <c r="J1909" s="13">
        <f t="shared" si="286"/>
        <v>1356.25</v>
      </c>
      <c r="K1909"/>
      <c r="L1909" t="b">
        <f t="shared" si="287"/>
        <v>0</v>
      </c>
      <c r="M1909" t="b">
        <f t="shared" si="288"/>
        <v>0</v>
      </c>
      <c r="N1909" t="b">
        <f t="shared" si="289"/>
        <v>1</v>
      </c>
      <c r="O1909" t="b">
        <f t="shared" si="290"/>
        <v>1</v>
      </c>
      <c r="P1909" t="b">
        <f t="shared" si="291"/>
        <v>1</v>
      </c>
      <c r="Q1909" s="21">
        <f t="shared" si="292"/>
        <v>1</v>
      </c>
    </row>
    <row r="1910" spans="1:17" ht="15.75" hidden="1" x14ac:dyDescent="0.25">
      <c r="A1910" s="17" t="s">
        <v>118</v>
      </c>
      <c r="B1910" s="17" t="s">
        <v>336</v>
      </c>
      <c r="C1910" s="17" t="s">
        <v>22</v>
      </c>
      <c r="D1910" s="12">
        <v>43101</v>
      </c>
      <c r="E1910" s="12">
        <v>43131</v>
      </c>
      <c r="F1910" s="13">
        <v>1356.25</v>
      </c>
      <c r="G1910" s="12">
        <v>43101</v>
      </c>
      <c r="H1910" s="12">
        <v>43131</v>
      </c>
      <c r="I1910" s="17">
        <f t="shared" si="293"/>
        <v>1</v>
      </c>
      <c r="J1910" s="13">
        <f t="shared" si="286"/>
        <v>1356.25</v>
      </c>
      <c r="K1910"/>
      <c r="L1910" t="b">
        <f t="shared" si="287"/>
        <v>0</v>
      </c>
      <c r="M1910" t="b">
        <f t="shared" si="288"/>
        <v>0</v>
      </c>
      <c r="N1910" t="b">
        <f t="shared" si="289"/>
        <v>1</v>
      </c>
      <c r="O1910" t="b">
        <f t="shared" si="290"/>
        <v>1</v>
      </c>
      <c r="P1910" t="b">
        <f t="shared" si="291"/>
        <v>1</v>
      </c>
      <c r="Q1910" s="21">
        <f t="shared" si="292"/>
        <v>1</v>
      </c>
    </row>
    <row r="1911" spans="1:17" ht="15.75" hidden="1" x14ac:dyDescent="0.25">
      <c r="A1911" s="17" t="s">
        <v>118</v>
      </c>
      <c r="B1911" s="17" t="s">
        <v>336</v>
      </c>
      <c r="C1911" s="17" t="s">
        <v>22</v>
      </c>
      <c r="D1911" s="12">
        <v>43132</v>
      </c>
      <c r="E1911" s="12">
        <v>43168</v>
      </c>
      <c r="F1911" s="13">
        <v>1356.25</v>
      </c>
      <c r="G1911" s="12">
        <v>43132</v>
      </c>
      <c r="H1911" s="12">
        <v>43159</v>
      </c>
      <c r="I1911" s="17">
        <f t="shared" si="293"/>
        <v>1</v>
      </c>
      <c r="J1911" s="13">
        <f t="shared" si="286"/>
        <v>1356.25</v>
      </c>
      <c r="K1911"/>
      <c r="L1911" t="b">
        <f t="shared" si="287"/>
        <v>0</v>
      </c>
      <c r="M1911" t="b">
        <f t="shared" si="288"/>
        <v>0</v>
      </c>
      <c r="N1911" t="b">
        <f t="shared" si="289"/>
        <v>1</v>
      </c>
      <c r="O1911" t="b">
        <f t="shared" si="290"/>
        <v>1</v>
      </c>
      <c r="P1911" t="b">
        <f t="shared" si="291"/>
        <v>1</v>
      </c>
      <c r="Q1911" s="21">
        <f t="shared" si="292"/>
        <v>1</v>
      </c>
    </row>
    <row r="1912" spans="1:17" ht="15.75" hidden="1" x14ac:dyDescent="0.25">
      <c r="A1912" s="17" t="s">
        <v>118</v>
      </c>
      <c r="B1912" s="17" t="s">
        <v>336</v>
      </c>
      <c r="C1912" s="17" t="s">
        <v>22</v>
      </c>
      <c r="D1912" s="12">
        <v>43160</v>
      </c>
      <c r="E1912" s="12">
        <v>43241</v>
      </c>
      <c r="F1912" s="13">
        <v>1356.25</v>
      </c>
      <c r="G1912" s="12">
        <v>43160</v>
      </c>
      <c r="H1912" s="12">
        <v>43190</v>
      </c>
      <c r="I1912" s="17">
        <f t="shared" si="293"/>
        <v>1</v>
      </c>
      <c r="J1912" s="13">
        <f t="shared" si="286"/>
        <v>1356.25</v>
      </c>
      <c r="K1912"/>
      <c r="L1912" t="b">
        <f t="shared" si="287"/>
        <v>0</v>
      </c>
      <c r="M1912" t="b">
        <f t="shared" si="288"/>
        <v>0</v>
      </c>
      <c r="N1912" t="b">
        <f t="shared" si="289"/>
        <v>1</v>
      </c>
      <c r="O1912" t="b">
        <f t="shared" si="290"/>
        <v>1</v>
      </c>
      <c r="P1912" t="b">
        <f t="shared" si="291"/>
        <v>1</v>
      </c>
      <c r="Q1912" s="21">
        <f t="shared" si="292"/>
        <v>1</v>
      </c>
    </row>
    <row r="1913" spans="1:17" ht="15.75" hidden="1" x14ac:dyDescent="0.25">
      <c r="A1913" s="17" t="s">
        <v>118</v>
      </c>
      <c r="B1913" s="17" t="s">
        <v>336</v>
      </c>
      <c r="C1913" s="17" t="s">
        <v>22</v>
      </c>
      <c r="D1913" s="12">
        <v>43191</v>
      </c>
      <c r="E1913" s="12">
        <v>43305</v>
      </c>
      <c r="F1913" s="13">
        <v>1356.25</v>
      </c>
      <c r="G1913" s="12">
        <v>43191</v>
      </c>
      <c r="H1913" s="12">
        <v>43220</v>
      </c>
      <c r="I1913" s="17">
        <f t="shared" si="293"/>
        <v>1</v>
      </c>
      <c r="J1913" s="13">
        <f t="shared" si="286"/>
        <v>1356.25</v>
      </c>
      <c r="K1913"/>
      <c r="L1913" t="b">
        <f t="shared" si="287"/>
        <v>0</v>
      </c>
      <c r="M1913" t="b">
        <f t="shared" si="288"/>
        <v>0</v>
      </c>
      <c r="N1913" t="b">
        <f t="shared" si="289"/>
        <v>1</v>
      </c>
      <c r="O1913" t="b">
        <f t="shared" si="290"/>
        <v>1</v>
      </c>
      <c r="P1913" t="b">
        <f t="shared" si="291"/>
        <v>1</v>
      </c>
      <c r="Q1913" s="21">
        <f t="shared" si="292"/>
        <v>1</v>
      </c>
    </row>
    <row r="1914" spans="1:17" ht="15.75" hidden="1" x14ac:dyDescent="0.25">
      <c r="A1914" s="17" t="s">
        <v>118</v>
      </c>
      <c r="B1914" s="17" t="s">
        <v>336</v>
      </c>
      <c r="C1914" s="17" t="s">
        <v>22</v>
      </c>
      <c r="D1914" s="12">
        <v>43221</v>
      </c>
      <c r="E1914" s="12">
        <v>43305</v>
      </c>
      <c r="F1914" s="13">
        <v>1356.25</v>
      </c>
      <c r="G1914" s="12">
        <v>43221</v>
      </c>
      <c r="H1914" s="12">
        <v>43251</v>
      </c>
      <c r="I1914" s="17">
        <f t="shared" si="293"/>
        <v>1</v>
      </c>
      <c r="J1914" s="13">
        <f t="shared" si="286"/>
        <v>1356.25</v>
      </c>
      <c r="K1914"/>
      <c r="L1914" t="b">
        <f t="shared" si="287"/>
        <v>0</v>
      </c>
      <c r="M1914" t="b">
        <f t="shared" si="288"/>
        <v>0</v>
      </c>
      <c r="N1914" t="b">
        <f t="shared" si="289"/>
        <v>1</v>
      </c>
      <c r="O1914" t="b">
        <f t="shared" si="290"/>
        <v>1</v>
      </c>
      <c r="P1914" t="b">
        <f t="shared" si="291"/>
        <v>1</v>
      </c>
      <c r="Q1914" s="21">
        <f t="shared" si="292"/>
        <v>1</v>
      </c>
    </row>
    <row r="1915" spans="1:17" ht="15.75" hidden="1" x14ac:dyDescent="0.25">
      <c r="A1915" s="17" t="s">
        <v>118</v>
      </c>
      <c r="B1915" s="17" t="s">
        <v>336</v>
      </c>
      <c r="C1915" s="17" t="s">
        <v>22</v>
      </c>
      <c r="D1915" s="12">
        <v>43252</v>
      </c>
      <c r="E1915" s="12">
        <v>43347</v>
      </c>
      <c r="F1915" s="13">
        <v>1356.25</v>
      </c>
      <c r="G1915" s="12">
        <v>43252</v>
      </c>
      <c r="H1915" s="12">
        <v>43281</v>
      </c>
      <c r="I1915" s="17">
        <f t="shared" si="293"/>
        <v>1</v>
      </c>
      <c r="J1915" s="13">
        <f t="shared" si="286"/>
        <v>1356.25</v>
      </c>
      <c r="K1915"/>
      <c r="L1915" t="b">
        <f t="shared" si="287"/>
        <v>0</v>
      </c>
      <c r="M1915" t="b">
        <f t="shared" si="288"/>
        <v>0</v>
      </c>
      <c r="N1915" t="b">
        <f t="shared" si="289"/>
        <v>1</v>
      </c>
      <c r="O1915" t="b">
        <f t="shared" si="290"/>
        <v>1</v>
      </c>
      <c r="P1915" t="b">
        <f t="shared" si="291"/>
        <v>1</v>
      </c>
      <c r="Q1915" s="21">
        <f t="shared" si="292"/>
        <v>1</v>
      </c>
    </row>
    <row r="1916" spans="1:17" ht="15.75" hidden="1" x14ac:dyDescent="0.25">
      <c r="A1916" s="17" t="s">
        <v>118</v>
      </c>
      <c r="B1916" s="17" t="s">
        <v>336</v>
      </c>
      <c r="C1916" s="17" t="s">
        <v>22</v>
      </c>
      <c r="D1916" s="12">
        <v>43282</v>
      </c>
      <c r="E1916" s="12">
        <v>43384</v>
      </c>
      <c r="F1916" s="13">
        <v>1356.25</v>
      </c>
      <c r="G1916" s="12">
        <v>43282</v>
      </c>
      <c r="H1916" s="12">
        <v>43312</v>
      </c>
      <c r="I1916" s="17">
        <f t="shared" si="293"/>
        <v>1</v>
      </c>
      <c r="J1916" s="13">
        <f t="shared" si="286"/>
        <v>1356.25</v>
      </c>
      <c r="K1916"/>
      <c r="L1916" t="b">
        <f t="shared" si="287"/>
        <v>0</v>
      </c>
      <c r="M1916" t="b">
        <f t="shared" si="288"/>
        <v>0</v>
      </c>
      <c r="N1916" t="b">
        <f t="shared" si="289"/>
        <v>1</v>
      </c>
      <c r="O1916" t="b">
        <f t="shared" si="290"/>
        <v>1</v>
      </c>
      <c r="P1916" t="b">
        <f t="shared" si="291"/>
        <v>1</v>
      </c>
      <c r="Q1916" s="21">
        <f t="shared" si="292"/>
        <v>1</v>
      </c>
    </row>
    <row r="1917" spans="1:17" ht="15.75" hidden="1" x14ac:dyDescent="0.25">
      <c r="A1917" s="17" t="s">
        <v>118</v>
      </c>
      <c r="B1917" s="17" t="s">
        <v>336</v>
      </c>
      <c r="C1917" s="17" t="s">
        <v>22</v>
      </c>
      <c r="D1917" s="12">
        <v>43313</v>
      </c>
      <c r="E1917" s="12">
        <v>43384</v>
      </c>
      <c r="F1917" s="13">
        <v>1356.25</v>
      </c>
      <c r="G1917" s="12">
        <v>43313</v>
      </c>
      <c r="H1917" s="12">
        <v>43343</v>
      </c>
      <c r="I1917" s="17">
        <f t="shared" si="293"/>
        <v>1</v>
      </c>
      <c r="J1917" s="13">
        <f t="shared" si="286"/>
        <v>1356.25</v>
      </c>
      <c r="K1917"/>
      <c r="L1917" t="b">
        <f t="shared" si="287"/>
        <v>0</v>
      </c>
      <c r="M1917" t="b">
        <f t="shared" si="288"/>
        <v>0</v>
      </c>
      <c r="N1917" t="b">
        <f t="shared" si="289"/>
        <v>1</v>
      </c>
      <c r="O1917" t="b">
        <f t="shared" si="290"/>
        <v>1</v>
      </c>
      <c r="P1917" t="b">
        <f t="shared" si="291"/>
        <v>1</v>
      </c>
      <c r="Q1917" s="21">
        <f t="shared" si="292"/>
        <v>1</v>
      </c>
    </row>
    <row r="1918" spans="1:17" ht="15.75" hidden="1" x14ac:dyDescent="0.25">
      <c r="A1918" s="17" t="s">
        <v>118</v>
      </c>
      <c r="B1918" s="17" t="s">
        <v>336</v>
      </c>
      <c r="C1918" s="17" t="s">
        <v>22</v>
      </c>
      <c r="D1918" s="12">
        <v>43344</v>
      </c>
      <c r="E1918" s="12">
        <v>43452</v>
      </c>
      <c r="F1918" s="13">
        <v>1356.25</v>
      </c>
      <c r="G1918" s="12">
        <v>43344</v>
      </c>
      <c r="H1918" s="12">
        <v>43373</v>
      </c>
      <c r="I1918" s="17">
        <f t="shared" si="293"/>
        <v>1</v>
      </c>
      <c r="J1918" s="13">
        <f t="shared" si="286"/>
        <v>1356.25</v>
      </c>
      <c r="K1918"/>
      <c r="L1918" t="b">
        <f t="shared" si="287"/>
        <v>0</v>
      </c>
      <c r="M1918" t="b">
        <f t="shared" si="288"/>
        <v>0</v>
      </c>
      <c r="N1918" t="b">
        <f t="shared" si="289"/>
        <v>1</v>
      </c>
      <c r="O1918" t="b">
        <f t="shared" si="290"/>
        <v>1</v>
      </c>
      <c r="P1918" t="b">
        <f t="shared" si="291"/>
        <v>1</v>
      </c>
      <c r="Q1918" s="21">
        <f t="shared" si="292"/>
        <v>1</v>
      </c>
    </row>
    <row r="1919" spans="1:17" ht="15.75" hidden="1" x14ac:dyDescent="0.25">
      <c r="A1919" s="17" t="s">
        <v>119</v>
      </c>
      <c r="B1919" s="17" t="s">
        <v>336</v>
      </c>
      <c r="C1919" s="17" t="s">
        <v>22</v>
      </c>
      <c r="D1919" s="12">
        <v>43090</v>
      </c>
      <c r="E1919" s="12">
        <v>43465</v>
      </c>
      <c r="F1919" s="13">
        <v>7000</v>
      </c>
      <c r="G1919" s="12">
        <v>43070</v>
      </c>
      <c r="H1919" s="12">
        <v>43159</v>
      </c>
      <c r="I1919" s="17">
        <f t="shared" si="293"/>
        <v>3</v>
      </c>
      <c r="J1919" s="13">
        <f t="shared" si="286"/>
        <v>2333.3333333333335</v>
      </c>
      <c r="K1919"/>
      <c r="L1919" t="b">
        <f t="shared" si="287"/>
        <v>0</v>
      </c>
      <c r="M1919" t="b">
        <f t="shared" si="288"/>
        <v>0</v>
      </c>
      <c r="N1919" t="b">
        <f t="shared" si="289"/>
        <v>0</v>
      </c>
      <c r="O1919" t="b">
        <f t="shared" si="290"/>
        <v>1</v>
      </c>
      <c r="P1919" t="b">
        <f t="shared" si="291"/>
        <v>0</v>
      </c>
      <c r="Q1919" s="21" t="str">
        <f t="shared" si="292"/>
        <v>N/a</v>
      </c>
    </row>
    <row r="1920" spans="1:17" ht="15.75" hidden="1" x14ac:dyDescent="0.25">
      <c r="A1920" s="17" t="s">
        <v>120</v>
      </c>
      <c r="B1920" s="17" t="s">
        <v>333</v>
      </c>
      <c r="C1920" s="17" t="s">
        <v>22</v>
      </c>
      <c r="D1920" s="12">
        <v>42933</v>
      </c>
      <c r="E1920" s="12">
        <v>43100</v>
      </c>
      <c r="F1920" s="13">
        <v>19605</v>
      </c>
      <c r="G1920" s="12">
        <v>42887</v>
      </c>
      <c r="H1920" s="12">
        <v>43251</v>
      </c>
      <c r="I1920" s="17">
        <f t="shared" si="293"/>
        <v>12</v>
      </c>
      <c r="J1920" s="13">
        <f t="shared" si="286"/>
        <v>1633.75</v>
      </c>
      <c r="K1920"/>
      <c r="L1920" t="b">
        <f t="shared" si="287"/>
        <v>0</v>
      </c>
      <c r="M1920" t="b">
        <f t="shared" si="288"/>
        <v>0</v>
      </c>
      <c r="N1920" t="b">
        <f t="shared" si="289"/>
        <v>0</v>
      </c>
      <c r="O1920" t="b">
        <f t="shared" si="290"/>
        <v>0</v>
      </c>
      <c r="P1920" t="b">
        <f t="shared" si="291"/>
        <v>0</v>
      </c>
      <c r="Q1920" s="21" t="str">
        <f t="shared" si="292"/>
        <v>N/a</v>
      </c>
    </row>
    <row r="1921" spans="1:17" ht="15.75" hidden="1" x14ac:dyDescent="0.25">
      <c r="A1921" s="17" t="s">
        <v>120</v>
      </c>
      <c r="B1921" s="17" t="s">
        <v>333</v>
      </c>
      <c r="C1921" s="17" t="s">
        <v>22</v>
      </c>
      <c r="D1921" s="12">
        <v>42933</v>
      </c>
      <c r="E1921" s="12">
        <v>43100</v>
      </c>
      <c r="F1921" s="13">
        <v>28100.5</v>
      </c>
      <c r="G1921" s="12">
        <v>42887</v>
      </c>
      <c r="H1921" s="12">
        <v>43251</v>
      </c>
      <c r="I1921" s="17">
        <f t="shared" si="293"/>
        <v>12</v>
      </c>
      <c r="J1921" s="13">
        <f t="shared" si="286"/>
        <v>2341.7083333333335</v>
      </c>
      <c r="K1921"/>
      <c r="L1921" t="b">
        <f t="shared" si="287"/>
        <v>0</v>
      </c>
      <c r="M1921" t="b">
        <f t="shared" si="288"/>
        <v>0</v>
      </c>
      <c r="N1921" t="b">
        <f t="shared" si="289"/>
        <v>1</v>
      </c>
      <c r="O1921" t="b">
        <f t="shared" si="290"/>
        <v>1</v>
      </c>
      <c r="P1921" t="b">
        <f t="shared" si="291"/>
        <v>1</v>
      </c>
      <c r="Q1921" s="21">
        <f t="shared" si="292"/>
        <v>-364</v>
      </c>
    </row>
    <row r="1922" spans="1:17" ht="15.75" hidden="1" x14ac:dyDescent="0.25">
      <c r="A1922" s="17" t="s">
        <v>120</v>
      </c>
      <c r="B1922" s="17" t="s">
        <v>333</v>
      </c>
      <c r="C1922" s="17" t="s">
        <v>22</v>
      </c>
      <c r="D1922" s="12">
        <v>42969</v>
      </c>
      <c r="E1922" s="12">
        <v>43100</v>
      </c>
      <c r="F1922" s="13">
        <v>1284.06</v>
      </c>
      <c r="G1922" s="12">
        <v>42948</v>
      </c>
      <c r="H1922" s="12">
        <v>43220</v>
      </c>
      <c r="I1922" s="17">
        <f t="shared" si="293"/>
        <v>9</v>
      </c>
      <c r="J1922" s="13">
        <f t="shared" si="286"/>
        <v>142.67333333333332</v>
      </c>
      <c r="K1922"/>
      <c r="L1922" t="b">
        <f t="shared" si="287"/>
        <v>0</v>
      </c>
      <c r="M1922" t="b">
        <f t="shared" si="288"/>
        <v>0</v>
      </c>
      <c r="N1922" t="b">
        <f t="shared" si="289"/>
        <v>1</v>
      </c>
      <c r="O1922" t="b">
        <f t="shared" si="290"/>
        <v>1</v>
      </c>
      <c r="P1922" t="b">
        <f t="shared" si="291"/>
        <v>1</v>
      </c>
      <c r="Q1922" s="21">
        <f t="shared" si="292"/>
        <v>-303</v>
      </c>
    </row>
    <row r="1923" spans="1:17" ht="15.75" hidden="1" x14ac:dyDescent="0.25">
      <c r="A1923" s="17" t="s">
        <v>120</v>
      </c>
      <c r="B1923" s="17" t="s">
        <v>333</v>
      </c>
      <c r="C1923" s="17" t="s">
        <v>22</v>
      </c>
      <c r="D1923" s="12">
        <v>42986</v>
      </c>
      <c r="E1923" s="12">
        <v>43100</v>
      </c>
      <c r="F1923" s="13">
        <v>660</v>
      </c>
      <c r="G1923" s="12">
        <v>42979</v>
      </c>
      <c r="H1923" s="12">
        <v>43251</v>
      </c>
      <c r="I1923" s="17">
        <f t="shared" si="293"/>
        <v>9</v>
      </c>
      <c r="J1923" s="13">
        <f t="shared" si="286"/>
        <v>73.333333333333329</v>
      </c>
      <c r="K1923"/>
      <c r="L1923" t="b">
        <f t="shared" si="287"/>
        <v>0</v>
      </c>
      <c r="M1923" t="b">
        <f t="shared" si="288"/>
        <v>0</v>
      </c>
      <c r="N1923" t="b">
        <f t="shared" si="289"/>
        <v>1</v>
      </c>
      <c r="O1923" t="b">
        <f t="shared" si="290"/>
        <v>1</v>
      </c>
      <c r="P1923" t="b">
        <f t="shared" si="291"/>
        <v>1</v>
      </c>
      <c r="Q1923" s="21">
        <f t="shared" si="292"/>
        <v>-241</v>
      </c>
    </row>
    <row r="1924" spans="1:17" ht="15.75" hidden="1" x14ac:dyDescent="0.25">
      <c r="A1924" s="17" t="s">
        <v>121</v>
      </c>
      <c r="B1924" s="17" t="s">
        <v>333</v>
      </c>
      <c r="C1924" s="17" t="s">
        <v>22</v>
      </c>
      <c r="D1924" s="12">
        <v>42680</v>
      </c>
      <c r="E1924" s="12">
        <v>43100</v>
      </c>
      <c r="F1924" s="13">
        <v>89250</v>
      </c>
      <c r="G1924" s="12">
        <v>42675</v>
      </c>
      <c r="H1924" s="12">
        <v>42855</v>
      </c>
      <c r="I1924" s="17">
        <f t="shared" si="293"/>
        <v>6</v>
      </c>
      <c r="J1924" s="13">
        <f t="shared" si="286"/>
        <v>14875</v>
      </c>
      <c r="K1924"/>
      <c r="L1924" t="b">
        <f t="shared" si="287"/>
        <v>0</v>
      </c>
      <c r="M1924" t="b">
        <f t="shared" si="288"/>
        <v>1</v>
      </c>
      <c r="N1924" t="b">
        <f t="shared" si="289"/>
        <v>0</v>
      </c>
      <c r="O1924" t="b">
        <f t="shared" si="290"/>
        <v>1</v>
      </c>
      <c r="P1924" t="b">
        <f t="shared" si="291"/>
        <v>0</v>
      </c>
      <c r="Q1924" s="21" t="str">
        <f t="shared" si="292"/>
        <v>N/a</v>
      </c>
    </row>
    <row r="1925" spans="1:17" ht="15.75" x14ac:dyDescent="0.25">
      <c r="A1925" s="17" t="s">
        <v>122</v>
      </c>
      <c r="B1925" s="17" t="s">
        <v>332</v>
      </c>
      <c r="C1925" s="17" t="s">
        <v>22</v>
      </c>
      <c r="D1925" s="12">
        <v>43915</v>
      </c>
      <c r="E1925" s="12">
        <v>43937</v>
      </c>
      <c r="F1925" s="13">
        <v>6000</v>
      </c>
      <c r="G1925" s="12">
        <v>43891</v>
      </c>
      <c r="H1925" s="12">
        <v>44286</v>
      </c>
      <c r="I1925" s="17">
        <f t="shared" si="293"/>
        <v>13</v>
      </c>
      <c r="J1925" s="13">
        <f t="shared" si="286"/>
        <v>461.53846153846155</v>
      </c>
      <c r="K1925"/>
      <c r="L1925" t="b">
        <f t="shared" si="287"/>
        <v>0</v>
      </c>
      <c r="M1925" t="b">
        <f t="shared" si="288"/>
        <v>0</v>
      </c>
      <c r="N1925" t="b">
        <f t="shared" si="289"/>
        <v>0</v>
      </c>
      <c r="O1925" t="b">
        <f t="shared" si="290"/>
        <v>0</v>
      </c>
      <c r="P1925" t="b">
        <f t="shared" si="291"/>
        <v>0</v>
      </c>
      <c r="Q1925" s="21" t="str">
        <f t="shared" si="292"/>
        <v>N/a</v>
      </c>
    </row>
    <row r="1926" spans="1:17" ht="15.75" x14ac:dyDescent="0.25">
      <c r="A1926" s="17" t="s">
        <v>122</v>
      </c>
      <c r="B1926" s="17" t="s">
        <v>332</v>
      </c>
      <c r="C1926" s="17" t="s">
        <v>22</v>
      </c>
      <c r="D1926" s="12">
        <v>44286</v>
      </c>
      <c r="E1926" s="12"/>
      <c r="F1926" s="13">
        <v>6000</v>
      </c>
      <c r="G1926" s="12">
        <v>44287</v>
      </c>
      <c r="H1926" s="12">
        <v>44651</v>
      </c>
      <c r="I1926" s="17">
        <f t="shared" si="293"/>
        <v>12</v>
      </c>
      <c r="J1926" s="13">
        <f t="shared" si="286"/>
        <v>500</v>
      </c>
      <c r="K1926"/>
      <c r="L1926" t="b">
        <f t="shared" si="287"/>
        <v>0</v>
      </c>
      <c r="M1926" t="b">
        <f t="shared" si="288"/>
        <v>0</v>
      </c>
      <c r="N1926" t="b">
        <f t="shared" si="289"/>
        <v>1</v>
      </c>
      <c r="O1926" t="b">
        <f t="shared" si="290"/>
        <v>1</v>
      </c>
      <c r="P1926" t="b">
        <f t="shared" si="291"/>
        <v>1</v>
      </c>
      <c r="Q1926" s="21">
        <f t="shared" si="292"/>
        <v>1</v>
      </c>
    </row>
    <row r="1927" spans="1:17" ht="15.75" hidden="1" x14ac:dyDescent="0.25">
      <c r="A1927" s="17" t="s">
        <v>123</v>
      </c>
      <c r="B1927" s="17" t="s">
        <v>336</v>
      </c>
      <c r="C1927" s="17" t="s">
        <v>22</v>
      </c>
      <c r="D1927" s="12">
        <v>42736</v>
      </c>
      <c r="E1927" s="12">
        <v>43100</v>
      </c>
      <c r="F1927" s="13">
        <v>9900</v>
      </c>
      <c r="G1927" s="12">
        <v>42644</v>
      </c>
      <c r="H1927" s="12">
        <v>42735</v>
      </c>
      <c r="I1927" s="17">
        <f t="shared" si="293"/>
        <v>3</v>
      </c>
      <c r="J1927" s="13">
        <f t="shared" si="286"/>
        <v>3300</v>
      </c>
      <c r="K1927"/>
      <c r="L1927" t="b">
        <f t="shared" si="287"/>
        <v>0</v>
      </c>
      <c r="M1927" t="b">
        <f t="shared" si="288"/>
        <v>0</v>
      </c>
      <c r="N1927" t="b">
        <f t="shared" si="289"/>
        <v>0</v>
      </c>
      <c r="O1927" t="b">
        <f t="shared" si="290"/>
        <v>0</v>
      </c>
      <c r="P1927" t="b">
        <f t="shared" si="291"/>
        <v>0</v>
      </c>
      <c r="Q1927" s="21" t="str">
        <f t="shared" si="292"/>
        <v>N/a</v>
      </c>
    </row>
    <row r="1928" spans="1:17" ht="15.75" hidden="1" x14ac:dyDescent="0.25">
      <c r="A1928" s="17" t="s">
        <v>123</v>
      </c>
      <c r="B1928" s="17" t="s">
        <v>336</v>
      </c>
      <c r="C1928" s="17" t="s">
        <v>22</v>
      </c>
      <c r="D1928" s="12">
        <v>42826</v>
      </c>
      <c r="E1928" s="12">
        <v>43100</v>
      </c>
      <c r="F1928" s="13">
        <v>9900</v>
      </c>
      <c r="G1928" s="12">
        <v>42736</v>
      </c>
      <c r="H1928" s="12">
        <v>42825</v>
      </c>
      <c r="I1928" s="17">
        <f t="shared" si="293"/>
        <v>3</v>
      </c>
      <c r="J1928" s="13">
        <f t="shared" si="286"/>
        <v>3300</v>
      </c>
      <c r="K1928"/>
      <c r="L1928" t="b">
        <f t="shared" si="287"/>
        <v>0</v>
      </c>
      <c r="M1928" t="b">
        <f t="shared" si="288"/>
        <v>0</v>
      </c>
      <c r="N1928" t="b">
        <f t="shared" si="289"/>
        <v>1</v>
      </c>
      <c r="O1928" t="b">
        <f t="shared" si="290"/>
        <v>1</v>
      </c>
      <c r="P1928" t="b">
        <f t="shared" si="291"/>
        <v>1</v>
      </c>
      <c r="Q1928" s="21">
        <f t="shared" si="292"/>
        <v>1</v>
      </c>
    </row>
    <row r="1930" spans="1:17" ht="15" customHeight="1" x14ac:dyDescent="0.25">
      <c r="F1930" s="13"/>
      <c r="Q1930" s="14">
        <f>COUNTIF(Q2:Q1926, "&lt;0")</f>
        <v>177</v>
      </c>
    </row>
  </sheetData>
  <autoFilter ref="A1:Q1928" xr:uid="{D4743E87-021F-4B4C-BABC-3FE8096B71F6}">
    <filterColumn colId="7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</filters>
    </filterColumn>
  </autoFilter>
  <sortState xmlns:xlrd2="http://schemas.microsoft.com/office/spreadsheetml/2017/richdata2" ref="A2:J1928">
    <sortCondition ref="A2:A1928"/>
    <sortCondition ref="B2:B1928"/>
    <sortCondition ref="G2:G1928"/>
  </sortState>
  <conditionalFormatting sqref="Q3:Q1928">
    <cfRule type="cellIs" dxfId="1" priority="2" operator="lessThan">
      <formula>0</formula>
    </cfRule>
  </conditionalFormatting>
  <conditionalFormatting sqref="Q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8D76-FBC0-496B-969B-9FBB801DBB68}">
  <sheetPr codeName="Sheet18">
    <outlinePr summaryBelow="0" summaryRight="0"/>
  </sheetPr>
  <dimension ref="A1:I139"/>
  <sheetViews>
    <sheetView topLeftCell="A103" zoomScaleNormal="100" workbookViewId="0">
      <selection activeCell="J115" sqref="J114:J115"/>
    </sheetView>
  </sheetViews>
  <sheetFormatPr defaultColWidth="14.42578125" defaultRowHeight="15" customHeight="1" x14ac:dyDescent="0.2"/>
  <cols>
    <col min="1" max="1" width="22.5703125" style="1" customWidth="1"/>
    <col min="2" max="2" width="22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6.28515625" style="1" customWidth="1"/>
    <col min="10" max="16384" width="14.42578125" style="1"/>
  </cols>
  <sheetData>
    <row r="1" spans="1:9" ht="15.75" customHeight="1" x14ac:dyDescent="0.2">
      <c r="A1" s="24" t="s">
        <v>25</v>
      </c>
      <c r="B1" s="27" t="s">
        <v>7</v>
      </c>
      <c r="C1" s="25" t="s">
        <v>3</v>
      </c>
      <c r="D1" s="25" t="s">
        <v>4</v>
      </c>
      <c r="E1" s="26" t="s">
        <v>5</v>
      </c>
      <c r="F1" s="26" t="s">
        <v>6</v>
      </c>
      <c r="G1" s="28" t="s">
        <v>9</v>
      </c>
      <c r="H1" s="27" t="s">
        <v>8</v>
      </c>
      <c r="I1" s="28" t="s">
        <v>10</v>
      </c>
    </row>
    <row r="2" spans="1:9" ht="15.75" customHeight="1" x14ac:dyDescent="0.2">
      <c r="A2" s="2" t="s">
        <v>317</v>
      </c>
      <c r="B2" s="5" t="s">
        <v>335</v>
      </c>
      <c r="C2" s="8">
        <v>44136</v>
      </c>
      <c r="D2" s="8">
        <v>44561</v>
      </c>
      <c r="E2" s="33">
        <v>20000</v>
      </c>
      <c r="F2" s="33">
        <f>E2/14</f>
        <v>1428.5714285714287</v>
      </c>
      <c r="G2" s="1" t="s">
        <v>0</v>
      </c>
      <c r="H2" s="5" t="s">
        <v>12</v>
      </c>
      <c r="I2" s="4"/>
    </row>
    <row r="3" spans="1:9" ht="15.75" customHeight="1" x14ac:dyDescent="0.2">
      <c r="A3" s="2" t="s">
        <v>28</v>
      </c>
      <c r="B3" s="5" t="s">
        <v>334</v>
      </c>
      <c r="C3" s="7">
        <v>44228</v>
      </c>
      <c r="D3" s="7">
        <v>44592</v>
      </c>
      <c r="E3" s="33">
        <v>30000</v>
      </c>
      <c r="F3" s="33">
        <f>E3/12</f>
        <v>2500</v>
      </c>
      <c r="G3" s="1" t="s">
        <v>2</v>
      </c>
      <c r="H3" s="5" t="s">
        <v>12</v>
      </c>
      <c r="I3" s="4"/>
    </row>
    <row r="4" spans="1:9" ht="15.75" customHeight="1" x14ac:dyDescent="0.2">
      <c r="A4" s="2" t="s">
        <v>32</v>
      </c>
      <c r="B4" s="5" t="s">
        <v>336</v>
      </c>
      <c r="C4" s="9">
        <v>44197</v>
      </c>
      <c r="D4" s="9">
        <v>44561</v>
      </c>
      <c r="E4" s="33">
        <v>150500</v>
      </c>
      <c r="F4" s="34">
        <f>E4/12</f>
        <v>12541.666666666666</v>
      </c>
      <c r="G4" s="1" t="s">
        <v>15</v>
      </c>
      <c r="H4" s="3" t="s">
        <v>13</v>
      </c>
      <c r="I4" s="4"/>
    </row>
    <row r="5" spans="1:9" ht="15.75" customHeight="1" x14ac:dyDescent="0.2">
      <c r="A5" s="2" t="s">
        <v>33</v>
      </c>
      <c r="B5" s="5" t="s">
        <v>336</v>
      </c>
      <c r="C5" s="6">
        <v>44013</v>
      </c>
      <c r="D5" s="6">
        <v>44377</v>
      </c>
      <c r="E5" s="33">
        <v>150000</v>
      </c>
      <c r="F5" s="37">
        <f>E5/12</f>
        <v>12500</v>
      </c>
      <c r="G5" s="1" t="s">
        <v>0</v>
      </c>
      <c r="H5" s="5" t="s">
        <v>12</v>
      </c>
      <c r="I5" s="10"/>
    </row>
    <row r="6" spans="1:9" ht="15.75" customHeight="1" x14ac:dyDescent="0.2">
      <c r="A6" s="2" t="s">
        <v>318</v>
      </c>
      <c r="B6" s="5" t="s">
        <v>333</v>
      </c>
      <c r="C6" s="9">
        <v>44221</v>
      </c>
      <c r="D6" s="9">
        <v>44585</v>
      </c>
      <c r="E6" s="33">
        <v>10500</v>
      </c>
      <c r="F6" s="34">
        <f>E6/12</f>
        <v>875</v>
      </c>
      <c r="G6" s="1" t="s">
        <v>15</v>
      </c>
      <c r="H6" s="3" t="s">
        <v>14</v>
      </c>
      <c r="I6" s="4"/>
    </row>
    <row r="7" spans="1:9" ht="15.75" customHeight="1" x14ac:dyDescent="0.2">
      <c r="A7" s="2" t="s">
        <v>37</v>
      </c>
      <c r="B7" s="5" t="s">
        <v>336</v>
      </c>
      <c r="C7" s="6">
        <v>44197</v>
      </c>
      <c r="D7" s="6">
        <v>44561</v>
      </c>
      <c r="E7" s="33">
        <v>130000</v>
      </c>
      <c r="F7" s="37">
        <f>E7/12</f>
        <v>10833.333333333334</v>
      </c>
      <c r="G7" s="1" t="s">
        <v>0</v>
      </c>
      <c r="H7" s="5" t="s">
        <v>14</v>
      </c>
      <c r="I7" s="10"/>
    </row>
    <row r="8" spans="1:9" ht="15.75" customHeight="1" x14ac:dyDescent="0.2">
      <c r="A8" s="2" t="s">
        <v>38</v>
      </c>
      <c r="B8" s="5" t="s">
        <v>336</v>
      </c>
      <c r="C8" s="6">
        <v>44151</v>
      </c>
      <c r="D8" s="6">
        <v>44592</v>
      </c>
      <c r="E8" s="33">
        <v>24800</v>
      </c>
      <c r="F8" s="37">
        <f>E8/15</f>
        <v>1653.3333333333333</v>
      </c>
      <c r="G8" s="1" t="s">
        <v>0</v>
      </c>
      <c r="H8" s="5" t="s">
        <v>12</v>
      </c>
      <c r="I8" s="10"/>
    </row>
    <row r="9" spans="1:9" ht="15.75" customHeight="1" x14ac:dyDescent="0.2">
      <c r="A9" s="2" t="s">
        <v>39</v>
      </c>
      <c r="B9" s="5" t="s">
        <v>334</v>
      </c>
      <c r="C9" s="7">
        <v>44264</v>
      </c>
      <c r="D9" s="7">
        <v>44533</v>
      </c>
      <c r="E9" s="33">
        <v>22500</v>
      </c>
      <c r="F9" s="36">
        <f>E9/9</f>
        <v>2500</v>
      </c>
      <c r="G9" s="1" t="s">
        <v>2</v>
      </c>
      <c r="H9" s="3" t="s">
        <v>12</v>
      </c>
      <c r="I9" s="4"/>
    </row>
    <row r="10" spans="1:9" ht="15.75" customHeight="1" x14ac:dyDescent="0.2">
      <c r="A10" s="2" t="s">
        <v>148</v>
      </c>
      <c r="B10" s="5" t="s">
        <v>333</v>
      </c>
      <c r="C10" s="8">
        <v>44317</v>
      </c>
      <c r="D10" s="8">
        <v>44681</v>
      </c>
      <c r="E10" s="33">
        <v>30000</v>
      </c>
      <c r="F10" s="33">
        <f>E10/12</f>
        <v>2500</v>
      </c>
      <c r="G10" s="1" t="s">
        <v>0</v>
      </c>
      <c r="H10" s="5" t="s">
        <v>14</v>
      </c>
      <c r="I10" s="4"/>
    </row>
    <row r="11" spans="1:9" ht="15.75" customHeight="1" x14ac:dyDescent="0.2">
      <c r="A11" s="2" t="s">
        <v>148</v>
      </c>
      <c r="B11" s="5" t="s">
        <v>333</v>
      </c>
      <c r="C11" s="8">
        <v>44317</v>
      </c>
      <c r="D11" s="8">
        <v>44681</v>
      </c>
      <c r="E11" s="33">
        <v>5000</v>
      </c>
      <c r="F11" s="33">
        <f>E11/12</f>
        <v>416.66666666666669</v>
      </c>
      <c r="G11" s="1" t="s">
        <v>0</v>
      </c>
      <c r="H11" s="5" t="s">
        <v>14</v>
      </c>
      <c r="I11" s="4"/>
    </row>
    <row r="12" spans="1:9" ht="15.75" customHeight="1" x14ac:dyDescent="0.2">
      <c r="A12" s="2" t="s">
        <v>46</v>
      </c>
      <c r="B12" s="5" t="s">
        <v>332</v>
      </c>
      <c r="C12" s="8">
        <v>44136</v>
      </c>
      <c r="D12" s="8">
        <v>44500</v>
      </c>
      <c r="E12" s="33">
        <v>8000</v>
      </c>
      <c r="F12" s="33">
        <f>E12/12</f>
        <v>666.66666666666663</v>
      </c>
      <c r="G12" s="1" t="s">
        <v>0</v>
      </c>
      <c r="H12" s="5" t="s">
        <v>14</v>
      </c>
      <c r="I12" s="4"/>
    </row>
    <row r="13" spans="1:9" ht="15.75" customHeight="1" x14ac:dyDescent="0.2">
      <c r="A13" s="2" t="s">
        <v>47</v>
      </c>
      <c r="B13" s="5" t="s">
        <v>335</v>
      </c>
      <c r="C13" s="8">
        <v>44317</v>
      </c>
      <c r="D13" s="8">
        <v>44681</v>
      </c>
      <c r="E13" s="33">
        <v>30000</v>
      </c>
      <c r="F13" s="33">
        <f>E13/12</f>
        <v>2500</v>
      </c>
      <c r="G13" s="1" t="s">
        <v>0</v>
      </c>
      <c r="H13" s="5" t="s">
        <v>14</v>
      </c>
      <c r="I13" s="10"/>
    </row>
    <row r="14" spans="1:9" ht="15.75" customHeight="1" x14ac:dyDescent="0.2">
      <c r="A14" s="2" t="s">
        <v>52</v>
      </c>
      <c r="B14" s="5" t="s">
        <v>332</v>
      </c>
      <c r="C14" s="8">
        <v>44531</v>
      </c>
      <c r="D14" s="8">
        <v>44895</v>
      </c>
      <c r="E14" s="33">
        <v>50000</v>
      </c>
      <c r="F14" s="33">
        <f>E14/44</f>
        <v>1136.3636363636363</v>
      </c>
      <c r="G14" s="1" t="s">
        <v>0</v>
      </c>
      <c r="H14" s="5" t="s">
        <v>14</v>
      </c>
      <c r="I14" s="10"/>
    </row>
    <row r="15" spans="1:9" ht="15.75" customHeight="1" x14ac:dyDescent="0.2">
      <c r="A15" s="2" t="s">
        <v>56</v>
      </c>
      <c r="B15" s="5" t="s">
        <v>334</v>
      </c>
      <c r="C15" s="8">
        <v>44256</v>
      </c>
      <c r="D15" s="9">
        <v>44620</v>
      </c>
      <c r="E15" s="33">
        <v>14000</v>
      </c>
      <c r="F15" s="33">
        <f>E15/12</f>
        <v>1166.6666666666667</v>
      </c>
      <c r="G15" s="1" t="s">
        <v>0</v>
      </c>
      <c r="H15" s="5" t="s">
        <v>12</v>
      </c>
      <c r="I15" s="4"/>
    </row>
    <row r="16" spans="1:9" ht="15.75" customHeight="1" x14ac:dyDescent="0.2">
      <c r="A16" s="2" t="s">
        <v>58</v>
      </c>
      <c r="B16" s="5" t="s">
        <v>335</v>
      </c>
      <c r="C16" s="9">
        <v>44197</v>
      </c>
      <c r="D16" s="9">
        <v>44561</v>
      </c>
      <c r="E16" s="34">
        <v>180000</v>
      </c>
      <c r="F16" s="34">
        <f>E16/12</f>
        <v>15000</v>
      </c>
      <c r="G16" s="1" t="s">
        <v>0</v>
      </c>
      <c r="H16" s="3" t="s">
        <v>14</v>
      </c>
      <c r="I16" s="10"/>
    </row>
    <row r="17" spans="1:9" ht="15.75" customHeight="1" x14ac:dyDescent="0.2">
      <c r="A17" s="2" t="s">
        <v>59</v>
      </c>
      <c r="B17" s="5" t="s">
        <v>333</v>
      </c>
      <c r="C17" s="9">
        <v>44254</v>
      </c>
      <c r="D17" s="9">
        <v>44342</v>
      </c>
      <c r="E17" s="34">
        <v>7500</v>
      </c>
      <c r="F17" s="34">
        <f>E17/3</f>
        <v>2500</v>
      </c>
      <c r="G17" s="1" t="s">
        <v>0</v>
      </c>
      <c r="H17" s="3" t="s">
        <v>14</v>
      </c>
      <c r="I17" s="4"/>
    </row>
    <row r="18" spans="1:9" ht="15.75" customHeight="1" x14ac:dyDescent="0.2">
      <c r="A18" s="2" t="s">
        <v>62</v>
      </c>
      <c r="B18" s="5" t="s">
        <v>336</v>
      </c>
      <c r="C18" s="9">
        <v>43922</v>
      </c>
      <c r="D18" s="9">
        <v>44012</v>
      </c>
      <c r="E18" s="34">
        <v>5000</v>
      </c>
      <c r="F18" s="34">
        <f>E18/3</f>
        <v>1666.6666666666667</v>
      </c>
      <c r="G18" s="1" t="s">
        <v>0</v>
      </c>
      <c r="H18" s="3" t="s">
        <v>14</v>
      </c>
      <c r="I18" s="4">
        <v>12</v>
      </c>
    </row>
    <row r="19" spans="1:9" ht="15.75" customHeight="1" x14ac:dyDescent="0.2">
      <c r="A19" s="2" t="s">
        <v>62</v>
      </c>
      <c r="B19" s="5" t="s">
        <v>336</v>
      </c>
      <c r="C19" s="9">
        <v>44287</v>
      </c>
      <c r="D19" s="9">
        <v>44484</v>
      </c>
      <c r="E19" s="34">
        <v>15000</v>
      </c>
      <c r="F19" s="34">
        <f>E19/6</f>
        <v>2500</v>
      </c>
      <c r="G19" s="1" t="s">
        <v>0</v>
      </c>
      <c r="H19" s="3" t="s">
        <v>14</v>
      </c>
      <c r="I19" s="4"/>
    </row>
    <row r="20" spans="1:9" ht="15.75" customHeight="1" x14ac:dyDescent="0.2">
      <c r="A20" s="2" t="s">
        <v>66</v>
      </c>
      <c r="B20" s="5" t="s">
        <v>332</v>
      </c>
      <c r="C20" s="8">
        <v>44652</v>
      </c>
      <c r="D20" s="8">
        <v>45016</v>
      </c>
      <c r="E20" s="33">
        <v>21000</v>
      </c>
      <c r="F20" s="33">
        <f t="shared" ref="F20:F44" si="0">E20/12</f>
        <v>1750</v>
      </c>
      <c r="G20" s="1" t="s">
        <v>0</v>
      </c>
      <c r="H20" s="5" t="s">
        <v>14</v>
      </c>
      <c r="I20" s="10"/>
    </row>
    <row r="21" spans="1:9" ht="15.75" customHeight="1" x14ac:dyDescent="0.2">
      <c r="A21" s="2" t="s">
        <v>68</v>
      </c>
      <c r="B21" s="5" t="s">
        <v>335</v>
      </c>
      <c r="C21" s="8">
        <v>44044</v>
      </c>
      <c r="D21" s="8">
        <v>44408</v>
      </c>
      <c r="E21" s="33">
        <v>31600</v>
      </c>
      <c r="F21" s="33">
        <f t="shared" si="0"/>
        <v>2633.3333333333335</v>
      </c>
      <c r="G21" s="1" t="s">
        <v>0</v>
      </c>
      <c r="H21" s="5" t="s">
        <v>14</v>
      </c>
      <c r="I21" s="4"/>
    </row>
    <row r="22" spans="1:9" ht="15.75" customHeight="1" x14ac:dyDescent="0.2">
      <c r="A22" s="2" t="s">
        <v>319</v>
      </c>
      <c r="B22" s="5" t="s">
        <v>334</v>
      </c>
      <c r="C22" s="9">
        <v>44013</v>
      </c>
      <c r="D22" s="9">
        <v>44377</v>
      </c>
      <c r="E22" s="34">
        <v>59000</v>
      </c>
      <c r="F22" s="34">
        <f t="shared" si="0"/>
        <v>4916.666666666667</v>
      </c>
      <c r="G22" s="1" t="s">
        <v>0</v>
      </c>
      <c r="H22" s="3" t="s">
        <v>14</v>
      </c>
      <c r="I22" s="10"/>
    </row>
    <row r="23" spans="1:9" ht="15.75" customHeight="1" x14ac:dyDescent="0.2">
      <c r="A23" s="2" t="s">
        <v>76</v>
      </c>
      <c r="B23" s="5" t="s">
        <v>335</v>
      </c>
      <c r="C23" s="9">
        <v>44671</v>
      </c>
      <c r="D23" s="9">
        <v>45033</v>
      </c>
      <c r="E23" s="34">
        <v>20000</v>
      </c>
      <c r="F23" s="34">
        <f t="shared" si="0"/>
        <v>1666.6666666666667</v>
      </c>
      <c r="G23" s="1" t="s">
        <v>0</v>
      </c>
      <c r="H23" s="3" t="s">
        <v>14</v>
      </c>
      <c r="I23" s="4"/>
    </row>
    <row r="24" spans="1:9" ht="15.75" customHeight="1" x14ac:dyDescent="0.2">
      <c r="A24" s="2" t="s">
        <v>76</v>
      </c>
      <c r="B24" s="5" t="s">
        <v>335</v>
      </c>
      <c r="C24" s="9">
        <v>44671</v>
      </c>
      <c r="D24" s="9">
        <v>45033</v>
      </c>
      <c r="E24" s="34">
        <v>10000</v>
      </c>
      <c r="F24" s="34">
        <f t="shared" si="0"/>
        <v>833.33333333333337</v>
      </c>
      <c r="G24" s="1" t="s">
        <v>0</v>
      </c>
      <c r="H24" s="3" t="s">
        <v>14</v>
      </c>
      <c r="I24" s="4"/>
    </row>
    <row r="25" spans="1:9" ht="15.75" customHeight="1" x14ac:dyDescent="0.2">
      <c r="A25" s="2" t="s">
        <v>76</v>
      </c>
      <c r="B25" s="5" t="s">
        <v>335</v>
      </c>
      <c r="C25" s="9">
        <v>44671</v>
      </c>
      <c r="D25" s="9">
        <v>45033</v>
      </c>
      <c r="E25" s="34">
        <v>3000</v>
      </c>
      <c r="F25" s="34">
        <f t="shared" si="0"/>
        <v>250</v>
      </c>
      <c r="G25" s="1" t="s">
        <v>0</v>
      </c>
      <c r="H25" s="3" t="s">
        <v>14</v>
      </c>
      <c r="I25" s="4"/>
    </row>
    <row r="26" spans="1:9" ht="15.75" customHeight="1" x14ac:dyDescent="0.2">
      <c r="A26" s="2" t="s">
        <v>82</v>
      </c>
      <c r="B26" s="5" t="s">
        <v>333</v>
      </c>
      <c r="C26" s="40">
        <v>44256</v>
      </c>
      <c r="D26" s="40">
        <v>44620</v>
      </c>
      <c r="E26" s="35">
        <v>30000</v>
      </c>
      <c r="F26" s="35">
        <f t="shared" si="0"/>
        <v>2500</v>
      </c>
      <c r="G26" s="1" t="s">
        <v>15</v>
      </c>
      <c r="H26" s="3" t="s">
        <v>14</v>
      </c>
      <c r="I26" s="4"/>
    </row>
    <row r="27" spans="1:9" ht="15.75" customHeight="1" x14ac:dyDescent="0.2">
      <c r="A27" s="2" t="s">
        <v>84</v>
      </c>
      <c r="B27" s="5" t="s">
        <v>333</v>
      </c>
      <c r="C27" s="40">
        <v>43910</v>
      </c>
      <c r="D27" s="40">
        <v>44286</v>
      </c>
      <c r="E27" s="35">
        <v>30000</v>
      </c>
      <c r="F27" s="35">
        <f t="shared" si="0"/>
        <v>2500</v>
      </c>
      <c r="G27" s="1" t="s">
        <v>0</v>
      </c>
      <c r="H27" s="3" t="s">
        <v>12</v>
      </c>
      <c r="I27" s="4"/>
    </row>
    <row r="28" spans="1:9" ht="15.75" customHeight="1" x14ac:dyDescent="0.2">
      <c r="A28" s="2" t="s">
        <v>86</v>
      </c>
      <c r="B28" s="5" t="s">
        <v>332</v>
      </c>
      <c r="C28" s="9">
        <v>44044</v>
      </c>
      <c r="D28" s="9">
        <v>44408</v>
      </c>
      <c r="E28" s="34">
        <v>60000</v>
      </c>
      <c r="F28" s="34">
        <f t="shared" si="0"/>
        <v>5000</v>
      </c>
      <c r="G28" s="1" t="s">
        <v>0</v>
      </c>
      <c r="H28" s="3" t="s">
        <v>14</v>
      </c>
      <c r="I28" s="4"/>
    </row>
    <row r="29" spans="1:9" ht="15.75" customHeight="1" x14ac:dyDescent="0.2">
      <c r="A29" s="2" t="s">
        <v>320</v>
      </c>
      <c r="B29" s="5" t="s">
        <v>332</v>
      </c>
      <c r="C29" s="9">
        <v>44105</v>
      </c>
      <c r="D29" s="9">
        <v>44469</v>
      </c>
      <c r="E29" s="34">
        <v>150000</v>
      </c>
      <c r="F29" s="34">
        <f t="shared" si="0"/>
        <v>12500</v>
      </c>
      <c r="G29" s="1" t="s">
        <v>2</v>
      </c>
      <c r="H29" s="5" t="s">
        <v>14</v>
      </c>
      <c r="I29" s="4"/>
    </row>
    <row r="30" spans="1:9" ht="15.75" customHeight="1" x14ac:dyDescent="0.2">
      <c r="A30" s="2" t="s">
        <v>87</v>
      </c>
      <c r="B30" s="5" t="s">
        <v>334</v>
      </c>
      <c r="C30" s="9">
        <v>44044</v>
      </c>
      <c r="D30" s="9">
        <v>44408</v>
      </c>
      <c r="E30" s="36">
        <v>62000</v>
      </c>
      <c r="F30" s="36">
        <f t="shared" si="0"/>
        <v>5166.666666666667</v>
      </c>
      <c r="G30" s="1" t="s">
        <v>0</v>
      </c>
      <c r="H30" s="5" t="s">
        <v>14</v>
      </c>
      <c r="I30" s="4"/>
    </row>
    <row r="31" spans="1:9" ht="15.75" customHeight="1" x14ac:dyDescent="0.2">
      <c r="A31" s="2" t="s">
        <v>321</v>
      </c>
      <c r="B31" s="5" t="s">
        <v>334</v>
      </c>
      <c r="C31" s="9">
        <v>44136</v>
      </c>
      <c r="D31" s="9">
        <v>44500</v>
      </c>
      <c r="E31" s="34">
        <v>65000</v>
      </c>
      <c r="F31" s="34">
        <f t="shared" si="0"/>
        <v>5416.666666666667</v>
      </c>
      <c r="G31" s="1" t="s">
        <v>0</v>
      </c>
      <c r="H31" s="3" t="s">
        <v>14</v>
      </c>
      <c r="I31" s="4"/>
    </row>
    <row r="32" spans="1:9" ht="15.75" customHeight="1" x14ac:dyDescent="0.2">
      <c r="A32" s="2" t="s">
        <v>89</v>
      </c>
      <c r="B32" s="5" t="s">
        <v>336</v>
      </c>
      <c r="C32" s="9">
        <v>44315</v>
      </c>
      <c r="D32" s="9">
        <v>44679</v>
      </c>
      <c r="E32" s="34">
        <v>20000</v>
      </c>
      <c r="F32" s="34">
        <f t="shared" si="0"/>
        <v>1666.6666666666667</v>
      </c>
      <c r="G32" s="1" t="s">
        <v>0</v>
      </c>
      <c r="H32" s="3" t="s">
        <v>14</v>
      </c>
      <c r="I32" s="4"/>
    </row>
    <row r="33" spans="1:9" ht="15.75" customHeight="1" x14ac:dyDescent="0.2">
      <c r="A33" s="2" t="s">
        <v>322</v>
      </c>
      <c r="B33" s="5" t="s">
        <v>335</v>
      </c>
      <c r="C33" s="8">
        <v>44005</v>
      </c>
      <c r="D33" s="8">
        <v>44371</v>
      </c>
      <c r="E33" s="33">
        <v>32000</v>
      </c>
      <c r="F33" s="33">
        <f t="shared" si="0"/>
        <v>2666.6666666666665</v>
      </c>
      <c r="G33" s="1" t="s">
        <v>0</v>
      </c>
      <c r="H33" s="5" t="s">
        <v>14</v>
      </c>
      <c r="I33" s="4"/>
    </row>
    <row r="34" spans="1:9" ht="15.75" customHeight="1" x14ac:dyDescent="0.2">
      <c r="A34" s="2" t="s">
        <v>96</v>
      </c>
      <c r="B34" s="5" t="s">
        <v>332</v>
      </c>
      <c r="C34" s="8">
        <v>43983</v>
      </c>
      <c r="D34" s="8">
        <v>44347</v>
      </c>
      <c r="E34" s="33">
        <v>14000</v>
      </c>
      <c r="F34" s="33">
        <f t="shared" si="0"/>
        <v>1166.6666666666667</v>
      </c>
      <c r="G34" s="1" t="s">
        <v>0</v>
      </c>
      <c r="H34" s="5" t="s">
        <v>14</v>
      </c>
      <c r="I34" s="4"/>
    </row>
    <row r="35" spans="1:9" ht="15.75" customHeight="1" x14ac:dyDescent="0.2">
      <c r="A35" s="2" t="s">
        <v>97</v>
      </c>
      <c r="B35" s="5" t="s">
        <v>332</v>
      </c>
      <c r="C35" s="8">
        <v>44249</v>
      </c>
      <c r="D35" s="8">
        <v>44613</v>
      </c>
      <c r="E35" s="33">
        <v>16000</v>
      </c>
      <c r="F35" s="33">
        <f t="shared" si="0"/>
        <v>1333.3333333333333</v>
      </c>
      <c r="G35" s="1" t="s">
        <v>0</v>
      </c>
      <c r="H35" s="5" t="s">
        <v>12</v>
      </c>
      <c r="I35" s="4"/>
    </row>
    <row r="36" spans="1:9" ht="15.75" customHeight="1" x14ac:dyDescent="0.2">
      <c r="A36" s="2" t="s">
        <v>98</v>
      </c>
      <c r="B36" s="5" t="s">
        <v>333</v>
      </c>
      <c r="C36" s="9">
        <v>43770</v>
      </c>
      <c r="D36" s="9">
        <v>44255</v>
      </c>
      <c r="E36" s="34">
        <f>262500-25000</f>
        <v>237500</v>
      </c>
      <c r="F36" s="34">
        <f t="shared" si="0"/>
        <v>19791.666666666668</v>
      </c>
      <c r="G36" s="1" t="s">
        <v>0</v>
      </c>
      <c r="H36" s="3" t="s">
        <v>14</v>
      </c>
      <c r="I36" s="4"/>
    </row>
    <row r="37" spans="1:9" ht="15.75" customHeight="1" x14ac:dyDescent="0.2">
      <c r="A37" s="2" t="s">
        <v>98</v>
      </c>
      <c r="B37" s="5" t="s">
        <v>333</v>
      </c>
      <c r="C37" s="9">
        <v>44197</v>
      </c>
      <c r="D37" s="9">
        <v>44561</v>
      </c>
      <c r="E37" s="34">
        <v>200000</v>
      </c>
      <c r="F37" s="34">
        <f t="shared" si="0"/>
        <v>16666.666666666668</v>
      </c>
      <c r="G37" s="1" t="s">
        <v>0</v>
      </c>
      <c r="H37" s="3" t="s">
        <v>13</v>
      </c>
      <c r="I37" s="4"/>
    </row>
    <row r="38" spans="1:9" ht="15.75" customHeight="1" x14ac:dyDescent="0.2">
      <c r="A38" s="2" t="s">
        <v>98</v>
      </c>
      <c r="B38" s="5" t="s">
        <v>333</v>
      </c>
      <c r="C38" s="9">
        <v>44562</v>
      </c>
      <c r="D38" s="9">
        <v>44926</v>
      </c>
      <c r="E38" s="34">
        <v>200000</v>
      </c>
      <c r="F38" s="34">
        <f t="shared" si="0"/>
        <v>16666.666666666668</v>
      </c>
      <c r="G38" s="1" t="s">
        <v>0</v>
      </c>
      <c r="H38" s="3" t="s">
        <v>13</v>
      </c>
      <c r="I38" s="4"/>
    </row>
    <row r="39" spans="1:9" ht="15.75" customHeight="1" x14ac:dyDescent="0.2">
      <c r="A39" s="2" t="s">
        <v>98</v>
      </c>
      <c r="B39" s="5" t="s">
        <v>333</v>
      </c>
      <c r="C39" s="9">
        <v>43922</v>
      </c>
      <c r="D39" s="9">
        <v>44286</v>
      </c>
      <c r="E39" s="34">
        <v>25000</v>
      </c>
      <c r="F39" s="34">
        <f t="shared" si="0"/>
        <v>2083.3333333333335</v>
      </c>
      <c r="G39" s="1" t="s">
        <v>0</v>
      </c>
      <c r="H39" s="3" t="s">
        <v>13</v>
      </c>
      <c r="I39" s="4"/>
    </row>
    <row r="40" spans="1:9" ht="15.75" customHeight="1" x14ac:dyDescent="0.2">
      <c r="A40" s="2" t="s">
        <v>98</v>
      </c>
      <c r="B40" s="5" t="s">
        <v>333</v>
      </c>
      <c r="C40" s="9">
        <v>43972</v>
      </c>
      <c r="D40" s="9">
        <v>44336</v>
      </c>
      <c r="E40" s="34">
        <v>130000</v>
      </c>
      <c r="F40" s="34">
        <f t="shared" si="0"/>
        <v>10833.333333333334</v>
      </c>
      <c r="G40" s="1" t="s">
        <v>0</v>
      </c>
      <c r="H40" s="3" t="s">
        <v>14</v>
      </c>
      <c r="I40" s="4"/>
    </row>
    <row r="41" spans="1:9" ht="15.75" customHeight="1" x14ac:dyDescent="0.2">
      <c r="A41" s="2" t="s">
        <v>98</v>
      </c>
      <c r="B41" s="5" t="s">
        <v>333</v>
      </c>
      <c r="C41" s="9">
        <v>44013</v>
      </c>
      <c r="D41" s="9">
        <v>44377</v>
      </c>
      <c r="E41" s="34">
        <v>38080</v>
      </c>
      <c r="F41" s="34">
        <f t="shared" si="0"/>
        <v>3173.3333333333335</v>
      </c>
      <c r="G41" s="1" t="s">
        <v>0</v>
      </c>
      <c r="H41" s="3" t="s">
        <v>13</v>
      </c>
      <c r="I41" s="4"/>
    </row>
    <row r="42" spans="1:9" ht="15.75" customHeight="1" x14ac:dyDescent="0.2">
      <c r="A42" s="2" t="s">
        <v>98</v>
      </c>
      <c r="B42" s="5" t="s">
        <v>333</v>
      </c>
      <c r="C42" s="9">
        <v>44053</v>
      </c>
      <c r="D42" s="9">
        <v>44417</v>
      </c>
      <c r="E42" s="34">
        <v>100000</v>
      </c>
      <c r="F42" s="34">
        <f t="shared" si="0"/>
        <v>8333.3333333333339</v>
      </c>
      <c r="G42" s="1" t="s">
        <v>0</v>
      </c>
      <c r="H42" s="3" t="s">
        <v>13</v>
      </c>
      <c r="I42" s="4"/>
    </row>
    <row r="43" spans="1:9" ht="15.75" customHeight="1" x14ac:dyDescent="0.2">
      <c r="A43" s="2" t="s">
        <v>98</v>
      </c>
      <c r="B43" s="5" t="s">
        <v>333</v>
      </c>
      <c r="C43" s="9">
        <v>44166</v>
      </c>
      <c r="D43" s="9">
        <v>44530</v>
      </c>
      <c r="E43" s="34">
        <v>120000</v>
      </c>
      <c r="F43" s="34">
        <f t="shared" si="0"/>
        <v>10000</v>
      </c>
      <c r="G43" s="1" t="s">
        <v>0</v>
      </c>
      <c r="H43" s="3" t="s">
        <v>13</v>
      </c>
      <c r="I43" s="4"/>
    </row>
    <row r="44" spans="1:9" ht="15.75" customHeight="1" x14ac:dyDescent="0.2">
      <c r="A44" s="2" t="s">
        <v>99</v>
      </c>
      <c r="B44" s="5" t="s">
        <v>334</v>
      </c>
      <c r="C44" s="9">
        <v>44211</v>
      </c>
      <c r="D44" s="9">
        <v>44575</v>
      </c>
      <c r="E44" s="34">
        <v>60000</v>
      </c>
      <c r="F44" s="34">
        <f t="shared" si="0"/>
        <v>5000</v>
      </c>
      <c r="G44" s="1" t="s">
        <v>0</v>
      </c>
      <c r="H44" s="3" t="s">
        <v>12</v>
      </c>
      <c r="I44" s="4"/>
    </row>
    <row r="45" spans="1:9" ht="15.75" customHeight="1" x14ac:dyDescent="0.2">
      <c r="A45" s="2" t="s">
        <v>101</v>
      </c>
      <c r="B45" s="5" t="s">
        <v>335</v>
      </c>
      <c r="C45" s="9">
        <v>44105</v>
      </c>
      <c r="D45" s="9">
        <v>44469</v>
      </c>
      <c r="E45" s="34">
        <v>30000</v>
      </c>
      <c r="F45" s="34">
        <f>35000/12</f>
        <v>2916.6666666666665</v>
      </c>
      <c r="G45" s="1" t="s">
        <v>2</v>
      </c>
      <c r="H45" s="3" t="s">
        <v>12</v>
      </c>
      <c r="I45" s="4"/>
    </row>
    <row r="46" spans="1:9" ht="15.75" customHeight="1" x14ac:dyDescent="0.2">
      <c r="A46" s="2" t="s">
        <v>104</v>
      </c>
      <c r="B46" s="5" t="s">
        <v>332</v>
      </c>
      <c r="C46" s="6">
        <v>44094</v>
      </c>
      <c r="D46" s="6">
        <v>44458</v>
      </c>
      <c r="E46" s="37">
        <v>210000</v>
      </c>
      <c r="F46" s="37">
        <f>E46/12</f>
        <v>17500</v>
      </c>
      <c r="G46" s="1" t="s">
        <v>0</v>
      </c>
      <c r="H46" s="5" t="s">
        <v>14</v>
      </c>
      <c r="I46" s="4"/>
    </row>
    <row r="47" spans="1:9" ht="15.75" customHeight="1" x14ac:dyDescent="0.2">
      <c r="A47" s="2" t="s">
        <v>105</v>
      </c>
      <c r="B47" s="5" t="s">
        <v>334</v>
      </c>
      <c r="C47" s="8">
        <v>44228</v>
      </c>
      <c r="D47" s="8">
        <v>44592</v>
      </c>
      <c r="E47" s="33">
        <v>20000</v>
      </c>
      <c r="F47" s="33">
        <f>E47/12</f>
        <v>1666.6666666666667</v>
      </c>
      <c r="G47" s="1" t="s">
        <v>0</v>
      </c>
      <c r="H47" s="5" t="s">
        <v>14</v>
      </c>
      <c r="I47" s="4"/>
    </row>
    <row r="48" spans="1:9" ht="15.75" customHeight="1" x14ac:dyDescent="0.2">
      <c r="A48" s="2" t="s">
        <v>105</v>
      </c>
      <c r="B48" s="5" t="s">
        <v>334</v>
      </c>
      <c r="C48" s="8">
        <v>44228</v>
      </c>
      <c r="D48" s="9">
        <v>44592</v>
      </c>
      <c r="E48" s="33">
        <v>4000</v>
      </c>
      <c r="F48" s="33">
        <f>E48/12</f>
        <v>333.33333333333331</v>
      </c>
      <c r="G48" s="1" t="s">
        <v>0</v>
      </c>
      <c r="H48" s="5" t="s">
        <v>13</v>
      </c>
      <c r="I48" s="4"/>
    </row>
    <row r="49" spans="1:9" ht="15.75" customHeight="1" x14ac:dyDescent="0.2">
      <c r="A49" s="2" t="s">
        <v>105</v>
      </c>
      <c r="B49" s="5" t="s">
        <v>334</v>
      </c>
      <c r="C49" s="8">
        <v>44256</v>
      </c>
      <c r="D49" s="9">
        <v>44620</v>
      </c>
      <c r="E49" s="33">
        <v>8000</v>
      </c>
      <c r="F49" s="33">
        <f>E49/12</f>
        <v>666.66666666666663</v>
      </c>
      <c r="G49" s="1" t="s">
        <v>0</v>
      </c>
      <c r="H49" s="5" t="s">
        <v>13</v>
      </c>
      <c r="I49" s="4"/>
    </row>
    <row r="50" spans="1:9" ht="15.75" customHeight="1" x14ac:dyDescent="0.2">
      <c r="A50" s="2" t="s">
        <v>108</v>
      </c>
      <c r="B50" s="5" t="s">
        <v>335</v>
      </c>
      <c r="C50" s="8">
        <v>44361</v>
      </c>
      <c r="D50" s="8">
        <v>44725</v>
      </c>
      <c r="E50" s="33">
        <v>30000</v>
      </c>
      <c r="F50" s="33">
        <f>E50/12</f>
        <v>2500</v>
      </c>
      <c r="G50" s="1" t="s">
        <v>0</v>
      </c>
      <c r="H50" s="5" t="s">
        <v>14</v>
      </c>
      <c r="I50" s="4"/>
    </row>
    <row r="51" spans="1:9" ht="15.75" customHeight="1" x14ac:dyDescent="0.2">
      <c r="A51" s="2" t="s">
        <v>107</v>
      </c>
      <c r="B51" s="5" t="s">
        <v>335</v>
      </c>
      <c r="C51" s="7">
        <v>44713</v>
      </c>
      <c r="D51" s="7">
        <v>45077</v>
      </c>
      <c r="E51" s="36">
        <v>40000</v>
      </c>
      <c r="F51" s="36">
        <f>105020/36</f>
        <v>2917.2222222222222</v>
      </c>
      <c r="G51" s="1" t="s">
        <v>0</v>
      </c>
      <c r="H51" s="3" t="s">
        <v>14</v>
      </c>
      <c r="I51" s="4"/>
    </row>
    <row r="52" spans="1:9" ht="15.75" customHeight="1" x14ac:dyDescent="0.2">
      <c r="A52" s="2" t="s">
        <v>109</v>
      </c>
      <c r="B52" s="5" t="s">
        <v>335</v>
      </c>
      <c r="C52" s="8">
        <v>44013</v>
      </c>
      <c r="D52" s="8">
        <v>44377</v>
      </c>
      <c r="E52" s="33">
        <v>50000</v>
      </c>
      <c r="F52" s="33">
        <f>E52/12</f>
        <v>4166.666666666667</v>
      </c>
      <c r="G52" s="1" t="s">
        <v>0</v>
      </c>
      <c r="H52" s="5" t="s">
        <v>14</v>
      </c>
      <c r="I52" s="4"/>
    </row>
    <row r="53" spans="1:9" ht="15.75" customHeight="1" x14ac:dyDescent="0.2">
      <c r="A53" s="2" t="s">
        <v>112</v>
      </c>
      <c r="B53" s="5" t="s">
        <v>333</v>
      </c>
      <c r="C53" s="8">
        <v>44138</v>
      </c>
      <c r="D53" s="8">
        <v>44500</v>
      </c>
      <c r="E53" s="33">
        <v>220000</v>
      </c>
      <c r="F53" s="33">
        <f>E53/12</f>
        <v>18333.333333333332</v>
      </c>
      <c r="G53" s="1" t="s">
        <v>0</v>
      </c>
      <c r="H53" s="5" t="s">
        <v>13</v>
      </c>
      <c r="I53" s="4"/>
    </row>
    <row r="54" spans="1:9" ht="15.75" customHeight="1" x14ac:dyDescent="0.2">
      <c r="A54" s="2" t="s">
        <v>122</v>
      </c>
      <c r="B54" s="5" t="s">
        <v>332</v>
      </c>
      <c r="C54" s="8">
        <v>44287</v>
      </c>
      <c r="D54" s="8">
        <v>44651</v>
      </c>
      <c r="E54" s="33">
        <v>10000</v>
      </c>
      <c r="F54" s="33">
        <f>E54/12</f>
        <v>833.33333333333337</v>
      </c>
      <c r="G54" s="1" t="s">
        <v>0</v>
      </c>
      <c r="H54" s="5" t="s">
        <v>14</v>
      </c>
      <c r="I54" s="4"/>
    </row>
    <row r="55" spans="1:9" ht="15.75" customHeight="1" x14ac:dyDescent="0.2">
      <c r="A55" s="2" t="s">
        <v>125</v>
      </c>
      <c r="B55" s="5" t="s">
        <v>332</v>
      </c>
      <c r="C55" s="41">
        <v>43891</v>
      </c>
      <c r="D55" s="41">
        <v>44377</v>
      </c>
      <c r="E55" s="38">
        <v>30000</v>
      </c>
      <c r="F55" s="38">
        <f>E55/16</f>
        <v>1875</v>
      </c>
      <c r="G55" s="1" t="s">
        <v>0</v>
      </c>
      <c r="H55" s="3" t="s">
        <v>12</v>
      </c>
      <c r="I55" s="4"/>
    </row>
    <row r="56" spans="1:9" ht="15.75" customHeight="1" x14ac:dyDescent="0.2">
      <c r="A56" s="2" t="s">
        <v>126</v>
      </c>
      <c r="B56" s="5" t="s">
        <v>333</v>
      </c>
      <c r="C56" s="40">
        <v>44013</v>
      </c>
      <c r="D56" s="40">
        <v>44377</v>
      </c>
      <c r="E56" s="35">
        <v>30000</v>
      </c>
      <c r="F56" s="35">
        <f>E56/12</f>
        <v>2500</v>
      </c>
      <c r="G56" s="1" t="s">
        <v>0</v>
      </c>
      <c r="H56" s="3" t="s">
        <v>14</v>
      </c>
      <c r="I56" s="4"/>
    </row>
    <row r="57" spans="1:9" ht="15.75" customHeight="1" x14ac:dyDescent="0.2">
      <c r="A57" s="2" t="s">
        <v>323</v>
      </c>
      <c r="B57" s="5" t="s">
        <v>335</v>
      </c>
      <c r="C57" s="8">
        <v>43983</v>
      </c>
      <c r="D57" s="8">
        <v>44347</v>
      </c>
      <c r="E57" s="33">
        <v>40000</v>
      </c>
      <c r="F57" s="34">
        <f>E57/12</f>
        <v>3333.3333333333335</v>
      </c>
      <c r="G57" s="1" t="s">
        <v>0</v>
      </c>
      <c r="H57" s="5" t="s">
        <v>14</v>
      </c>
      <c r="I57" s="4"/>
    </row>
    <row r="58" spans="1:9" ht="15.75" customHeight="1" x14ac:dyDescent="0.2">
      <c r="A58" s="2" t="s">
        <v>323</v>
      </c>
      <c r="B58" s="5" t="s">
        <v>335</v>
      </c>
      <c r="C58" s="8">
        <v>44197</v>
      </c>
      <c r="D58" s="9">
        <v>44592</v>
      </c>
      <c r="E58" s="33">
        <v>260000</v>
      </c>
      <c r="F58" s="34">
        <f>E58/13</f>
        <v>20000</v>
      </c>
      <c r="G58" s="1" t="s">
        <v>0</v>
      </c>
      <c r="H58" s="5" t="s">
        <v>13</v>
      </c>
      <c r="I58" s="4"/>
    </row>
    <row r="59" spans="1:9" ht="15.75" customHeight="1" x14ac:dyDescent="0.2">
      <c r="A59" s="2" t="s">
        <v>130</v>
      </c>
      <c r="B59" s="5" t="s">
        <v>332</v>
      </c>
      <c r="C59" s="7">
        <v>44105</v>
      </c>
      <c r="D59" s="7">
        <v>44469</v>
      </c>
      <c r="E59" s="36">
        <v>30000</v>
      </c>
      <c r="F59" s="36">
        <f t="shared" ref="F59:F68" si="1">E59/12</f>
        <v>2500</v>
      </c>
      <c r="G59" s="1" t="s">
        <v>2</v>
      </c>
      <c r="H59" s="3" t="s">
        <v>14</v>
      </c>
      <c r="I59" s="4"/>
    </row>
    <row r="60" spans="1:9" ht="15.75" customHeight="1" x14ac:dyDescent="0.2">
      <c r="A60" s="2" t="s">
        <v>131</v>
      </c>
      <c r="B60" s="5" t="s">
        <v>333</v>
      </c>
      <c r="C60" s="9">
        <v>44098</v>
      </c>
      <c r="D60" s="9">
        <v>44439</v>
      </c>
      <c r="E60" s="34">
        <v>10000</v>
      </c>
      <c r="F60" s="34">
        <f t="shared" si="1"/>
        <v>833.33333333333337</v>
      </c>
      <c r="G60" s="1" t="s">
        <v>0</v>
      </c>
      <c r="H60" s="3" t="s">
        <v>13</v>
      </c>
      <c r="I60" s="4"/>
    </row>
    <row r="61" spans="1:9" ht="15.75" customHeight="1" x14ac:dyDescent="0.2">
      <c r="A61" s="2" t="s">
        <v>131</v>
      </c>
      <c r="B61" s="5" t="s">
        <v>333</v>
      </c>
      <c r="C61" s="9">
        <v>44197</v>
      </c>
      <c r="D61" s="9">
        <v>44561</v>
      </c>
      <c r="E61" s="34">
        <v>80000</v>
      </c>
      <c r="F61" s="34">
        <f t="shared" si="1"/>
        <v>6666.666666666667</v>
      </c>
      <c r="G61" s="1" t="s">
        <v>0</v>
      </c>
      <c r="H61" s="3" t="s">
        <v>14</v>
      </c>
      <c r="I61" s="4"/>
    </row>
    <row r="62" spans="1:9" ht="15.75" customHeight="1" x14ac:dyDescent="0.2">
      <c r="A62" s="2" t="s">
        <v>131</v>
      </c>
      <c r="B62" s="5" t="s">
        <v>333</v>
      </c>
      <c r="C62" s="9">
        <v>44197</v>
      </c>
      <c r="D62" s="9">
        <v>44561</v>
      </c>
      <c r="E62" s="34">
        <v>70000</v>
      </c>
      <c r="F62" s="34">
        <f t="shared" si="1"/>
        <v>5833.333333333333</v>
      </c>
      <c r="G62" s="1" t="s">
        <v>0</v>
      </c>
      <c r="H62" s="3" t="s">
        <v>14</v>
      </c>
      <c r="I62" s="4"/>
    </row>
    <row r="63" spans="1:9" ht="15.75" customHeight="1" x14ac:dyDescent="0.2">
      <c r="A63" s="2" t="s">
        <v>134</v>
      </c>
      <c r="B63" s="5" t="s">
        <v>336</v>
      </c>
      <c r="C63" s="8">
        <v>44197</v>
      </c>
      <c r="D63" s="8">
        <v>44561</v>
      </c>
      <c r="E63" s="33">
        <v>80000</v>
      </c>
      <c r="F63" s="33">
        <f t="shared" si="1"/>
        <v>6666.666666666667</v>
      </c>
      <c r="G63" s="1" t="s">
        <v>0</v>
      </c>
      <c r="H63" s="5" t="s">
        <v>13</v>
      </c>
      <c r="I63" s="4"/>
    </row>
    <row r="64" spans="1:9" ht="15.75" customHeight="1" x14ac:dyDescent="0.2">
      <c r="A64" s="2" t="s">
        <v>134</v>
      </c>
      <c r="B64" s="5" t="s">
        <v>336</v>
      </c>
      <c r="C64" s="8">
        <v>44197</v>
      </c>
      <c r="D64" s="8">
        <v>44561</v>
      </c>
      <c r="E64" s="33">
        <v>20000</v>
      </c>
      <c r="F64" s="33">
        <f t="shared" si="1"/>
        <v>1666.6666666666667</v>
      </c>
      <c r="G64" s="1" t="s">
        <v>0</v>
      </c>
      <c r="H64" s="5" t="s">
        <v>13</v>
      </c>
      <c r="I64" s="4"/>
    </row>
    <row r="65" spans="1:9" ht="15.75" customHeight="1" x14ac:dyDescent="0.2">
      <c r="A65" s="2" t="s">
        <v>137</v>
      </c>
      <c r="B65" s="5" t="s">
        <v>336</v>
      </c>
      <c r="C65" s="9">
        <v>44013</v>
      </c>
      <c r="D65" s="9">
        <v>44377</v>
      </c>
      <c r="E65" s="34">
        <v>60000</v>
      </c>
      <c r="F65" s="34">
        <f t="shared" si="1"/>
        <v>5000</v>
      </c>
      <c r="G65" s="1" t="s">
        <v>0</v>
      </c>
      <c r="H65" s="3" t="s">
        <v>14</v>
      </c>
      <c r="I65" s="4"/>
    </row>
    <row r="66" spans="1:9" ht="15.75" customHeight="1" x14ac:dyDescent="0.2">
      <c r="A66" s="2" t="s">
        <v>140</v>
      </c>
      <c r="B66" s="5" t="s">
        <v>332</v>
      </c>
      <c r="C66" s="7">
        <v>43881</v>
      </c>
      <c r="D66" s="7">
        <v>44255</v>
      </c>
      <c r="E66" s="39">
        <v>5000</v>
      </c>
      <c r="F66" s="36">
        <f t="shared" si="1"/>
        <v>416.66666666666669</v>
      </c>
      <c r="G66" s="1" t="s">
        <v>0</v>
      </c>
      <c r="H66" s="3" t="s">
        <v>12</v>
      </c>
      <c r="I66" s="4">
        <v>12</v>
      </c>
    </row>
    <row r="67" spans="1:9" ht="15.75" customHeight="1" x14ac:dyDescent="0.2">
      <c r="A67" s="2" t="s">
        <v>141</v>
      </c>
      <c r="B67" s="5" t="s">
        <v>334</v>
      </c>
      <c r="C67" s="7">
        <v>44027</v>
      </c>
      <c r="D67" s="7">
        <v>44391</v>
      </c>
      <c r="E67" s="39">
        <v>50000</v>
      </c>
      <c r="F67" s="36">
        <f t="shared" si="1"/>
        <v>4166.666666666667</v>
      </c>
      <c r="G67" s="1" t="s">
        <v>0</v>
      </c>
      <c r="H67" s="3" t="s">
        <v>12</v>
      </c>
      <c r="I67" s="4"/>
    </row>
    <row r="68" spans="1:9" ht="15.75" customHeight="1" x14ac:dyDescent="0.2">
      <c r="A68" s="2" t="s">
        <v>150</v>
      </c>
      <c r="B68" s="5" t="s">
        <v>334</v>
      </c>
      <c r="C68" s="11">
        <v>44287</v>
      </c>
      <c r="D68" s="6">
        <v>44651</v>
      </c>
      <c r="E68" s="37">
        <v>20000</v>
      </c>
      <c r="F68" s="37">
        <f t="shared" si="1"/>
        <v>1666.6666666666667</v>
      </c>
      <c r="G68" s="1" t="s">
        <v>2</v>
      </c>
      <c r="H68" s="3" t="s">
        <v>14</v>
      </c>
      <c r="I68" s="10"/>
    </row>
    <row r="69" spans="1:9" ht="15.75" customHeight="1" x14ac:dyDescent="0.2">
      <c r="A69" s="2" t="s">
        <v>151</v>
      </c>
      <c r="B69" s="5" t="s">
        <v>336</v>
      </c>
      <c r="C69" s="8">
        <v>44075</v>
      </c>
      <c r="D69" s="8">
        <v>44439</v>
      </c>
      <c r="E69" s="33">
        <v>10000</v>
      </c>
      <c r="F69" s="33">
        <f>5000/12</f>
        <v>416.66666666666669</v>
      </c>
      <c r="G69" s="1" t="s">
        <v>0</v>
      </c>
      <c r="H69" s="5" t="s">
        <v>14</v>
      </c>
      <c r="I69" s="4"/>
    </row>
    <row r="70" spans="1:9" ht="15.75" customHeight="1" x14ac:dyDescent="0.2">
      <c r="A70" s="2" t="s">
        <v>155</v>
      </c>
      <c r="B70" s="5" t="s">
        <v>333</v>
      </c>
      <c r="C70" s="6">
        <v>44242</v>
      </c>
      <c r="D70" s="6">
        <v>44606</v>
      </c>
      <c r="E70" s="37">
        <v>20000</v>
      </c>
      <c r="F70" s="37">
        <f>E70/12</f>
        <v>1666.6666666666667</v>
      </c>
      <c r="G70" s="1" t="s">
        <v>0</v>
      </c>
      <c r="H70" s="3" t="s">
        <v>14</v>
      </c>
      <c r="I70" s="4"/>
    </row>
    <row r="71" spans="1:9" ht="15.75" customHeight="1" x14ac:dyDescent="0.2">
      <c r="A71" s="2" t="s">
        <v>157</v>
      </c>
      <c r="B71" s="5" t="s">
        <v>334</v>
      </c>
      <c r="C71" s="7">
        <v>43883</v>
      </c>
      <c r="D71" s="7">
        <v>43972</v>
      </c>
      <c r="E71" s="36">
        <v>10000</v>
      </c>
      <c r="F71" s="34">
        <f>E71/3</f>
        <v>3333.3333333333335</v>
      </c>
      <c r="G71" s="1" t="s">
        <v>0</v>
      </c>
      <c r="H71" s="3" t="s">
        <v>14</v>
      </c>
      <c r="I71" s="4">
        <v>12</v>
      </c>
    </row>
    <row r="72" spans="1:9" ht="15.75" customHeight="1" x14ac:dyDescent="0.2">
      <c r="A72" s="2" t="s">
        <v>158</v>
      </c>
      <c r="B72" s="5" t="s">
        <v>336</v>
      </c>
      <c r="C72" s="7">
        <v>44197</v>
      </c>
      <c r="D72" s="7">
        <v>44561</v>
      </c>
      <c r="E72" s="36">
        <v>20000</v>
      </c>
      <c r="F72" s="34">
        <f>E72/12</f>
        <v>1666.6666666666667</v>
      </c>
      <c r="G72" s="1" t="s">
        <v>0</v>
      </c>
      <c r="H72" s="3" t="s">
        <v>14</v>
      </c>
      <c r="I72" s="4"/>
    </row>
    <row r="73" spans="1:9" ht="15.75" customHeight="1" x14ac:dyDescent="0.2">
      <c r="A73" s="2" t="s">
        <v>162</v>
      </c>
      <c r="B73" s="5" t="s">
        <v>334</v>
      </c>
      <c r="C73" s="8">
        <v>43952</v>
      </c>
      <c r="D73" s="8">
        <v>44316</v>
      </c>
      <c r="E73" s="34">
        <v>30000</v>
      </c>
      <c r="F73" s="34">
        <f>E73/12</f>
        <v>2500</v>
      </c>
      <c r="G73" s="1" t="s">
        <v>0</v>
      </c>
      <c r="H73" s="5" t="s">
        <v>14</v>
      </c>
      <c r="I73" s="4"/>
    </row>
    <row r="74" spans="1:9" ht="15.75" customHeight="1" x14ac:dyDescent="0.2">
      <c r="A74" s="2" t="s">
        <v>162</v>
      </c>
      <c r="B74" s="5" t="s">
        <v>334</v>
      </c>
      <c r="C74" s="8">
        <v>44044</v>
      </c>
      <c r="D74" s="8">
        <v>44316</v>
      </c>
      <c r="E74" s="33">
        <v>3000</v>
      </c>
      <c r="F74" s="34">
        <f>E74/9</f>
        <v>333.33333333333331</v>
      </c>
      <c r="G74" s="1" t="s">
        <v>0</v>
      </c>
      <c r="H74" s="5"/>
      <c r="I74" s="4"/>
    </row>
    <row r="75" spans="1:9" ht="15.75" customHeight="1" x14ac:dyDescent="0.2">
      <c r="A75" s="2" t="s">
        <v>165</v>
      </c>
      <c r="B75" s="5" t="s">
        <v>332</v>
      </c>
      <c r="C75" s="6">
        <v>44013</v>
      </c>
      <c r="D75" s="6">
        <v>44377</v>
      </c>
      <c r="E75" s="37">
        <v>20000</v>
      </c>
      <c r="F75" s="37">
        <f>E75/12</f>
        <v>1666.6666666666667</v>
      </c>
      <c r="G75" s="1" t="s">
        <v>0</v>
      </c>
      <c r="H75" s="5" t="s">
        <v>14</v>
      </c>
      <c r="I75" s="4"/>
    </row>
    <row r="76" spans="1:9" ht="15.75" customHeight="1" x14ac:dyDescent="0.2">
      <c r="A76" s="2" t="s">
        <v>165</v>
      </c>
      <c r="B76" s="5" t="s">
        <v>332</v>
      </c>
      <c r="C76" s="6">
        <v>44136</v>
      </c>
      <c r="D76" s="6">
        <v>44500</v>
      </c>
      <c r="E76" s="37">
        <v>20000</v>
      </c>
      <c r="F76" s="37">
        <f>E76/12</f>
        <v>1666.6666666666667</v>
      </c>
      <c r="G76" s="1" t="s">
        <v>0</v>
      </c>
      <c r="H76" s="5" t="s">
        <v>14</v>
      </c>
      <c r="I76" s="4"/>
    </row>
    <row r="77" spans="1:9" ht="15.75" customHeight="1" x14ac:dyDescent="0.2">
      <c r="A77" s="2" t="s">
        <v>168</v>
      </c>
      <c r="B77" s="5" t="s">
        <v>332</v>
      </c>
      <c r="C77" s="8">
        <v>43983</v>
      </c>
      <c r="D77" s="8">
        <v>44347</v>
      </c>
      <c r="E77" s="33">
        <v>30000</v>
      </c>
      <c r="F77" s="33">
        <f>E77/12</f>
        <v>2500</v>
      </c>
      <c r="G77" s="1" t="s">
        <v>0</v>
      </c>
      <c r="H77" s="3" t="s">
        <v>14</v>
      </c>
      <c r="I77" s="4"/>
    </row>
    <row r="78" spans="1:9" ht="15.75" customHeight="1" x14ac:dyDescent="0.2">
      <c r="A78" s="2" t="s">
        <v>171</v>
      </c>
      <c r="B78" s="5" t="s">
        <v>335</v>
      </c>
      <c r="C78" s="40">
        <v>44501</v>
      </c>
      <c r="D78" s="40">
        <v>44865</v>
      </c>
      <c r="E78" s="35">
        <v>50000</v>
      </c>
      <c r="F78" s="35">
        <v>4301.083333333333</v>
      </c>
      <c r="G78" s="1" t="s">
        <v>0</v>
      </c>
      <c r="H78" s="3" t="s">
        <v>14</v>
      </c>
      <c r="I78" s="4"/>
    </row>
    <row r="79" spans="1:9" ht="15.75" customHeight="1" x14ac:dyDescent="0.2">
      <c r="A79" s="2" t="s">
        <v>172</v>
      </c>
      <c r="B79" s="5" t="s">
        <v>334</v>
      </c>
      <c r="C79" s="9">
        <v>44197</v>
      </c>
      <c r="D79" s="9">
        <v>44561</v>
      </c>
      <c r="E79" s="34">
        <v>30000</v>
      </c>
      <c r="F79" s="34">
        <f t="shared" ref="F79:F89" si="2">E79/12</f>
        <v>2500</v>
      </c>
      <c r="G79" s="1" t="s">
        <v>2</v>
      </c>
      <c r="H79" s="3" t="s">
        <v>13</v>
      </c>
      <c r="I79" s="4"/>
    </row>
    <row r="80" spans="1:9" ht="15.75" customHeight="1" x14ac:dyDescent="0.2">
      <c r="A80" s="2" t="s">
        <v>172</v>
      </c>
      <c r="B80" s="5" t="s">
        <v>334</v>
      </c>
      <c r="C80" s="40">
        <v>44197</v>
      </c>
      <c r="D80" s="40">
        <v>44561</v>
      </c>
      <c r="E80" s="35">
        <v>230000</v>
      </c>
      <c r="F80" s="35">
        <f t="shared" si="2"/>
        <v>19166.666666666668</v>
      </c>
      <c r="G80" s="1" t="s">
        <v>2</v>
      </c>
      <c r="H80" s="3" t="s">
        <v>14</v>
      </c>
      <c r="I80" s="4"/>
    </row>
    <row r="81" spans="1:9" ht="15.75" customHeight="1" x14ac:dyDescent="0.2">
      <c r="A81" s="2" t="s">
        <v>177</v>
      </c>
      <c r="B81" s="5" t="s">
        <v>335</v>
      </c>
      <c r="C81" s="8">
        <v>44288</v>
      </c>
      <c r="D81" s="8">
        <v>44652</v>
      </c>
      <c r="E81" s="33">
        <v>40000</v>
      </c>
      <c r="F81" s="33">
        <f t="shared" si="2"/>
        <v>3333.3333333333335</v>
      </c>
      <c r="G81" s="1" t="s">
        <v>0</v>
      </c>
      <c r="H81" s="3" t="s">
        <v>14</v>
      </c>
      <c r="I81" s="4"/>
    </row>
    <row r="82" spans="1:9" ht="15.75" customHeight="1" x14ac:dyDescent="0.2">
      <c r="A82" s="2" t="s">
        <v>178</v>
      </c>
      <c r="B82" s="5" t="s">
        <v>333</v>
      </c>
      <c r="C82" s="9">
        <v>44136</v>
      </c>
      <c r="D82" s="9">
        <v>44500</v>
      </c>
      <c r="E82" s="34">
        <v>50000</v>
      </c>
      <c r="F82" s="34">
        <f t="shared" si="2"/>
        <v>4166.666666666667</v>
      </c>
      <c r="G82" s="1" t="s">
        <v>0</v>
      </c>
      <c r="H82" s="3" t="s">
        <v>14</v>
      </c>
      <c r="I82" s="4"/>
    </row>
    <row r="83" spans="1:9" ht="15.75" customHeight="1" x14ac:dyDescent="0.2">
      <c r="A83" s="2" t="s">
        <v>182</v>
      </c>
      <c r="B83" s="5" t="s">
        <v>334</v>
      </c>
      <c r="C83" s="9">
        <v>44105</v>
      </c>
      <c r="D83" s="9">
        <v>44469</v>
      </c>
      <c r="E83" s="34">
        <v>60000</v>
      </c>
      <c r="F83" s="34">
        <f t="shared" si="2"/>
        <v>5000</v>
      </c>
      <c r="G83" s="1" t="s">
        <v>1</v>
      </c>
      <c r="H83" s="3" t="s">
        <v>14</v>
      </c>
      <c r="I83" s="4"/>
    </row>
    <row r="84" spans="1:9" ht="15.75" customHeight="1" x14ac:dyDescent="0.2">
      <c r="A84" s="2" t="s">
        <v>182</v>
      </c>
      <c r="B84" s="5" t="s">
        <v>334</v>
      </c>
      <c r="C84" s="9">
        <v>44256</v>
      </c>
      <c r="D84" s="9">
        <v>44620</v>
      </c>
      <c r="E84" s="34">
        <v>4000</v>
      </c>
      <c r="F84" s="34">
        <f t="shared" si="2"/>
        <v>333.33333333333331</v>
      </c>
      <c r="G84" s="1" t="s">
        <v>1</v>
      </c>
      <c r="H84" s="3" t="s">
        <v>14</v>
      </c>
      <c r="I84" s="4"/>
    </row>
    <row r="85" spans="1:9" ht="15.75" customHeight="1" x14ac:dyDescent="0.2">
      <c r="A85" s="2" t="s">
        <v>191</v>
      </c>
      <c r="B85" s="5" t="s">
        <v>332</v>
      </c>
      <c r="C85" s="8">
        <v>44044</v>
      </c>
      <c r="D85" s="8">
        <v>44408</v>
      </c>
      <c r="E85" s="33">
        <v>50000</v>
      </c>
      <c r="F85" s="33">
        <f t="shared" si="2"/>
        <v>4166.666666666667</v>
      </c>
      <c r="G85" s="1" t="s">
        <v>2</v>
      </c>
      <c r="H85" s="3" t="s">
        <v>14</v>
      </c>
      <c r="I85" s="4"/>
    </row>
    <row r="86" spans="1:9" ht="15.75" customHeight="1" x14ac:dyDescent="0.2">
      <c r="A86" s="2" t="s">
        <v>190</v>
      </c>
      <c r="B86" s="5" t="s">
        <v>334</v>
      </c>
      <c r="C86" s="7">
        <v>43932</v>
      </c>
      <c r="D86" s="7">
        <v>44296</v>
      </c>
      <c r="E86" s="34">
        <v>10000</v>
      </c>
      <c r="F86" s="34">
        <f t="shared" si="2"/>
        <v>833.33333333333337</v>
      </c>
      <c r="G86" s="1" t="s">
        <v>0</v>
      </c>
      <c r="H86" s="3" t="s">
        <v>14</v>
      </c>
    </row>
    <row r="87" spans="1:9" ht="15.75" customHeight="1" x14ac:dyDescent="0.2">
      <c r="A87" s="2" t="s">
        <v>190</v>
      </c>
      <c r="B87" s="5" t="s">
        <v>334</v>
      </c>
      <c r="C87" s="7">
        <v>43932</v>
      </c>
      <c r="D87" s="7">
        <v>44296</v>
      </c>
      <c r="E87" s="34">
        <v>5000</v>
      </c>
      <c r="F87" s="34">
        <f t="shared" si="2"/>
        <v>416.66666666666669</v>
      </c>
      <c r="G87" s="1" t="s">
        <v>0</v>
      </c>
      <c r="H87" s="3" t="s">
        <v>13</v>
      </c>
    </row>
    <row r="88" spans="1:9" ht="15.75" customHeight="1" x14ac:dyDescent="0.2">
      <c r="A88" s="2" t="s">
        <v>190</v>
      </c>
      <c r="B88" s="5" t="s">
        <v>334</v>
      </c>
      <c r="C88" s="7">
        <v>44297</v>
      </c>
      <c r="D88" s="7">
        <v>44661</v>
      </c>
      <c r="E88" s="34">
        <v>10000</v>
      </c>
      <c r="F88" s="34">
        <f t="shared" si="2"/>
        <v>833.33333333333337</v>
      </c>
      <c r="G88" s="1" t="s">
        <v>0</v>
      </c>
      <c r="H88" s="3" t="s">
        <v>13</v>
      </c>
    </row>
    <row r="89" spans="1:9" ht="15.75" customHeight="1" x14ac:dyDescent="0.2">
      <c r="A89" s="2" t="s">
        <v>199</v>
      </c>
      <c r="B89" s="5" t="s">
        <v>336</v>
      </c>
      <c r="C89" s="8">
        <v>43891</v>
      </c>
      <c r="D89" s="8">
        <v>44255</v>
      </c>
      <c r="E89" s="33">
        <v>60000</v>
      </c>
      <c r="F89" s="33">
        <f t="shared" si="2"/>
        <v>5000</v>
      </c>
      <c r="G89" s="1" t="s">
        <v>0</v>
      </c>
      <c r="H89" s="3" t="s">
        <v>14</v>
      </c>
      <c r="I89" s="4"/>
    </row>
    <row r="90" spans="1:9" ht="15.75" customHeight="1" x14ac:dyDescent="0.2">
      <c r="A90" s="2" t="s">
        <v>324</v>
      </c>
      <c r="B90" s="5" t="s">
        <v>334</v>
      </c>
      <c r="C90" s="8">
        <v>44013</v>
      </c>
      <c r="D90" s="8">
        <v>44469</v>
      </c>
      <c r="E90" s="33">
        <v>10000</v>
      </c>
      <c r="F90" s="33">
        <f>E90/15</f>
        <v>666.66666666666663</v>
      </c>
      <c r="G90" s="1" t="s">
        <v>0</v>
      </c>
      <c r="H90" s="3" t="s">
        <v>12</v>
      </c>
      <c r="I90" s="4"/>
    </row>
    <row r="91" spans="1:9" ht="15.75" customHeight="1" x14ac:dyDescent="0.2">
      <c r="A91" s="2" t="s">
        <v>202</v>
      </c>
      <c r="B91" s="5" t="s">
        <v>332</v>
      </c>
      <c r="C91" s="9">
        <v>44228</v>
      </c>
      <c r="D91" s="9">
        <v>44592</v>
      </c>
      <c r="E91" s="34">
        <v>10000</v>
      </c>
      <c r="F91" s="33">
        <f>E91/12</f>
        <v>833.33333333333337</v>
      </c>
      <c r="G91" s="1" t="s">
        <v>0</v>
      </c>
      <c r="H91" s="5" t="s">
        <v>14</v>
      </c>
      <c r="I91" s="4"/>
    </row>
    <row r="92" spans="1:9" ht="15.75" customHeight="1" x14ac:dyDescent="0.2">
      <c r="A92" s="2" t="s">
        <v>204</v>
      </c>
      <c r="B92" s="5" t="s">
        <v>335</v>
      </c>
      <c r="C92" s="9">
        <v>44013</v>
      </c>
      <c r="D92" s="9">
        <v>44377</v>
      </c>
      <c r="E92" s="34">
        <v>30000</v>
      </c>
      <c r="F92" s="34">
        <f>E92/12</f>
        <v>2500</v>
      </c>
      <c r="G92" s="1" t="s">
        <v>0</v>
      </c>
      <c r="H92" s="3" t="s">
        <v>14</v>
      </c>
      <c r="I92" s="4"/>
    </row>
    <row r="93" spans="1:9" ht="15.75" customHeight="1" x14ac:dyDescent="0.2">
      <c r="A93" s="2" t="s">
        <v>204</v>
      </c>
      <c r="B93" s="5" t="s">
        <v>335</v>
      </c>
      <c r="C93" s="9">
        <v>44013</v>
      </c>
      <c r="D93" s="9">
        <v>44377</v>
      </c>
      <c r="E93" s="34">
        <v>10000</v>
      </c>
      <c r="F93" s="34">
        <f>E93/12</f>
        <v>833.33333333333337</v>
      </c>
      <c r="G93" s="1" t="s">
        <v>0</v>
      </c>
      <c r="H93" s="3" t="s">
        <v>14</v>
      </c>
      <c r="I93" s="4"/>
    </row>
    <row r="94" spans="1:9" ht="15.75" customHeight="1" x14ac:dyDescent="0.2">
      <c r="A94" s="2" t="s">
        <v>205</v>
      </c>
      <c r="B94" s="5" t="s">
        <v>333</v>
      </c>
      <c r="C94" s="7">
        <v>44120</v>
      </c>
      <c r="D94" s="7">
        <v>44196</v>
      </c>
      <c r="E94" s="36">
        <v>10000</v>
      </c>
      <c r="F94" s="36">
        <f>E94/3</f>
        <v>3333.3333333333335</v>
      </c>
      <c r="G94" s="1" t="s">
        <v>0</v>
      </c>
      <c r="H94" s="3" t="s">
        <v>14</v>
      </c>
      <c r="I94" s="4">
        <v>12</v>
      </c>
    </row>
    <row r="95" spans="1:9" ht="15.75" customHeight="1" x14ac:dyDescent="0.2">
      <c r="A95" s="2" t="s">
        <v>211</v>
      </c>
      <c r="B95" s="5" t="s">
        <v>332</v>
      </c>
      <c r="C95" s="7">
        <v>44197</v>
      </c>
      <c r="D95" s="7">
        <v>44561</v>
      </c>
      <c r="E95" s="36">
        <v>10000</v>
      </c>
      <c r="F95" s="36">
        <f>E95/12</f>
        <v>833.33333333333337</v>
      </c>
      <c r="G95" s="1" t="s">
        <v>0</v>
      </c>
      <c r="H95" s="3" t="s">
        <v>14</v>
      </c>
      <c r="I95" s="4"/>
    </row>
    <row r="96" spans="1:9" ht="15.75" customHeight="1" x14ac:dyDescent="0.2">
      <c r="A96" s="2" t="s">
        <v>213</v>
      </c>
      <c r="B96" s="5" t="s">
        <v>334</v>
      </c>
      <c r="C96" s="9">
        <v>44197</v>
      </c>
      <c r="D96" s="9">
        <v>44561</v>
      </c>
      <c r="E96" s="34">
        <v>30000</v>
      </c>
      <c r="F96" s="34">
        <f>E96/12</f>
        <v>2500</v>
      </c>
      <c r="G96" s="1" t="s">
        <v>0</v>
      </c>
      <c r="H96" s="5" t="s">
        <v>12</v>
      </c>
      <c r="I96" s="4"/>
    </row>
    <row r="97" spans="1:9" ht="15.75" customHeight="1" x14ac:dyDescent="0.2">
      <c r="A97" s="2" t="s">
        <v>215</v>
      </c>
      <c r="B97" s="5" t="s">
        <v>336</v>
      </c>
      <c r="C97" s="6">
        <v>44181</v>
      </c>
      <c r="D97" s="7">
        <v>44545</v>
      </c>
      <c r="E97" s="37">
        <v>20000</v>
      </c>
      <c r="F97" s="37">
        <f>E97/12</f>
        <v>1666.6666666666667</v>
      </c>
      <c r="G97" s="1" t="s">
        <v>15</v>
      </c>
      <c r="H97" s="5" t="s">
        <v>14</v>
      </c>
      <c r="I97" s="4"/>
    </row>
    <row r="98" spans="1:9" ht="15.75" customHeight="1" x14ac:dyDescent="0.2">
      <c r="A98" s="2" t="s">
        <v>221</v>
      </c>
      <c r="B98" s="5" t="s">
        <v>332</v>
      </c>
      <c r="C98" s="9">
        <v>44203</v>
      </c>
      <c r="D98" s="9">
        <v>44561</v>
      </c>
      <c r="E98" s="34">
        <v>3000</v>
      </c>
      <c r="F98" s="34">
        <f>E98/12</f>
        <v>250</v>
      </c>
      <c r="G98" s="1" t="s">
        <v>15</v>
      </c>
      <c r="H98" s="3" t="s">
        <v>12</v>
      </c>
      <c r="I98" s="4"/>
    </row>
    <row r="99" spans="1:9" ht="15.75" customHeight="1" x14ac:dyDescent="0.2">
      <c r="A99" s="2" t="s">
        <v>325</v>
      </c>
      <c r="B99" s="5" t="s">
        <v>332</v>
      </c>
      <c r="C99" s="9">
        <v>45108</v>
      </c>
      <c r="D99" s="9">
        <v>45291</v>
      </c>
      <c r="E99" s="34">
        <v>30000</v>
      </c>
      <c r="F99" s="34">
        <f>E99/6</f>
        <v>5000</v>
      </c>
      <c r="G99" s="1" t="s">
        <v>0</v>
      </c>
      <c r="H99" s="3" t="s">
        <v>12</v>
      </c>
      <c r="I99" s="4"/>
    </row>
    <row r="100" spans="1:9" ht="15.75" customHeight="1" x14ac:dyDescent="0.2">
      <c r="A100" s="2" t="s">
        <v>326</v>
      </c>
      <c r="B100" s="5" t="s">
        <v>332</v>
      </c>
      <c r="C100" s="9">
        <v>43922</v>
      </c>
      <c r="D100" s="9">
        <v>44286</v>
      </c>
      <c r="E100" s="34">
        <v>4000</v>
      </c>
      <c r="F100" s="34">
        <f>E100/12</f>
        <v>333.33333333333331</v>
      </c>
      <c r="G100" s="1" t="s">
        <v>0</v>
      </c>
      <c r="H100" s="3" t="s">
        <v>14</v>
      </c>
      <c r="I100" s="4"/>
    </row>
    <row r="101" spans="1:9" ht="15.75" customHeight="1" x14ac:dyDescent="0.2">
      <c r="A101" s="2" t="s">
        <v>327</v>
      </c>
      <c r="B101" s="5" t="s">
        <v>334</v>
      </c>
      <c r="C101" s="9">
        <v>44246</v>
      </c>
      <c r="D101" s="9">
        <v>44610</v>
      </c>
      <c r="E101" s="34">
        <v>130000</v>
      </c>
      <c r="F101" s="34">
        <f>E101/12</f>
        <v>10833.333333333334</v>
      </c>
      <c r="G101" s="1" t="s">
        <v>0</v>
      </c>
      <c r="H101" s="3" t="s">
        <v>12</v>
      </c>
      <c r="I101" s="4"/>
    </row>
    <row r="102" spans="1:9" ht="15.75" customHeight="1" x14ac:dyDescent="0.2">
      <c r="A102" s="2" t="s">
        <v>328</v>
      </c>
      <c r="B102" s="5" t="s">
        <v>336</v>
      </c>
      <c r="C102" s="9">
        <v>44501</v>
      </c>
      <c r="D102" s="9">
        <v>44865</v>
      </c>
      <c r="E102" s="34">
        <v>150000</v>
      </c>
      <c r="F102" s="34">
        <f>E102/12</f>
        <v>12500</v>
      </c>
      <c r="G102" s="1" t="s">
        <v>2</v>
      </c>
      <c r="H102" s="3" t="s">
        <v>12</v>
      </c>
      <c r="I102" s="4"/>
    </row>
    <row r="103" spans="1:9" ht="15.75" customHeight="1" x14ac:dyDescent="0.2">
      <c r="A103" s="2" t="s">
        <v>236</v>
      </c>
      <c r="B103" s="5" t="s">
        <v>336</v>
      </c>
      <c r="C103" s="6">
        <v>44263</v>
      </c>
      <c r="D103" s="6">
        <v>44627</v>
      </c>
      <c r="E103" s="37">
        <v>40000</v>
      </c>
      <c r="F103" s="37">
        <f>E103/12</f>
        <v>3333.3333333333335</v>
      </c>
      <c r="G103" s="1" t="s">
        <v>0</v>
      </c>
      <c r="H103" s="5" t="s">
        <v>14</v>
      </c>
      <c r="I103" s="4"/>
    </row>
    <row r="104" spans="1:9" ht="15.75" customHeight="1" x14ac:dyDescent="0.2">
      <c r="A104" s="2" t="s">
        <v>239</v>
      </c>
      <c r="B104" s="5" t="s">
        <v>332</v>
      </c>
      <c r="C104" s="9">
        <v>44197</v>
      </c>
      <c r="D104" s="9">
        <v>44286</v>
      </c>
      <c r="E104" s="34">
        <v>20000</v>
      </c>
      <c r="F104" s="34">
        <f>E104/3</f>
        <v>6666.666666666667</v>
      </c>
      <c r="G104" s="1" t="s">
        <v>15</v>
      </c>
      <c r="H104" s="3" t="s">
        <v>12</v>
      </c>
      <c r="I104" s="4">
        <v>12</v>
      </c>
    </row>
    <row r="105" spans="1:9" ht="15.75" customHeight="1" x14ac:dyDescent="0.2">
      <c r="A105" s="2" t="s">
        <v>247</v>
      </c>
      <c r="B105" s="5" t="s">
        <v>336</v>
      </c>
      <c r="C105" s="40">
        <v>44197</v>
      </c>
      <c r="D105" s="9">
        <v>44561</v>
      </c>
      <c r="E105" s="35">
        <v>10000</v>
      </c>
      <c r="F105" s="35">
        <f t="shared" ref="F105:F114" si="3">E105/12</f>
        <v>833.33333333333337</v>
      </c>
      <c r="G105" s="1" t="s">
        <v>15</v>
      </c>
      <c r="H105" s="3" t="s">
        <v>12</v>
      </c>
      <c r="I105" s="4"/>
    </row>
    <row r="106" spans="1:9" ht="15.75" customHeight="1" x14ac:dyDescent="0.2">
      <c r="A106" s="2" t="s">
        <v>248</v>
      </c>
      <c r="B106" s="5" t="s">
        <v>334</v>
      </c>
      <c r="C106" s="9">
        <v>44249</v>
      </c>
      <c r="D106" s="9">
        <v>44613</v>
      </c>
      <c r="E106" s="33">
        <v>20000</v>
      </c>
      <c r="F106" s="33">
        <f t="shared" si="3"/>
        <v>1666.6666666666667</v>
      </c>
      <c r="G106" s="1" t="s">
        <v>0</v>
      </c>
      <c r="H106" s="5" t="s">
        <v>12</v>
      </c>
      <c r="I106" s="4"/>
    </row>
    <row r="107" spans="1:9" ht="15.75" customHeight="1" x14ac:dyDescent="0.2">
      <c r="A107" s="2" t="s">
        <v>187</v>
      </c>
      <c r="B107" s="5" t="s">
        <v>333</v>
      </c>
      <c r="C107" s="9">
        <v>43906</v>
      </c>
      <c r="D107" s="9">
        <v>44270</v>
      </c>
      <c r="E107" s="34">
        <v>50000</v>
      </c>
      <c r="F107" s="34">
        <f t="shared" si="3"/>
        <v>4166.666666666667</v>
      </c>
      <c r="G107" s="1" t="s">
        <v>0</v>
      </c>
      <c r="H107" s="3" t="s">
        <v>14</v>
      </c>
      <c r="I107" s="4"/>
    </row>
    <row r="108" spans="1:9" ht="15.75" customHeight="1" x14ac:dyDescent="0.2">
      <c r="A108" s="2" t="s">
        <v>187</v>
      </c>
      <c r="B108" s="5" t="s">
        <v>333</v>
      </c>
      <c r="C108" s="9">
        <v>43906</v>
      </c>
      <c r="D108" s="9">
        <v>44270</v>
      </c>
      <c r="E108" s="33">
        <v>20000</v>
      </c>
      <c r="F108" s="33">
        <f t="shared" si="3"/>
        <v>1666.6666666666667</v>
      </c>
      <c r="G108" s="1" t="s">
        <v>0</v>
      </c>
      <c r="H108" s="5" t="s">
        <v>14</v>
      </c>
      <c r="I108" s="4"/>
    </row>
    <row r="109" spans="1:9" ht="15.75" customHeight="1" x14ac:dyDescent="0.2">
      <c r="A109" s="2" t="s">
        <v>249</v>
      </c>
      <c r="B109" s="5" t="s">
        <v>336</v>
      </c>
      <c r="C109" s="40">
        <v>44197</v>
      </c>
      <c r="D109" s="8">
        <v>44561</v>
      </c>
      <c r="E109" s="35">
        <v>10000</v>
      </c>
      <c r="F109" s="35">
        <f t="shared" si="3"/>
        <v>833.33333333333337</v>
      </c>
      <c r="G109" s="1" t="s">
        <v>0</v>
      </c>
      <c r="H109" s="3" t="s">
        <v>14</v>
      </c>
      <c r="I109" s="4"/>
    </row>
    <row r="110" spans="1:9" ht="15.75" customHeight="1" x14ac:dyDescent="0.2">
      <c r="A110" s="2" t="s">
        <v>91</v>
      </c>
      <c r="B110" s="5" t="s">
        <v>335</v>
      </c>
      <c r="C110" s="9">
        <v>44260</v>
      </c>
      <c r="D110" s="9">
        <v>44624</v>
      </c>
      <c r="E110" s="34">
        <v>10000</v>
      </c>
      <c r="F110" s="34">
        <f t="shared" si="3"/>
        <v>833.33333333333337</v>
      </c>
      <c r="G110" s="1" t="s">
        <v>0</v>
      </c>
      <c r="H110" s="3" t="s">
        <v>13</v>
      </c>
      <c r="I110" s="4"/>
    </row>
    <row r="111" spans="1:9" ht="15.75" customHeight="1" x14ac:dyDescent="0.2">
      <c r="A111" s="2" t="s">
        <v>252</v>
      </c>
      <c r="B111" s="5" t="s">
        <v>332</v>
      </c>
      <c r="C111" s="8">
        <v>44018</v>
      </c>
      <c r="D111" s="9">
        <v>44382</v>
      </c>
      <c r="E111" s="33">
        <v>30000</v>
      </c>
      <c r="F111" s="33">
        <f t="shared" si="3"/>
        <v>2500</v>
      </c>
      <c r="G111" s="1" t="s">
        <v>0</v>
      </c>
      <c r="H111" s="3" t="s">
        <v>14</v>
      </c>
      <c r="I111" s="4"/>
    </row>
    <row r="112" spans="1:9" ht="15.75" customHeight="1" x14ac:dyDescent="0.2">
      <c r="A112" s="2" t="s">
        <v>261</v>
      </c>
      <c r="B112" s="5" t="s">
        <v>333</v>
      </c>
      <c r="C112" s="7">
        <v>44007</v>
      </c>
      <c r="D112" s="7">
        <v>44371</v>
      </c>
      <c r="E112" s="36">
        <v>60000</v>
      </c>
      <c r="F112" s="36">
        <f t="shared" si="3"/>
        <v>5000</v>
      </c>
      <c r="G112" s="1" t="s">
        <v>0</v>
      </c>
      <c r="H112" s="3" t="s">
        <v>14</v>
      </c>
      <c r="I112" s="4"/>
    </row>
    <row r="113" spans="1:9" ht="15.75" customHeight="1" x14ac:dyDescent="0.2">
      <c r="A113" s="2" t="s">
        <v>265</v>
      </c>
      <c r="B113" s="5" t="s">
        <v>335</v>
      </c>
      <c r="C113" s="6">
        <v>43986</v>
      </c>
      <c r="D113" s="6">
        <v>44350</v>
      </c>
      <c r="E113" s="37">
        <v>20000</v>
      </c>
      <c r="F113" s="36">
        <f t="shared" si="3"/>
        <v>1666.6666666666667</v>
      </c>
      <c r="G113" s="1" t="s">
        <v>0</v>
      </c>
      <c r="H113" s="3" t="s">
        <v>12</v>
      </c>
      <c r="I113" s="4"/>
    </row>
    <row r="114" spans="1:9" ht="15.75" customHeight="1" x14ac:dyDescent="0.2">
      <c r="A114" s="2" t="s">
        <v>266</v>
      </c>
      <c r="B114" s="5" t="s">
        <v>336</v>
      </c>
      <c r="C114" s="8">
        <v>44166</v>
      </c>
      <c r="D114" s="8">
        <v>44530</v>
      </c>
      <c r="E114" s="34">
        <v>20000</v>
      </c>
      <c r="F114" s="34">
        <f t="shared" si="3"/>
        <v>1666.6666666666667</v>
      </c>
      <c r="G114" s="1" t="s">
        <v>0</v>
      </c>
      <c r="H114" s="3" t="s">
        <v>14</v>
      </c>
      <c r="I114" s="4"/>
    </row>
    <row r="115" spans="1:9" ht="15.75" customHeight="1" x14ac:dyDescent="0.2">
      <c r="A115" s="2" t="s">
        <v>270</v>
      </c>
      <c r="B115" s="5" t="s">
        <v>334</v>
      </c>
      <c r="C115" s="7">
        <v>44301</v>
      </c>
      <c r="D115" s="7">
        <v>44484</v>
      </c>
      <c r="E115" s="36">
        <v>10000</v>
      </c>
      <c r="F115" s="36">
        <f>E115/6</f>
        <v>1666.6666666666667</v>
      </c>
      <c r="G115" s="1" t="s">
        <v>0</v>
      </c>
      <c r="H115" s="3" t="s">
        <v>14</v>
      </c>
      <c r="I115" s="4"/>
    </row>
    <row r="116" spans="1:9" ht="15.75" customHeight="1" x14ac:dyDescent="0.2">
      <c r="A116" s="2" t="s">
        <v>273</v>
      </c>
      <c r="B116" s="5" t="s">
        <v>336</v>
      </c>
      <c r="C116" s="9">
        <v>44181</v>
      </c>
      <c r="D116" s="9">
        <v>44545</v>
      </c>
      <c r="E116" s="34">
        <v>30000</v>
      </c>
      <c r="F116" s="34">
        <f>E116/12</f>
        <v>2500</v>
      </c>
      <c r="G116" s="1" t="s">
        <v>0</v>
      </c>
      <c r="H116" s="3" t="s">
        <v>14</v>
      </c>
      <c r="I116" s="4"/>
    </row>
    <row r="117" spans="1:9" ht="15.75" customHeight="1" x14ac:dyDescent="0.2">
      <c r="A117" s="2" t="s">
        <v>273</v>
      </c>
      <c r="B117" s="5" t="s">
        <v>336</v>
      </c>
      <c r="C117" s="8">
        <v>44181</v>
      </c>
      <c r="D117" s="8">
        <v>44545</v>
      </c>
      <c r="E117" s="33">
        <v>20000</v>
      </c>
      <c r="F117" s="34">
        <f>E117/12</f>
        <v>1666.6666666666667</v>
      </c>
      <c r="G117" s="1" t="s">
        <v>0</v>
      </c>
      <c r="H117" s="3" t="s">
        <v>14</v>
      </c>
      <c r="I117" s="4"/>
    </row>
    <row r="118" spans="1:9" ht="15.75" customHeight="1" x14ac:dyDescent="0.2">
      <c r="A118" s="2" t="s">
        <v>275</v>
      </c>
      <c r="B118" s="5" t="s">
        <v>335</v>
      </c>
      <c r="C118" s="7">
        <v>44112</v>
      </c>
      <c r="D118" s="7">
        <v>44476</v>
      </c>
      <c r="E118" s="36">
        <v>290000</v>
      </c>
      <c r="F118" s="36">
        <v>19500</v>
      </c>
      <c r="G118" s="1" t="s">
        <v>0</v>
      </c>
      <c r="H118" s="3" t="s">
        <v>13</v>
      </c>
      <c r="I118" s="4">
        <v>12</v>
      </c>
    </row>
    <row r="119" spans="1:9" ht="15.75" customHeight="1" x14ac:dyDescent="0.2">
      <c r="A119" s="2" t="s">
        <v>275</v>
      </c>
      <c r="B119" s="5" t="s">
        <v>335</v>
      </c>
      <c r="C119" s="7">
        <v>44301</v>
      </c>
      <c r="D119" s="7">
        <v>44484</v>
      </c>
      <c r="E119" s="36">
        <v>130000</v>
      </c>
      <c r="F119" s="36">
        <f>E119/6</f>
        <v>21666.666666666668</v>
      </c>
      <c r="G119" s="1" t="s">
        <v>0</v>
      </c>
      <c r="H119" s="3" t="s">
        <v>14</v>
      </c>
      <c r="I119" s="4"/>
    </row>
    <row r="120" spans="1:9" ht="15.75" customHeight="1" x14ac:dyDescent="0.2">
      <c r="A120" s="2" t="s">
        <v>268</v>
      </c>
      <c r="B120" s="5" t="s">
        <v>336</v>
      </c>
      <c r="C120" s="7">
        <v>44301</v>
      </c>
      <c r="D120" s="7">
        <v>44484</v>
      </c>
      <c r="E120" s="36">
        <v>5000</v>
      </c>
      <c r="F120" s="36">
        <f>E120/6</f>
        <v>833.33333333333337</v>
      </c>
      <c r="G120" s="1" t="s">
        <v>1</v>
      </c>
      <c r="H120" s="3" t="s">
        <v>13</v>
      </c>
      <c r="I120" s="4"/>
    </row>
    <row r="121" spans="1:9" ht="15.75" customHeight="1" x14ac:dyDescent="0.2">
      <c r="A121" s="2" t="s">
        <v>277</v>
      </c>
      <c r="B121" s="5" t="s">
        <v>335</v>
      </c>
      <c r="C121" s="9">
        <v>43966</v>
      </c>
      <c r="D121" s="9">
        <v>44330</v>
      </c>
      <c r="E121" s="34">
        <v>140000</v>
      </c>
      <c r="F121" s="34">
        <f t="shared" ref="F121:F125" si="4">E121/12</f>
        <v>11666.666666666666</v>
      </c>
      <c r="G121" s="1" t="s">
        <v>0</v>
      </c>
      <c r="H121" s="3" t="s">
        <v>14</v>
      </c>
      <c r="I121" s="4"/>
    </row>
    <row r="122" spans="1:9" ht="15.75" customHeight="1" x14ac:dyDescent="0.2">
      <c r="A122" s="2" t="s">
        <v>278</v>
      </c>
      <c r="B122" s="5" t="s">
        <v>332</v>
      </c>
      <c r="C122" s="9">
        <v>43983</v>
      </c>
      <c r="D122" s="9">
        <v>44347</v>
      </c>
      <c r="E122" s="34">
        <v>30000</v>
      </c>
      <c r="F122" s="34">
        <f t="shared" si="4"/>
        <v>2500</v>
      </c>
      <c r="G122" s="1" t="s">
        <v>0</v>
      </c>
      <c r="H122" s="3" t="s">
        <v>12</v>
      </c>
      <c r="I122" s="4"/>
    </row>
    <row r="123" spans="1:9" ht="15.75" customHeight="1" x14ac:dyDescent="0.2">
      <c r="A123" s="2" t="s">
        <v>279</v>
      </c>
      <c r="B123" s="5" t="s">
        <v>334</v>
      </c>
      <c r="C123" s="9">
        <v>44197</v>
      </c>
      <c r="D123" s="9">
        <v>44561</v>
      </c>
      <c r="E123" s="34">
        <v>80000</v>
      </c>
      <c r="F123" s="34">
        <f t="shared" si="4"/>
        <v>6666.666666666667</v>
      </c>
      <c r="G123" s="1" t="s">
        <v>0</v>
      </c>
      <c r="H123" s="3" t="s">
        <v>13</v>
      </c>
      <c r="I123" s="4"/>
    </row>
    <row r="124" spans="1:9" ht="15.75" customHeight="1" x14ac:dyDescent="0.2">
      <c r="A124" s="2" t="s">
        <v>329</v>
      </c>
      <c r="B124" s="5" t="s">
        <v>332</v>
      </c>
      <c r="C124" s="41">
        <v>44136</v>
      </c>
      <c r="D124" s="41">
        <v>44500</v>
      </c>
      <c r="E124" s="38">
        <v>10000</v>
      </c>
      <c r="F124" s="38">
        <f t="shared" si="4"/>
        <v>833.33333333333337</v>
      </c>
      <c r="G124" s="1" t="s">
        <v>2</v>
      </c>
      <c r="H124" s="5" t="s">
        <v>12</v>
      </c>
      <c r="I124" s="10"/>
    </row>
    <row r="125" spans="1:9" ht="15.75" customHeight="1" x14ac:dyDescent="0.2">
      <c r="A125" s="2" t="s">
        <v>285</v>
      </c>
      <c r="B125" s="5" t="s">
        <v>333</v>
      </c>
      <c r="C125" s="40">
        <v>44197</v>
      </c>
      <c r="D125" s="40">
        <v>44561</v>
      </c>
      <c r="E125" s="35">
        <v>230000</v>
      </c>
      <c r="F125" s="35">
        <f t="shared" si="4"/>
        <v>19166.666666666668</v>
      </c>
      <c r="G125" s="1" t="s">
        <v>0</v>
      </c>
      <c r="H125" s="5" t="s">
        <v>14</v>
      </c>
      <c r="I125" s="4"/>
    </row>
    <row r="126" spans="1:9" ht="15.75" customHeight="1" x14ac:dyDescent="0.2">
      <c r="A126" s="2" t="s">
        <v>286</v>
      </c>
      <c r="B126" s="5" t="s">
        <v>332</v>
      </c>
      <c r="C126" s="9">
        <v>43831</v>
      </c>
      <c r="D126" s="9">
        <v>44286</v>
      </c>
      <c r="E126" s="34">
        <v>20000</v>
      </c>
      <c r="F126" s="34">
        <f>E126/15</f>
        <v>1333.3333333333333</v>
      </c>
      <c r="G126" s="1" t="s">
        <v>2</v>
      </c>
      <c r="H126" s="3" t="s">
        <v>12</v>
      </c>
      <c r="I126" s="4"/>
    </row>
    <row r="127" spans="1:9" ht="15.75" customHeight="1" x14ac:dyDescent="0.2">
      <c r="A127" s="2" t="s">
        <v>288</v>
      </c>
      <c r="B127" s="5" t="s">
        <v>334</v>
      </c>
      <c r="C127" s="9">
        <v>44197</v>
      </c>
      <c r="D127" s="9">
        <v>44561</v>
      </c>
      <c r="E127" s="34">
        <v>20000</v>
      </c>
      <c r="F127" s="34">
        <f>E127/12</f>
        <v>1666.6666666666667</v>
      </c>
      <c r="G127" s="1" t="s">
        <v>0</v>
      </c>
      <c r="H127" s="3" t="s">
        <v>14</v>
      </c>
      <c r="I127" s="4"/>
    </row>
    <row r="128" spans="1:9" ht="15.75" customHeight="1" x14ac:dyDescent="0.2">
      <c r="A128" s="2" t="s">
        <v>290</v>
      </c>
      <c r="B128" s="5" t="s">
        <v>333</v>
      </c>
      <c r="C128" s="40">
        <v>44078</v>
      </c>
      <c r="D128" s="40">
        <v>44442</v>
      </c>
      <c r="E128" s="35">
        <v>10000</v>
      </c>
      <c r="F128" s="35">
        <f>E128/12</f>
        <v>833.33333333333337</v>
      </c>
      <c r="G128" s="1" t="s">
        <v>2</v>
      </c>
      <c r="H128" s="3" t="s">
        <v>14</v>
      </c>
      <c r="I128" s="4"/>
    </row>
    <row r="129" spans="1:9" ht="15.75" customHeight="1" x14ac:dyDescent="0.2">
      <c r="A129" s="2" t="s">
        <v>296</v>
      </c>
      <c r="B129" s="5" t="s">
        <v>335</v>
      </c>
      <c r="C129" s="8">
        <v>44652</v>
      </c>
      <c r="D129" s="8">
        <v>45016</v>
      </c>
      <c r="E129" s="33">
        <v>10000</v>
      </c>
      <c r="F129" s="33">
        <f>E129/12</f>
        <v>833.33333333333337</v>
      </c>
      <c r="G129" s="1" t="s">
        <v>0</v>
      </c>
      <c r="H129" s="5" t="s">
        <v>12</v>
      </c>
      <c r="I129" s="4"/>
    </row>
    <row r="130" spans="1:9" ht="15.75" customHeight="1" x14ac:dyDescent="0.2">
      <c r="A130" s="2" t="s">
        <v>297</v>
      </c>
      <c r="B130" s="5" t="s">
        <v>332</v>
      </c>
      <c r="C130" s="8">
        <v>43922</v>
      </c>
      <c r="D130" s="8">
        <v>44286</v>
      </c>
      <c r="E130" s="33">
        <v>10000</v>
      </c>
      <c r="F130" s="33">
        <f>E130/12</f>
        <v>833.33333333333337</v>
      </c>
      <c r="G130" s="1" t="s">
        <v>0</v>
      </c>
      <c r="H130" s="5" t="s">
        <v>14</v>
      </c>
      <c r="I130" s="4"/>
    </row>
    <row r="131" spans="1:9" ht="15.75" customHeight="1" x14ac:dyDescent="0.2">
      <c r="A131" s="2" t="s">
        <v>299</v>
      </c>
      <c r="B131" s="5" t="s">
        <v>336</v>
      </c>
      <c r="C131" s="9">
        <v>44268</v>
      </c>
      <c r="D131" s="9">
        <v>44635</v>
      </c>
      <c r="E131" s="34">
        <v>10000</v>
      </c>
      <c r="F131" s="34">
        <f>E131/12</f>
        <v>833.33333333333337</v>
      </c>
      <c r="G131" s="1" t="s">
        <v>0</v>
      </c>
      <c r="H131" s="3" t="s">
        <v>14</v>
      </c>
      <c r="I131" s="4"/>
    </row>
    <row r="132" spans="1:9" ht="15.75" customHeight="1" x14ac:dyDescent="0.2">
      <c r="A132" s="2" t="s">
        <v>305</v>
      </c>
      <c r="B132" s="5" t="s">
        <v>336</v>
      </c>
      <c r="C132" s="7">
        <v>44027</v>
      </c>
      <c r="D132" s="7">
        <v>44391</v>
      </c>
      <c r="E132" s="36">
        <v>10000</v>
      </c>
      <c r="F132" s="36">
        <f t="shared" ref="F132:F139" si="5">E132/12</f>
        <v>833.33333333333337</v>
      </c>
      <c r="G132" s="1" t="s">
        <v>0</v>
      </c>
      <c r="H132" s="3" t="s">
        <v>14</v>
      </c>
      <c r="I132" s="4"/>
    </row>
    <row r="133" spans="1:9" ht="15.75" customHeight="1" x14ac:dyDescent="0.2">
      <c r="A133" s="2" t="s">
        <v>306</v>
      </c>
      <c r="B133" s="5" t="s">
        <v>332</v>
      </c>
      <c r="C133" s="6">
        <v>44197</v>
      </c>
      <c r="D133" s="6">
        <v>44561</v>
      </c>
      <c r="E133" s="37">
        <v>10000</v>
      </c>
      <c r="F133" s="37">
        <f t="shared" si="5"/>
        <v>833.33333333333337</v>
      </c>
      <c r="G133" s="1" t="s">
        <v>0</v>
      </c>
      <c r="H133" s="3" t="s">
        <v>14</v>
      </c>
      <c r="I133" s="4"/>
    </row>
    <row r="134" spans="1:9" ht="15.75" customHeight="1" x14ac:dyDescent="0.2">
      <c r="A134" s="2" t="s">
        <v>330</v>
      </c>
      <c r="B134" s="5" t="s">
        <v>335</v>
      </c>
      <c r="C134" s="8">
        <v>44256</v>
      </c>
      <c r="D134" s="8">
        <v>44620</v>
      </c>
      <c r="E134" s="33">
        <v>160000</v>
      </c>
      <c r="F134" s="33">
        <f t="shared" si="5"/>
        <v>13333.333333333334</v>
      </c>
      <c r="G134" s="1" t="s">
        <v>0</v>
      </c>
      <c r="H134" s="3" t="s">
        <v>14</v>
      </c>
      <c r="I134" s="4"/>
    </row>
    <row r="135" spans="1:9" ht="15.75" customHeight="1" x14ac:dyDescent="0.2">
      <c r="A135" s="2" t="s">
        <v>331</v>
      </c>
      <c r="B135" s="5" t="s">
        <v>335</v>
      </c>
      <c r="C135" s="9">
        <v>44197</v>
      </c>
      <c r="D135" s="9">
        <v>44561</v>
      </c>
      <c r="E135" s="34">
        <v>10000</v>
      </c>
      <c r="F135" s="34">
        <f t="shared" si="5"/>
        <v>833.33333333333337</v>
      </c>
      <c r="G135" s="1" t="s">
        <v>0</v>
      </c>
      <c r="H135" s="3" t="s">
        <v>14</v>
      </c>
      <c r="I135" s="4"/>
    </row>
    <row r="136" spans="1:9" ht="15.75" customHeight="1" x14ac:dyDescent="0.2">
      <c r="A136" s="2" t="s">
        <v>289</v>
      </c>
      <c r="B136" s="5" t="s">
        <v>332</v>
      </c>
      <c r="C136" s="9">
        <v>44494</v>
      </c>
      <c r="D136" s="9">
        <v>44858</v>
      </c>
      <c r="E136" s="34">
        <v>20000</v>
      </c>
      <c r="F136" s="34">
        <f t="shared" si="5"/>
        <v>1666.6666666666667</v>
      </c>
      <c r="G136" s="1" t="s">
        <v>0</v>
      </c>
      <c r="H136" s="3" t="s">
        <v>14</v>
      </c>
      <c r="I136" s="4"/>
    </row>
    <row r="137" spans="1:9" ht="15.75" customHeight="1" x14ac:dyDescent="0.2">
      <c r="A137" s="2" t="s">
        <v>309</v>
      </c>
      <c r="B137" s="5" t="s">
        <v>333</v>
      </c>
      <c r="C137" s="9">
        <v>44197</v>
      </c>
      <c r="D137" s="9">
        <v>44561</v>
      </c>
      <c r="E137" s="34">
        <v>30000</v>
      </c>
      <c r="F137" s="34">
        <f t="shared" si="5"/>
        <v>2500</v>
      </c>
      <c r="G137" s="1" t="s">
        <v>0</v>
      </c>
      <c r="H137" s="3" t="s">
        <v>14</v>
      </c>
    </row>
    <row r="138" spans="1:9" ht="15.75" customHeight="1" x14ac:dyDescent="0.2">
      <c r="A138" s="2" t="s">
        <v>309</v>
      </c>
      <c r="B138" s="5" t="s">
        <v>333</v>
      </c>
      <c r="C138" s="8">
        <v>44197</v>
      </c>
      <c r="D138" s="8">
        <v>44561</v>
      </c>
      <c r="E138" s="33">
        <v>40000</v>
      </c>
      <c r="F138" s="33">
        <f t="shared" si="5"/>
        <v>3333.3333333333335</v>
      </c>
      <c r="G138" s="1" t="s">
        <v>0</v>
      </c>
      <c r="H138" s="5" t="s">
        <v>14</v>
      </c>
    </row>
    <row r="139" spans="1:9" ht="15.75" customHeight="1" x14ac:dyDescent="0.2">
      <c r="A139" s="2" t="s">
        <v>310</v>
      </c>
      <c r="B139" s="5" t="s">
        <v>332</v>
      </c>
      <c r="C139" s="6">
        <v>43983</v>
      </c>
      <c r="D139" s="6">
        <v>44347</v>
      </c>
      <c r="E139" s="33">
        <v>60000</v>
      </c>
      <c r="F139" s="33">
        <f t="shared" si="5"/>
        <v>5000</v>
      </c>
      <c r="G139" s="1" t="s">
        <v>0</v>
      </c>
      <c r="H139" s="3" t="s">
        <v>14</v>
      </c>
      <c r="I139" s="4"/>
    </row>
  </sheetData>
  <autoFilter ref="C1:I139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J77"/>
  <sheetViews>
    <sheetView workbookViewId="0">
      <selection activeCell="B75" sqref="B75"/>
    </sheetView>
  </sheetViews>
  <sheetFormatPr defaultRowHeight="15" x14ac:dyDescent="0.25"/>
  <cols>
    <col min="5" max="5" width="12.140625" customWidth="1"/>
  </cols>
  <sheetData>
    <row r="1" spans="1:10" ht="26.25" x14ac:dyDescent="0.25">
      <c r="A1" s="20" t="s">
        <v>23</v>
      </c>
      <c r="B1" s="20" t="s">
        <v>24</v>
      </c>
      <c r="C1" s="20" t="s">
        <v>12</v>
      </c>
      <c r="D1" s="20" t="s">
        <v>13</v>
      </c>
      <c r="E1" s="20" t="s">
        <v>337</v>
      </c>
      <c r="F1" s="32" t="s">
        <v>312</v>
      </c>
      <c r="G1" s="32" t="s">
        <v>313</v>
      </c>
      <c r="H1" s="32" t="s">
        <v>314</v>
      </c>
      <c r="I1" s="32" t="s">
        <v>315</v>
      </c>
      <c r="J1" s="32" t="s">
        <v>316</v>
      </c>
    </row>
    <row r="2" spans="1:10" x14ac:dyDescent="0.25">
      <c r="A2" s="21">
        <v>0</v>
      </c>
      <c r="B2" s="22">
        <v>44228</v>
      </c>
      <c r="C2" s="42">
        <v>81900</v>
      </c>
      <c r="D2" s="42">
        <v>81900</v>
      </c>
      <c r="E2" s="23">
        <f>SUM(C2:D2)</f>
        <v>163800</v>
      </c>
      <c r="F2" s="31">
        <v>0.3</v>
      </c>
      <c r="G2" s="30">
        <v>0.2</v>
      </c>
      <c r="H2" s="30">
        <v>0.25</v>
      </c>
      <c r="I2" s="30">
        <v>0.15</v>
      </c>
      <c r="J2" s="30">
        <v>0.1</v>
      </c>
    </row>
    <row r="3" spans="1:10" x14ac:dyDescent="0.25">
      <c r="A3" s="21">
        <f t="shared" ref="A3:A66" si="0">A2+1</f>
        <v>1</v>
      </c>
      <c r="B3" s="22">
        <f>DATE(YEAR(B2),MONTH(B2)+1,1)</f>
        <v>44256</v>
      </c>
      <c r="C3" s="42">
        <v>117000</v>
      </c>
      <c r="D3" s="42">
        <v>93600</v>
      </c>
      <c r="E3" s="23">
        <f t="shared" ref="E3:E66" si="1">SUM(C3:D3)</f>
        <v>210600</v>
      </c>
      <c r="F3" s="31">
        <v>0.3</v>
      </c>
      <c r="G3" s="30">
        <v>0.2</v>
      </c>
      <c r="H3" s="30">
        <v>0.25</v>
      </c>
      <c r="I3" s="30">
        <v>0.15</v>
      </c>
      <c r="J3" s="30">
        <v>0.1</v>
      </c>
    </row>
    <row r="4" spans="1:10" x14ac:dyDescent="0.25">
      <c r="A4" s="21">
        <f t="shared" si="0"/>
        <v>2</v>
      </c>
      <c r="B4" s="22">
        <f t="shared" ref="B4:B24" si="2">DATE(YEAR(B3),MONTH(B3)+1,1)</f>
        <v>44287</v>
      </c>
      <c r="C4" s="42">
        <v>117000</v>
      </c>
      <c r="D4" s="42">
        <v>93600</v>
      </c>
      <c r="E4" s="23">
        <f t="shared" si="1"/>
        <v>210600</v>
      </c>
      <c r="F4" s="31">
        <v>0.3</v>
      </c>
      <c r="G4" s="30">
        <v>0.2</v>
      </c>
      <c r="H4" s="30">
        <v>0.25</v>
      </c>
      <c r="I4" s="30">
        <v>0.15</v>
      </c>
      <c r="J4" s="30">
        <v>0.1</v>
      </c>
    </row>
    <row r="5" spans="1:10" x14ac:dyDescent="0.25">
      <c r="A5" s="21">
        <f t="shared" si="0"/>
        <v>3</v>
      </c>
      <c r="B5" s="22">
        <f t="shared" si="2"/>
        <v>44317</v>
      </c>
      <c r="C5" s="42">
        <v>117000</v>
      </c>
      <c r="D5" s="42">
        <v>93600</v>
      </c>
      <c r="E5" s="23">
        <f t="shared" si="1"/>
        <v>210600</v>
      </c>
      <c r="F5" s="31">
        <v>0.3</v>
      </c>
      <c r="G5" s="30">
        <v>0.2</v>
      </c>
      <c r="H5" s="30">
        <v>0.25</v>
      </c>
      <c r="I5" s="30">
        <v>0.15</v>
      </c>
      <c r="J5" s="30">
        <v>0.1</v>
      </c>
    </row>
    <row r="6" spans="1:10" x14ac:dyDescent="0.25">
      <c r="A6" s="21">
        <f t="shared" si="0"/>
        <v>4</v>
      </c>
      <c r="B6" s="22">
        <f t="shared" si="2"/>
        <v>44348</v>
      </c>
      <c r="C6" s="42">
        <v>117000</v>
      </c>
      <c r="D6" s="42">
        <v>93600</v>
      </c>
      <c r="E6" s="23">
        <f t="shared" si="1"/>
        <v>210600</v>
      </c>
      <c r="F6" s="31">
        <v>0.3</v>
      </c>
      <c r="G6" s="30">
        <v>0.2</v>
      </c>
      <c r="H6" s="30">
        <v>0.25</v>
      </c>
      <c r="I6" s="30">
        <v>0.15</v>
      </c>
      <c r="J6" s="30">
        <v>0.1</v>
      </c>
    </row>
    <row r="7" spans="1:10" x14ac:dyDescent="0.25">
      <c r="A7" s="21">
        <f t="shared" si="0"/>
        <v>5</v>
      </c>
      <c r="B7" s="22">
        <f t="shared" si="2"/>
        <v>44378</v>
      </c>
      <c r="C7" s="42">
        <v>102375</v>
      </c>
      <c r="D7" s="42">
        <v>81900</v>
      </c>
      <c r="E7" s="23">
        <f t="shared" si="1"/>
        <v>184275</v>
      </c>
      <c r="F7" s="31">
        <v>0.3</v>
      </c>
      <c r="G7" s="30">
        <v>0.2</v>
      </c>
      <c r="H7" s="30">
        <v>0.25</v>
      </c>
      <c r="I7" s="30">
        <v>0.15</v>
      </c>
      <c r="J7" s="30">
        <v>0.1</v>
      </c>
    </row>
    <row r="8" spans="1:10" x14ac:dyDescent="0.25">
      <c r="A8" s="21">
        <f t="shared" si="0"/>
        <v>6</v>
      </c>
      <c r="B8" s="22">
        <f t="shared" si="2"/>
        <v>44409</v>
      </c>
      <c r="C8" s="42">
        <v>93600</v>
      </c>
      <c r="D8" s="42">
        <v>93600</v>
      </c>
      <c r="E8" s="23">
        <f t="shared" si="1"/>
        <v>187200</v>
      </c>
      <c r="F8" s="31">
        <v>0.3</v>
      </c>
      <c r="G8" s="30">
        <v>0.2</v>
      </c>
      <c r="H8" s="30">
        <v>0.25</v>
      </c>
      <c r="I8" s="30">
        <v>0.15</v>
      </c>
      <c r="J8" s="30">
        <v>0.1</v>
      </c>
    </row>
    <row r="9" spans="1:10" x14ac:dyDescent="0.25">
      <c r="A9" s="21">
        <f t="shared" si="0"/>
        <v>7</v>
      </c>
      <c r="B9" s="22">
        <f t="shared" si="2"/>
        <v>44440</v>
      </c>
      <c r="C9" s="42">
        <v>93600</v>
      </c>
      <c r="D9" s="42">
        <v>124799.99999999997</v>
      </c>
      <c r="E9" s="23">
        <f t="shared" si="1"/>
        <v>218399.99999999997</v>
      </c>
      <c r="F9" s="31">
        <v>0.3</v>
      </c>
      <c r="G9" s="30">
        <v>0.2</v>
      </c>
      <c r="H9" s="30">
        <v>0.25</v>
      </c>
      <c r="I9" s="30">
        <v>0.15</v>
      </c>
      <c r="J9" s="30">
        <v>0.1</v>
      </c>
    </row>
    <row r="10" spans="1:10" x14ac:dyDescent="0.25">
      <c r="A10" s="21">
        <f t="shared" si="0"/>
        <v>8</v>
      </c>
      <c r="B10" s="22">
        <f t="shared" si="2"/>
        <v>44470</v>
      </c>
      <c r="C10" s="42">
        <v>210599.99999999997</v>
      </c>
      <c r="D10" s="42">
        <v>140399.99999999997</v>
      </c>
      <c r="E10" s="23">
        <f t="shared" si="1"/>
        <v>350999.99999999994</v>
      </c>
      <c r="F10" s="31">
        <v>0.3</v>
      </c>
      <c r="G10" s="30">
        <v>0.2</v>
      </c>
      <c r="H10" s="30">
        <v>0.25</v>
      </c>
      <c r="I10" s="30">
        <v>0.15</v>
      </c>
      <c r="J10" s="30">
        <v>0.1</v>
      </c>
    </row>
    <row r="11" spans="1:10" x14ac:dyDescent="0.25">
      <c r="A11" s="21">
        <f t="shared" si="0"/>
        <v>9</v>
      </c>
      <c r="B11" s="22">
        <f t="shared" si="2"/>
        <v>44501</v>
      </c>
      <c r="C11" s="42">
        <v>234000</v>
      </c>
      <c r="D11" s="42">
        <v>155999.99999999997</v>
      </c>
      <c r="E11" s="23">
        <f t="shared" si="1"/>
        <v>390000</v>
      </c>
      <c r="F11" s="31">
        <v>0.3</v>
      </c>
      <c r="G11" s="30">
        <v>0.2</v>
      </c>
      <c r="H11" s="30">
        <v>0.25</v>
      </c>
      <c r="I11" s="30">
        <v>0.15</v>
      </c>
      <c r="J11" s="30">
        <v>0.1</v>
      </c>
    </row>
    <row r="12" spans="1:10" x14ac:dyDescent="0.25">
      <c r="A12" s="21">
        <f t="shared" si="0"/>
        <v>10</v>
      </c>
      <c r="B12" s="22">
        <f t="shared" si="2"/>
        <v>44531</v>
      </c>
      <c r="C12" s="42">
        <v>351000.00000000006</v>
      </c>
      <c r="D12" s="42">
        <v>187200</v>
      </c>
      <c r="E12" s="23">
        <f t="shared" si="1"/>
        <v>538200</v>
      </c>
      <c r="F12" s="31">
        <v>0.3</v>
      </c>
      <c r="G12" s="30">
        <v>0.2</v>
      </c>
      <c r="H12" s="30">
        <v>0.25</v>
      </c>
      <c r="I12" s="30">
        <v>0.15</v>
      </c>
      <c r="J12" s="30">
        <v>0.1</v>
      </c>
    </row>
    <row r="13" spans="1:10" x14ac:dyDescent="0.25">
      <c r="A13" s="21">
        <f t="shared" si="0"/>
        <v>11</v>
      </c>
      <c r="B13" s="22">
        <f t="shared" si="2"/>
        <v>44562</v>
      </c>
      <c r="C13" s="42">
        <v>204750.00000000003</v>
      </c>
      <c r="D13" s="42">
        <v>109199.99999999999</v>
      </c>
      <c r="E13" s="23">
        <f t="shared" si="1"/>
        <v>313950</v>
      </c>
      <c r="F13" s="31">
        <v>0.3</v>
      </c>
      <c r="G13" s="30">
        <v>0.2</v>
      </c>
      <c r="H13" s="30">
        <v>0.25</v>
      </c>
      <c r="I13" s="30">
        <v>0.15</v>
      </c>
      <c r="J13" s="30">
        <v>0.1</v>
      </c>
    </row>
    <row r="14" spans="1:10" x14ac:dyDescent="0.25">
      <c r="A14" s="21">
        <f t="shared" si="0"/>
        <v>12</v>
      </c>
      <c r="B14" s="22">
        <f t="shared" si="2"/>
        <v>44593</v>
      </c>
      <c r="C14" s="42">
        <v>204750.00000000003</v>
      </c>
      <c r="D14" s="42">
        <v>109199.99999999999</v>
      </c>
      <c r="E14" s="23">
        <f t="shared" si="1"/>
        <v>313950</v>
      </c>
      <c r="F14" s="31">
        <v>0.3</v>
      </c>
      <c r="G14" s="30">
        <v>0.2</v>
      </c>
      <c r="H14" s="30">
        <v>0.25</v>
      </c>
      <c r="I14" s="30">
        <v>0.15</v>
      </c>
      <c r="J14" s="30">
        <v>0.1</v>
      </c>
    </row>
    <row r="15" spans="1:10" x14ac:dyDescent="0.25">
      <c r="A15" s="21">
        <f t="shared" si="0"/>
        <v>13</v>
      </c>
      <c r="B15" s="22">
        <f t="shared" si="2"/>
        <v>44621</v>
      </c>
      <c r="C15" s="42">
        <v>234000.00000000003</v>
      </c>
      <c r="D15" s="42">
        <v>124799.99999999997</v>
      </c>
      <c r="E15" s="23">
        <f t="shared" si="1"/>
        <v>358800</v>
      </c>
      <c r="F15" s="31">
        <v>0.3</v>
      </c>
      <c r="G15" s="30">
        <v>0.2</v>
      </c>
      <c r="H15" s="30">
        <v>0.25</v>
      </c>
      <c r="I15" s="30">
        <v>0.15</v>
      </c>
      <c r="J15" s="30">
        <v>0.1</v>
      </c>
    </row>
    <row r="16" spans="1:10" x14ac:dyDescent="0.25">
      <c r="A16" s="21">
        <f t="shared" si="0"/>
        <v>14</v>
      </c>
      <c r="B16" s="22">
        <f t="shared" si="2"/>
        <v>44652</v>
      </c>
      <c r="C16" s="42">
        <v>234000.00000000003</v>
      </c>
      <c r="D16" s="42">
        <v>124799.99999999997</v>
      </c>
      <c r="E16" s="23">
        <f t="shared" si="1"/>
        <v>358800</v>
      </c>
      <c r="F16" s="31">
        <v>0.3</v>
      </c>
      <c r="G16" s="30">
        <v>0.2</v>
      </c>
      <c r="H16" s="30">
        <v>0.25</v>
      </c>
      <c r="I16" s="30">
        <v>0.15</v>
      </c>
      <c r="J16" s="30">
        <v>0.1</v>
      </c>
    </row>
    <row r="17" spans="1:10" x14ac:dyDescent="0.25">
      <c r="A17" s="21">
        <f t="shared" si="0"/>
        <v>15</v>
      </c>
      <c r="B17" s="22">
        <f t="shared" si="2"/>
        <v>44682</v>
      </c>
      <c r="C17" s="42">
        <v>234000.00000000003</v>
      </c>
      <c r="D17" s="42">
        <v>124799.99999999997</v>
      </c>
      <c r="E17" s="23">
        <f t="shared" si="1"/>
        <v>358800</v>
      </c>
      <c r="F17" s="31">
        <v>0.3</v>
      </c>
      <c r="G17" s="30">
        <v>0.2</v>
      </c>
      <c r="H17" s="30">
        <v>0.25</v>
      </c>
      <c r="I17" s="30">
        <v>0.15</v>
      </c>
      <c r="J17" s="30">
        <v>0.1</v>
      </c>
    </row>
    <row r="18" spans="1:10" x14ac:dyDescent="0.25">
      <c r="A18" s="21">
        <f t="shared" si="0"/>
        <v>16</v>
      </c>
      <c r="B18" s="22">
        <f t="shared" si="2"/>
        <v>44713</v>
      </c>
      <c r="C18" s="42">
        <v>234000.00000000003</v>
      </c>
      <c r="D18" s="42">
        <v>155999.99999999997</v>
      </c>
      <c r="E18" s="23">
        <f t="shared" si="1"/>
        <v>390000</v>
      </c>
      <c r="F18" s="31">
        <v>0.3</v>
      </c>
      <c r="G18" s="30">
        <v>0.2</v>
      </c>
      <c r="H18" s="30">
        <v>0.25</v>
      </c>
      <c r="I18" s="30">
        <v>0.15</v>
      </c>
      <c r="J18" s="30">
        <v>0.1</v>
      </c>
    </row>
    <row r="19" spans="1:10" x14ac:dyDescent="0.25">
      <c r="A19" s="21">
        <f t="shared" si="0"/>
        <v>17</v>
      </c>
      <c r="B19" s="22">
        <f t="shared" si="2"/>
        <v>44743</v>
      </c>
      <c r="C19" s="42">
        <v>175500.00000000003</v>
      </c>
      <c r="D19" s="42">
        <v>116999.99999999999</v>
      </c>
      <c r="E19" s="23">
        <f t="shared" si="1"/>
        <v>292500</v>
      </c>
      <c r="F19" s="31">
        <v>0.3</v>
      </c>
      <c r="G19" s="30">
        <v>0.2</v>
      </c>
      <c r="H19" s="30">
        <v>0.25</v>
      </c>
      <c r="I19" s="30">
        <v>0.15</v>
      </c>
      <c r="J19" s="30">
        <v>0.1</v>
      </c>
    </row>
    <row r="20" spans="1:10" x14ac:dyDescent="0.25">
      <c r="A20" s="21">
        <f t="shared" si="0"/>
        <v>18</v>
      </c>
      <c r="B20" s="22">
        <f t="shared" si="2"/>
        <v>44774</v>
      </c>
      <c r="C20" s="42">
        <v>204750.00000000003</v>
      </c>
      <c r="D20" s="42">
        <v>136499.99999999997</v>
      </c>
      <c r="E20" s="23">
        <f t="shared" si="1"/>
        <v>341250</v>
      </c>
      <c r="F20" s="31">
        <v>0.3</v>
      </c>
      <c r="G20" s="30">
        <v>0.2</v>
      </c>
      <c r="H20" s="30">
        <v>0.25</v>
      </c>
      <c r="I20" s="30">
        <v>0.15</v>
      </c>
      <c r="J20" s="30">
        <v>0.1</v>
      </c>
    </row>
    <row r="21" spans="1:10" x14ac:dyDescent="0.25">
      <c r="A21" s="21">
        <f t="shared" si="0"/>
        <v>19</v>
      </c>
      <c r="B21" s="22">
        <f t="shared" si="2"/>
        <v>44805</v>
      </c>
      <c r="C21" s="42">
        <v>257400</v>
      </c>
      <c r="D21" s="42">
        <v>187200</v>
      </c>
      <c r="E21" s="23">
        <f t="shared" si="1"/>
        <v>444600</v>
      </c>
      <c r="F21" s="31">
        <v>0.3</v>
      </c>
      <c r="G21" s="30">
        <v>0.2</v>
      </c>
      <c r="H21" s="30">
        <v>0.25</v>
      </c>
      <c r="I21" s="30">
        <v>0.15</v>
      </c>
      <c r="J21" s="30">
        <v>0.1</v>
      </c>
    </row>
    <row r="22" spans="1:10" x14ac:dyDescent="0.25">
      <c r="A22" s="21">
        <f t="shared" si="0"/>
        <v>20</v>
      </c>
      <c r="B22" s="22">
        <f t="shared" si="2"/>
        <v>44835</v>
      </c>
      <c r="C22" s="42">
        <v>280800</v>
      </c>
      <c r="D22" s="42">
        <v>187200</v>
      </c>
      <c r="E22" s="23">
        <f t="shared" si="1"/>
        <v>468000</v>
      </c>
      <c r="F22" s="31">
        <v>0.3</v>
      </c>
      <c r="G22" s="30">
        <v>0.2</v>
      </c>
      <c r="H22" s="30">
        <v>0.25</v>
      </c>
      <c r="I22" s="30">
        <v>0.15</v>
      </c>
      <c r="J22" s="30">
        <v>0.1</v>
      </c>
    </row>
    <row r="23" spans="1:10" x14ac:dyDescent="0.25">
      <c r="A23" s="21">
        <f t="shared" si="0"/>
        <v>21</v>
      </c>
      <c r="B23" s="22">
        <f t="shared" si="2"/>
        <v>44866</v>
      </c>
      <c r="C23" s="42">
        <v>351000</v>
      </c>
      <c r="D23" s="42">
        <v>234000</v>
      </c>
      <c r="E23" s="23">
        <f t="shared" si="1"/>
        <v>585000</v>
      </c>
      <c r="F23" s="31">
        <v>0.3</v>
      </c>
      <c r="G23" s="30">
        <v>0.2</v>
      </c>
      <c r="H23" s="30">
        <v>0.25</v>
      </c>
      <c r="I23" s="30">
        <v>0.15</v>
      </c>
      <c r="J23" s="30">
        <v>0.1</v>
      </c>
    </row>
    <row r="24" spans="1:10" x14ac:dyDescent="0.25">
      <c r="A24" s="21">
        <f t="shared" si="0"/>
        <v>22</v>
      </c>
      <c r="B24" s="22">
        <f t="shared" si="2"/>
        <v>44896</v>
      </c>
      <c r="C24" s="42">
        <v>526499.99999999988</v>
      </c>
      <c r="D24" s="42">
        <v>409500</v>
      </c>
      <c r="E24" s="23">
        <f t="shared" si="1"/>
        <v>935999.99999999988</v>
      </c>
      <c r="F24" s="31">
        <v>0.3</v>
      </c>
      <c r="G24" s="30">
        <v>0.2</v>
      </c>
      <c r="H24" s="30">
        <v>0.25</v>
      </c>
      <c r="I24" s="30">
        <v>0.15</v>
      </c>
      <c r="J24" s="30">
        <v>0.1</v>
      </c>
    </row>
    <row r="25" spans="1:10" x14ac:dyDescent="0.25">
      <c r="A25" s="21">
        <f t="shared" si="0"/>
        <v>23</v>
      </c>
      <c r="B25" s="22">
        <f t="shared" ref="B25:B72" si="3">DATE(YEAR(B24),MONTH(B24)+1,1)</f>
        <v>44927</v>
      </c>
      <c r="C25" s="42">
        <v>526499.99999999988</v>
      </c>
      <c r="D25" s="42">
        <v>409500</v>
      </c>
      <c r="E25" s="23">
        <f t="shared" si="1"/>
        <v>935999.99999999988</v>
      </c>
      <c r="F25" s="31">
        <v>0.3</v>
      </c>
      <c r="G25" s="30">
        <v>0.2</v>
      </c>
      <c r="H25" s="30">
        <v>0.25</v>
      </c>
      <c r="I25" s="30">
        <v>0.15</v>
      </c>
      <c r="J25" s="30">
        <v>0.1</v>
      </c>
    </row>
    <row r="26" spans="1:10" x14ac:dyDescent="0.25">
      <c r="A26" s="21">
        <f t="shared" si="0"/>
        <v>24</v>
      </c>
      <c r="B26" s="22">
        <f t="shared" si="3"/>
        <v>44958</v>
      </c>
      <c r="C26" s="42">
        <v>526499.99999999988</v>
      </c>
      <c r="D26" s="42">
        <v>409500</v>
      </c>
      <c r="E26" s="23">
        <f t="shared" si="1"/>
        <v>935999.99999999988</v>
      </c>
      <c r="F26" s="31">
        <v>0.3</v>
      </c>
      <c r="G26" s="30">
        <v>0.2</v>
      </c>
      <c r="H26" s="30">
        <v>0.25</v>
      </c>
      <c r="I26" s="30">
        <v>0.15</v>
      </c>
      <c r="J26" s="30">
        <v>0.1</v>
      </c>
    </row>
    <row r="27" spans="1:10" x14ac:dyDescent="0.25">
      <c r="A27" s="21">
        <f t="shared" si="0"/>
        <v>25</v>
      </c>
      <c r="B27" s="22">
        <f t="shared" si="3"/>
        <v>44986</v>
      </c>
      <c r="C27" s="42">
        <v>526499.99999999988</v>
      </c>
      <c r="D27" s="42">
        <v>409500</v>
      </c>
      <c r="E27" s="23">
        <f t="shared" si="1"/>
        <v>935999.99999999988</v>
      </c>
      <c r="F27" s="31">
        <v>0.3</v>
      </c>
      <c r="G27" s="30">
        <v>0.2</v>
      </c>
      <c r="H27" s="30">
        <v>0.25</v>
      </c>
      <c r="I27" s="30">
        <v>0.15</v>
      </c>
      <c r="J27" s="30">
        <v>0.1</v>
      </c>
    </row>
    <row r="28" spans="1:10" x14ac:dyDescent="0.25">
      <c r="A28" s="21">
        <f t="shared" si="0"/>
        <v>26</v>
      </c>
      <c r="B28" s="22">
        <f t="shared" si="3"/>
        <v>45017</v>
      </c>
      <c r="C28" s="42">
        <v>526499.99999999988</v>
      </c>
      <c r="D28" s="42">
        <v>409500</v>
      </c>
      <c r="E28" s="23">
        <f t="shared" si="1"/>
        <v>935999.99999999988</v>
      </c>
      <c r="F28" s="31">
        <v>0.3</v>
      </c>
      <c r="G28" s="30">
        <v>0.2</v>
      </c>
      <c r="H28" s="30">
        <v>0.25</v>
      </c>
      <c r="I28" s="30">
        <v>0.15</v>
      </c>
      <c r="J28" s="30">
        <v>0.1</v>
      </c>
    </row>
    <row r="29" spans="1:10" x14ac:dyDescent="0.25">
      <c r="A29" s="21">
        <f t="shared" si="0"/>
        <v>27</v>
      </c>
      <c r="B29" s="22">
        <f t="shared" si="3"/>
        <v>45047</v>
      </c>
      <c r="C29" s="42">
        <v>526499.99999999988</v>
      </c>
      <c r="D29" s="42">
        <v>409500</v>
      </c>
      <c r="E29" s="23">
        <f t="shared" si="1"/>
        <v>935999.99999999988</v>
      </c>
      <c r="F29" s="31">
        <v>0.3</v>
      </c>
      <c r="G29" s="30">
        <v>0.2</v>
      </c>
      <c r="H29" s="30">
        <v>0.25</v>
      </c>
      <c r="I29" s="30">
        <v>0.15</v>
      </c>
      <c r="J29" s="30">
        <v>0.1</v>
      </c>
    </row>
    <row r="30" spans="1:10" x14ac:dyDescent="0.25">
      <c r="A30" s="21">
        <f t="shared" si="0"/>
        <v>28</v>
      </c>
      <c r="B30" s="22">
        <f t="shared" si="3"/>
        <v>45078</v>
      </c>
      <c r="C30" s="42">
        <v>526499.99999999988</v>
      </c>
      <c r="D30" s="42">
        <v>409500</v>
      </c>
      <c r="E30" s="23">
        <f t="shared" si="1"/>
        <v>935999.99999999988</v>
      </c>
      <c r="F30" s="31">
        <v>0.3</v>
      </c>
      <c r="G30" s="30">
        <v>0.2</v>
      </c>
      <c r="H30" s="30">
        <v>0.25</v>
      </c>
      <c r="I30" s="30">
        <v>0.15</v>
      </c>
      <c r="J30" s="30">
        <v>0.1</v>
      </c>
    </row>
    <row r="31" spans="1:10" x14ac:dyDescent="0.25">
      <c r="A31" s="21">
        <f t="shared" si="0"/>
        <v>29</v>
      </c>
      <c r="B31" s="22">
        <f t="shared" si="3"/>
        <v>45108</v>
      </c>
      <c r="C31" s="42">
        <v>526499.99999999988</v>
      </c>
      <c r="D31" s="42">
        <v>409500</v>
      </c>
      <c r="E31" s="23">
        <f t="shared" si="1"/>
        <v>935999.99999999988</v>
      </c>
      <c r="F31" s="31">
        <v>0.3</v>
      </c>
      <c r="G31" s="30">
        <v>0.2</v>
      </c>
      <c r="H31" s="30">
        <v>0.25</v>
      </c>
      <c r="I31" s="30">
        <v>0.15</v>
      </c>
      <c r="J31" s="30">
        <v>0.1</v>
      </c>
    </row>
    <row r="32" spans="1:10" x14ac:dyDescent="0.25">
      <c r="A32" s="21">
        <f t="shared" si="0"/>
        <v>30</v>
      </c>
      <c r="B32" s="22">
        <f t="shared" si="3"/>
        <v>45139</v>
      </c>
      <c r="C32" s="42">
        <v>526499.99999999988</v>
      </c>
      <c r="D32" s="42">
        <v>409500</v>
      </c>
      <c r="E32" s="23">
        <f t="shared" si="1"/>
        <v>935999.99999999988</v>
      </c>
      <c r="F32" s="31">
        <v>0.3</v>
      </c>
      <c r="G32" s="30">
        <v>0.2</v>
      </c>
      <c r="H32" s="30">
        <v>0.25</v>
      </c>
      <c r="I32" s="30">
        <v>0.15</v>
      </c>
      <c r="J32" s="30">
        <v>0.1</v>
      </c>
    </row>
    <row r="33" spans="1:10" x14ac:dyDescent="0.25">
      <c r="A33" s="21">
        <f t="shared" si="0"/>
        <v>31</v>
      </c>
      <c r="B33" s="22">
        <f t="shared" si="3"/>
        <v>45170</v>
      </c>
      <c r="C33" s="42">
        <v>526499.99999999988</v>
      </c>
      <c r="D33" s="42">
        <v>409500</v>
      </c>
      <c r="E33" s="23">
        <f t="shared" si="1"/>
        <v>935999.99999999988</v>
      </c>
      <c r="F33" s="31">
        <v>0.3</v>
      </c>
      <c r="G33" s="30">
        <v>0.2</v>
      </c>
      <c r="H33" s="30">
        <v>0.25</v>
      </c>
      <c r="I33" s="30">
        <v>0.15</v>
      </c>
      <c r="J33" s="30">
        <v>0.1</v>
      </c>
    </row>
    <row r="34" spans="1:10" x14ac:dyDescent="0.25">
      <c r="A34" s="21">
        <f t="shared" si="0"/>
        <v>32</v>
      </c>
      <c r="B34" s="22">
        <f t="shared" si="3"/>
        <v>45200</v>
      </c>
      <c r="C34" s="42">
        <v>526499.99999999988</v>
      </c>
      <c r="D34" s="42">
        <v>409500</v>
      </c>
      <c r="E34" s="23">
        <f t="shared" si="1"/>
        <v>935999.99999999988</v>
      </c>
      <c r="F34" s="31">
        <v>0.3</v>
      </c>
      <c r="G34" s="30">
        <v>0.2</v>
      </c>
      <c r="H34" s="30">
        <v>0.25</v>
      </c>
      <c r="I34" s="30">
        <v>0.15</v>
      </c>
      <c r="J34" s="30">
        <v>0.1</v>
      </c>
    </row>
    <row r="35" spans="1:10" x14ac:dyDescent="0.25">
      <c r="A35" s="21">
        <f t="shared" si="0"/>
        <v>33</v>
      </c>
      <c r="B35" s="22">
        <f t="shared" si="3"/>
        <v>45231</v>
      </c>
      <c r="C35" s="42">
        <v>526499.99999999988</v>
      </c>
      <c r="D35" s="42">
        <v>409500</v>
      </c>
      <c r="E35" s="23">
        <f t="shared" si="1"/>
        <v>935999.99999999988</v>
      </c>
      <c r="F35" s="31">
        <v>0.3</v>
      </c>
      <c r="G35" s="30">
        <v>0.2</v>
      </c>
      <c r="H35" s="30">
        <v>0.25</v>
      </c>
      <c r="I35" s="30">
        <v>0.15</v>
      </c>
      <c r="J35" s="30">
        <v>0.1</v>
      </c>
    </row>
    <row r="36" spans="1:10" x14ac:dyDescent="0.25">
      <c r="A36" s="21">
        <f t="shared" si="0"/>
        <v>34</v>
      </c>
      <c r="B36" s="22">
        <f t="shared" si="3"/>
        <v>45261</v>
      </c>
      <c r="C36" s="42">
        <v>526499.99999999988</v>
      </c>
      <c r="D36" s="42">
        <v>409500</v>
      </c>
      <c r="E36" s="23">
        <f t="shared" si="1"/>
        <v>935999.99999999988</v>
      </c>
      <c r="F36" s="31">
        <v>0.3</v>
      </c>
      <c r="G36" s="30">
        <v>0.2</v>
      </c>
      <c r="H36" s="30">
        <v>0.25</v>
      </c>
      <c r="I36" s="30">
        <v>0.15</v>
      </c>
      <c r="J36" s="30">
        <v>0.1</v>
      </c>
    </row>
    <row r="37" spans="1:10" x14ac:dyDescent="0.25">
      <c r="A37" s="21">
        <f t="shared" si="0"/>
        <v>35</v>
      </c>
      <c r="B37" s="22">
        <f t="shared" si="3"/>
        <v>45292</v>
      </c>
      <c r="C37" s="42">
        <v>526499.99999999988</v>
      </c>
      <c r="D37" s="42">
        <v>409500</v>
      </c>
      <c r="E37" s="23">
        <f t="shared" si="1"/>
        <v>935999.99999999988</v>
      </c>
      <c r="F37" s="31">
        <v>0.3</v>
      </c>
      <c r="G37" s="30">
        <v>0.2</v>
      </c>
      <c r="H37" s="30">
        <v>0.25</v>
      </c>
      <c r="I37" s="30">
        <v>0.15</v>
      </c>
      <c r="J37" s="30">
        <v>0.1</v>
      </c>
    </row>
    <row r="38" spans="1:10" x14ac:dyDescent="0.25">
      <c r="A38" s="21">
        <f t="shared" si="0"/>
        <v>36</v>
      </c>
      <c r="B38" s="22">
        <f t="shared" si="3"/>
        <v>45323</v>
      </c>
      <c r="C38" s="42">
        <v>526499.99999999988</v>
      </c>
      <c r="D38" s="42">
        <v>409500</v>
      </c>
      <c r="E38" s="23">
        <f t="shared" si="1"/>
        <v>935999.99999999988</v>
      </c>
      <c r="F38" s="31">
        <v>0.3</v>
      </c>
      <c r="G38" s="30">
        <v>0.2</v>
      </c>
      <c r="H38" s="30">
        <v>0.25</v>
      </c>
      <c r="I38" s="30">
        <v>0.15</v>
      </c>
      <c r="J38" s="30">
        <v>0.1</v>
      </c>
    </row>
    <row r="39" spans="1:10" x14ac:dyDescent="0.25">
      <c r="A39" s="21">
        <f t="shared" si="0"/>
        <v>37</v>
      </c>
      <c r="B39" s="22">
        <f t="shared" si="3"/>
        <v>45352</v>
      </c>
      <c r="C39" s="42">
        <v>526499.99999999988</v>
      </c>
      <c r="D39" s="42">
        <v>409500</v>
      </c>
      <c r="E39" s="23">
        <f t="shared" si="1"/>
        <v>935999.99999999988</v>
      </c>
      <c r="F39" s="31">
        <v>0.3</v>
      </c>
      <c r="G39" s="30">
        <v>0.2</v>
      </c>
      <c r="H39" s="30">
        <v>0.25</v>
      </c>
      <c r="I39" s="30">
        <v>0.15</v>
      </c>
      <c r="J39" s="30">
        <v>0.1</v>
      </c>
    </row>
    <row r="40" spans="1:10" x14ac:dyDescent="0.25">
      <c r="A40" s="21">
        <f t="shared" si="0"/>
        <v>38</v>
      </c>
      <c r="B40" s="22">
        <f t="shared" si="3"/>
        <v>45383</v>
      </c>
      <c r="C40" s="42">
        <v>526499.99999999988</v>
      </c>
      <c r="D40" s="42">
        <v>409500</v>
      </c>
      <c r="E40" s="23">
        <f t="shared" si="1"/>
        <v>935999.99999999988</v>
      </c>
      <c r="F40" s="31">
        <v>0.3</v>
      </c>
      <c r="G40" s="30">
        <v>0.2</v>
      </c>
      <c r="H40" s="30">
        <v>0.25</v>
      </c>
      <c r="I40" s="30">
        <v>0.15</v>
      </c>
      <c r="J40" s="30">
        <v>0.1</v>
      </c>
    </row>
    <row r="41" spans="1:10" x14ac:dyDescent="0.25">
      <c r="A41" s="21">
        <f t="shared" si="0"/>
        <v>39</v>
      </c>
      <c r="B41" s="22">
        <f t="shared" si="3"/>
        <v>45413</v>
      </c>
      <c r="C41" s="42">
        <v>526499.99999999988</v>
      </c>
      <c r="D41" s="42">
        <v>409500</v>
      </c>
      <c r="E41" s="23">
        <f t="shared" si="1"/>
        <v>935999.99999999988</v>
      </c>
      <c r="F41" s="31">
        <v>0.3</v>
      </c>
      <c r="G41" s="30">
        <v>0.2</v>
      </c>
      <c r="H41" s="30">
        <v>0.25</v>
      </c>
      <c r="I41" s="30">
        <v>0.15</v>
      </c>
      <c r="J41" s="30">
        <v>0.1</v>
      </c>
    </row>
    <row r="42" spans="1:10" x14ac:dyDescent="0.25">
      <c r="A42" s="21">
        <f t="shared" si="0"/>
        <v>40</v>
      </c>
      <c r="B42" s="22">
        <f t="shared" si="3"/>
        <v>45444</v>
      </c>
      <c r="C42" s="42">
        <v>526499.99999999988</v>
      </c>
      <c r="D42" s="42">
        <v>409500</v>
      </c>
      <c r="E42" s="23">
        <f t="shared" si="1"/>
        <v>935999.99999999988</v>
      </c>
      <c r="F42" s="31">
        <v>0.3</v>
      </c>
      <c r="G42" s="30">
        <v>0.2</v>
      </c>
      <c r="H42" s="30">
        <v>0.25</v>
      </c>
      <c r="I42" s="30">
        <v>0.15</v>
      </c>
      <c r="J42" s="30">
        <v>0.1</v>
      </c>
    </row>
    <row r="43" spans="1:10" x14ac:dyDescent="0.25">
      <c r="A43" s="21">
        <f t="shared" si="0"/>
        <v>41</v>
      </c>
      <c r="B43" s="22">
        <f t="shared" si="3"/>
        <v>45474</v>
      </c>
      <c r="C43" s="42">
        <v>526499.99999999988</v>
      </c>
      <c r="D43" s="42">
        <v>409500</v>
      </c>
      <c r="E43" s="23">
        <f t="shared" si="1"/>
        <v>935999.99999999988</v>
      </c>
      <c r="F43" s="31">
        <v>0.3</v>
      </c>
      <c r="G43" s="30">
        <v>0.2</v>
      </c>
      <c r="H43" s="30">
        <v>0.25</v>
      </c>
      <c r="I43" s="30">
        <v>0.15</v>
      </c>
      <c r="J43" s="30">
        <v>0.1</v>
      </c>
    </row>
    <row r="44" spans="1:10" x14ac:dyDescent="0.25">
      <c r="A44" s="21">
        <f t="shared" si="0"/>
        <v>42</v>
      </c>
      <c r="B44" s="22">
        <f t="shared" si="3"/>
        <v>45505</v>
      </c>
      <c r="C44" s="42">
        <v>526499.99999999988</v>
      </c>
      <c r="D44" s="42">
        <v>409500</v>
      </c>
      <c r="E44" s="23">
        <f t="shared" si="1"/>
        <v>935999.99999999988</v>
      </c>
      <c r="F44" s="31">
        <v>0.3</v>
      </c>
      <c r="G44" s="30">
        <v>0.2</v>
      </c>
      <c r="H44" s="30">
        <v>0.25</v>
      </c>
      <c r="I44" s="30">
        <v>0.15</v>
      </c>
      <c r="J44" s="30">
        <v>0.1</v>
      </c>
    </row>
    <row r="45" spans="1:10" x14ac:dyDescent="0.25">
      <c r="A45" s="21">
        <f t="shared" si="0"/>
        <v>43</v>
      </c>
      <c r="B45" s="22">
        <f t="shared" si="3"/>
        <v>45536</v>
      </c>
      <c r="C45" s="42">
        <v>526499.99999999988</v>
      </c>
      <c r="D45" s="42">
        <v>409500</v>
      </c>
      <c r="E45" s="23">
        <f t="shared" si="1"/>
        <v>935999.99999999988</v>
      </c>
      <c r="F45" s="31">
        <v>0.3</v>
      </c>
      <c r="G45" s="30">
        <v>0.2</v>
      </c>
      <c r="H45" s="30">
        <v>0.25</v>
      </c>
      <c r="I45" s="30">
        <v>0.15</v>
      </c>
      <c r="J45" s="30">
        <v>0.1</v>
      </c>
    </row>
    <row r="46" spans="1:10" x14ac:dyDescent="0.25">
      <c r="A46" s="21">
        <f t="shared" si="0"/>
        <v>44</v>
      </c>
      <c r="B46" s="22">
        <f t="shared" si="3"/>
        <v>45566</v>
      </c>
      <c r="C46" s="42">
        <v>526499.99999999988</v>
      </c>
      <c r="D46" s="42">
        <v>409500</v>
      </c>
      <c r="E46" s="23">
        <f t="shared" si="1"/>
        <v>935999.99999999988</v>
      </c>
      <c r="F46" s="31">
        <v>0.3</v>
      </c>
      <c r="G46" s="30">
        <v>0.2</v>
      </c>
      <c r="H46" s="30">
        <v>0.25</v>
      </c>
      <c r="I46" s="30">
        <v>0.15</v>
      </c>
      <c r="J46" s="30">
        <v>0.1</v>
      </c>
    </row>
    <row r="47" spans="1:10" x14ac:dyDescent="0.25">
      <c r="A47" s="21">
        <f t="shared" si="0"/>
        <v>45</v>
      </c>
      <c r="B47" s="22">
        <f t="shared" si="3"/>
        <v>45597</v>
      </c>
      <c r="C47" s="42">
        <v>526499.99999999988</v>
      </c>
      <c r="D47" s="42">
        <v>409500</v>
      </c>
      <c r="E47" s="23">
        <f t="shared" si="1"/>
        <v>935999.99999999988</v>
      </c>
      <c r="F47" s="31">
        <v>0.3</v>
      </c>
      <c r="G47" s="30">
        <v>0.2</v>
      </c>
      <c r="H47" s="30">
        <v>0.25</v>
      </c>
      <c r="I47" s="30">
        <v>0.15</v>
      </c>
      <c r="J47" s="30">
        <v>0.1</v>
      </c>
    </row>
    <row r="48" spans="1:10" x14ac:dyDescent="0.25">
      <c r="A48" s="21">
        <f t="shared" si="0"/>
        <v>46</v>
      </c>
      <c r="B48" s="22">
        <f t="shared" si="3"/>
        <v>45627</v>
      </c>
      <c r="C48" s="42">
        <v>526499.99999999988</v>
      </c>
      <c r="D48" s="42">
        <v>409500</v>
      </c>
      <c r="E48" s="23">
        <f t="shared" si="1"/>
        <v>935999.99999999988</v>
      </c>
      <c r="F48" s="31">
        <v>0.3</v>
      </c>
      <c r="G48" s="30">
        <v>0.2</v>
      </c>
      <c r="H48" s="30">
        <v>0.25</v>
      </c>
      <c r="I48" s="30">
        <v>0.15</v>
      </c>
      <c r="J48" s="30">
        <v>0.1</v>
      </c>
    </row>
    <row r="49" spans="1:10" x14ac:dyDescent="0.25">
      <c r="A49" s="21">
        <f t="shared" si="0"/>
        <v>47</v>
      </c>
      <c r="B49" s="22">
        <f t="shared" si="3"/>
        <v>45658</v>
      </c>
      <c r="C49" s="42">
        <v>526499.99999999988</v>
      </c>
      <c r="D49" s="42">
        <v>409500</v>
      </c>
      <c r="E49" s="23">
        <f t="shared" si="1"/>
        <v>935999.99999999988</v>
      </c>
      <c r="F49" s="31">
        <v>0.3</v>
      </c>
      <c r="G49" s="30">
        <v>0.2</v>
      </c>
      <c r="H49" s="30">
        <v>0.25</v>
      </c>
      <c r="I49" s="30">
        <v>0.15</v>
      </c>
      <c r="J49" s="30">
        <v>0.1</v>
      </c>
    </row>
    <row r="50" spans="1:10" x14ac:dyDescent="0.25">
      <c r="A50" s="21">
        <f t="shared" si="0"/>
        <v>48</v>
      </c>
      <c r="B50" s="22">
        <f t="shared" si="3"/>
        <v>45689</v>
      </c>
      <c r="C50" s="42">
        <v>526499.99999999988</v>
      </c>
      <c r="D50" s="42">
        <v>409500</v>
      </c>
      <c r="E50" s="23">
        <f t="shared" si="1"/>
        <v>935999.99999999988</v>
      </c>
      <c r="F50" s="31">
        <v>0.3</v>
      </c>
      <c r="G50" s="30">
        <v>0.2</v>
      </c>
      <c r="H50" s="30">
        <v>0.25</v>
      </c>
      <c r="I50" s="30">
        <v>0.15</v>
      </c>
      <c r="J50" s="30">
        <v>0.1</v>
      </c>
    </row>
    <row r="51" spans="1:10" x14ac:dyDescent="0.25">
      <c r="A51" s="21">
        <f t="shared" si="0"/>
        <v>49</v>
      </c>
      <c r="B51" s="22">
        <f t="shared" si="3"/>
        <v>45717</v>
      </c>
      <c r="C51" s="42">
        <v>526499.99999999988</v>
      </c>
      <c r="D51" s="42">
        <v>409500</v>
      </c>
      <c r="E51" s="23">
        <f t="shared" si="1"/>
        <v>935999.99999999988</v>
      </c>
      <c r="F51" s="31">
        <v>0.3</v>
      </c>
      <c r="G51" s="30">
        <v>0.2</v>
      </c>
      <c r="H51" s="30">
        <v>0.25</v>
      </c>
      <c r="I51" s="30">
        <v>0.15</v>
      </c>
      <c r="J51" s="30">
        <v>0.1</v>
      </c>
    </row>
    <row r="52" spans="1:10" x14ac:dyDescent="0.25">
      <c r="A52" s="21">
        <f t="shared" si="0"/>
        <v>50</v>
      </c>
      <c r="B52" s="22">
        <f t="shared" si="3"/>
        <v>45748</v>
      </c>
      <c r="C52" s="42">
        <v>526499.99999999988</v>
      </c>
      <c r="D52" s="42">
        <v>409500</v>
      </c>
      <c r="E52" s="23">
        <f t="shared" si="1"/>
        <v>935999.99999999988</v>
      </c>
      <c r="F52" s="31">
        <v>0.3</v>
      </c>
      <c r="G52" s="30">
        <v>0.2</v>
      </c>
      <c r="H52" s="30">
        <v>0.25</v>
      </c>
      <c r="I52" s="30">
        <v>0.15</v>
      </c>
      <c r="J52" s="30">
        <v>0.1</v>
      </c>
    </row>
    <row r="53" spans="1:10" x14ac:dyDescent="0.25">
      <c r="A53" s="21">
        <f t="shared" si="0"/>
        <v>51</v>
      </c>
      <c r="B53" s="22">
        <f t="shared" si="3"/>
        <v>45778</v>
      </c>
      <c r="C53" s="42">
        <v>526499.99999999988</v>
      </c>
      <c r="D53" s="42">
        <v>409500</v>
      </c>
      <c r="E53" s="23">
        <f t="shared" si="1"/>
        <v>935999.99999999988</v>
      </c>
      <c r="F53" s="31">
        <v>0.3</v>
      </c>
      <c r="G53" s="30">
        <v>0.2</v>
      </c>
      <c r="H53" s="30">
        <v>0.25</v>
      </c>
      <c r="I53" s="30">
        <v>0.15</v>
      </c>
      <c r="J53" s="30">
        <v>0.1</v>
      </c>
    </row>
    <row r="54" spans="1:10" x14ac:dyDescent="0.25">
      <c r="A54" s="21">
        <f t="shared" si="0"/>
        <v>52</v>
      </c>
      <c r="B54" s="22">
        <f t="shared" si="3"/>
        <v>45809</v>
      </c>
      <c r="C54" s="42">
        <v>526499.99999999988</v>
      </c>
      <c r="D54" s="42">
        <v>409500</v>
      </c>
      <c r="E54" s="23">
        <f t="shared" si="1"/>
        <v>935999.99999999988</v>
      </c>
      <c r="F54" s="31">
        <v>0.3</v>
      </c>
      <c r="G54" s="30">
        <v>0.2</v>
      </c>
      <c r="H54" s="30">
        <v>0.25</v>
      </c>
      <c r="I54" s="30">
        <v>0.15</v>
      </c>
      <c r="J54" s="30">
        <v>0.1</v>
      </c>
    </row>
    <row r="55" spans="1:10" x14ac:dyDescent="0.25">
      <c r="A55" s="21">
        <f t="shared" si="0"/>
        <v>53</v>
      </c>
      <c r="B55" s="22">
        <f t="shared" si="3"/>
        <v>45839</v>
      </c>
      <c r="C55" s="42">
        <v>526499.99999999988</v>
      </c>
      <c r="D55" s="42">
        <v>409500</v>
      </c>
      <c r="E55" s="23">
        <f t="shared" si="1"/>
        <v>935999.99999999988</v>
      </c>
      <c r="F55" s="31">
        <v>0.3</v>
      </c>
      <c r="G55" s="30">
        <v>0.2</v>
      </c>
      <c r="H55" s="30">
        <v>0.25</v>
      </c>
      <c r="I55" s="30">
        <v>0.15</v>
      </c>
      <c r="J55" s="30">
        <v>0.1</v>
      </c>
    </row>
    <row r="56" spans="1:10" x14ac:dyDescent="0.25">
      <c r="A56" s="21">
        <f t="shared" si="0"/>
        <v>54</v>
      </c>
      <c r="B56" s="22">
        <f t="shared" si="3"/>
        <v>45870</v>
      </c>
      <c r="C56" s="42">
        <v>526499.99999999988</v>
      </c>
      <c r="D56" s="42">
        <v>409500</v>
      </c>
      <c r="E56" s="23">
        <f t="shared" si="1"/>
        <v>935999.99999999988</v>
      </c>
      <c r="F56" s="31">
        <v>0.3</v>
      </c>
      <c r="G56" s="30">
        <v>0.2</v>
      </c>
      <c r="H56" s="30">
        <v>0.25</v>
      </c>
      <c r="I56" s="30">
        <v>0.15</v>
      </c>
      <c r="J56" s="30">
        <v>0.1</v>
      </c>
    </row>
    <row r="57" spans="1:10" x14ac:dyDescent="0.25">
      <c r="A57" s="21">
        <f t="shared" si="0"/>
        <v>55</v>
      </c>
      <c r="B57" s="22">
        <f t="shared" si="3"/>
        <v>45901</v>
      </c>
      <c r="C57" s="42">
        <v>526499.99999999988</v>
      </c>
      <c r="D57" s="42">
        <v>409500</v>
      </c>
      <c r="E57" s="23">
        <f t="shared" si="1"/>
        <v>935999.99999999988</v>
      </c>
      <c r="F57" s="31">
        <v>0.3</v>
      </c>
      <c r="G57" s="30">
        <v>0.2</v>
      </c>
      <c r="H57" s="30">
        <v>0.25</v>
      </c>
      <c r="I57" s="30">
        <v>0.15</v>
      </c>
      <c r="J57" s="30">
        <v>0.1</v>
      </c>
    </row>
    <row r="58" spans="1:10" x14ac:dyDescent="0.25">
      <c r="A58" s="21">
        <f t="shared" si="0"/>
        <v>56</v>
      </c>
      <c r="B58" s="22">
        <f t="shared" si="3"/>
        <v>45931</v>
      </c>
      <c r="C58" s="42">
        <v>526499.99999999988</v>
      </c>
      <c r="D58" s="42">
        <v>409500</v>
      </c>
      <c r="E58" s="23">
        <f t="shared" si="1"/>
        <v>935999.99999999988</v>
      </c>
      <c r="F58" s="31">
        <v>0.3</v>
      </c>
      <c r="G58" s="30">
        <v>0.2</v>
      </c>
      <c r="H58" s="30">
        <v>0.25</v>
      </c>
      <c r="I58" s="30">
        <v>0.15</v>
      </c>
      <c r="J58" s="30">
        <v>0.1</v>
      </c>
    </row>
    <row r="59" spans="1:10" x14ac:dyDescent="0.25">
      <c r="A59" s="21">
        <f t="shared" si="0"/>
        <v>57</v>
      </c>
      <c r="B59" s="22">
        <f t="shared" si="3"/>
        <v>45962</v>
      </c>
      <c r="C59" s="42">
        <v>526499.99999999988</v>
      </c>
      <c r="D59" s="42">
        <v>409500</v>
      </c>
      <c r="E59" s="23">
        <f t="shared" si="1"/>
        <v>935999.99999999988</v>
      </c>
      <c r="F59" s="31">
        <v>0.3</v>
      </c>
      <c r="G59" s="30">
        <v>0.2</v>
      </c>
      <c r="H59" s="30">
        <v>0.25</v>
      </c>
      <c r="I59" s="30">
        <v>0.15</v>
      </c>
      <c r="J59" s="30">
        <v>0.1</v>
      </c>
    </row>
    <row r="60" spans="1:10" x14ac:dyDescent="0.25">
      <c r="A60" s="21">
        <f t="shared" si="0"/>
        <v>58</v>
      </c>
      <c r="B60" s="22">
        <f t="shared" si="3"/>
        <v>45992</v>
      </c>
      <c r="C60" s="42">
        <v>526499.99999999988</v>
      </c>
      <c r="D60" s="42">
        <v>409500</v>
      </c>
      <c r="E60" s="23">
        <f t="shared" si="1"/>
        <v>935999.99999999988</v>
      </c>
      <c r="F60" s="31">
        <v>0.3</v>
      </c>
      <c r="G60" s="30">
        <v>0.2</v>
      </c>
      <c r="H60" s="30">
        <v>0.25</v>
      </c>
      <c r="I60" s="30">
        <v>0.15</v>
      </c>
      <c r="J60" s="30">
        <v>0.1</v>
      </c>
    </row>
    <row r="61" spans="1:10" x14ac:dyDescent="0.25">
      <c r="A61" s="21">
        <f t="shared" si="0"/>
        <v>59</v>
      </c>
      <c r="B61" s="22">
        <f t="shared" si="3"/>
        <v>46023</v>
      </c>
      <c r="C61" s="42">
        <v>526499.99999999988</v>
      </c>
      <c r="D61" s="42">
        <v>409500</v>
      </c>
      <c r="E61" s="23">
        <f t="shared" si="1"/>
        <v>935999.99999999988</v>
      </c>
      <c r="F61" s="31">
        <v>0.3</v>
      </c>
      <c r="G61" s="30">
        <v>0.2</v>
      </c>
      <c r="H61" s="30">
        <v>0.25</v>
      </c>
      <c r="I61" s="30">
        <v>0.15</v>
      </c>
      <c r="J61" s="30">
        <v>0.1</v>
      </c>
    </row>
    <row r="62" spans="1:10" x14ac:dyDescent="0.25">
      <c r="A62" s="21">
        <f t="shared" si="0"/>
        <v>60</v>
      </c>
      <c r="B62" s="22">
        <f t="shared" si="3"/>
        <v>46054</v>
      </c>
      <c r="C62" s="42">
        <v>526499.99999999988</v>
      </c>
      <c r="D62" s="42">
        <v>409500</v>
      </c>
      <c r="E62" s="23">
        <f t="shared" si="1"/>
        <v>935999.99999999988</v>
      </c>
      <c r="F62" s="31">
        <v>0.3</v>
      </c>
      <c r="G62" s="30">
        <v>0.2</v>
      </c>
      <c r="H62" s="30">
        <v>0.25</v>
      </c>
      <c r="I62" s="30">
        <v>0.15</v>
      </c>
      <c r="J62" s="30">
        <v>0.1</v>
      </c>
    </row>
    <row r="63" spans="1:10" x14ac:dyDescent="0.25">
      <c r="A63" s="21">
        <f t="shared" si="0"/>
        <v>61</v>
      </c>
      <c r="B63" s="22">
        <f t="shared" si="3"/>
        <v>46082</v>
      </c>
      <c r="C63" s="42">
        <v>526499.99999999988</v>
      </c>
      <c r="D63" s="42">
        <v>409500</v>
      </c>
      <c r="E63" s="23">
        <f t="shared" si="1"/>
        <v>935999.99999999988</v>
      </c>
      <c r="F63" s="31">
        <v>0.3</v>
      </c>
      <c r="G63" s="30">
        <v>0.2</v>
      </c>
      <c r="H63" s="30">
        <v>0.25</v>
      </c>
      <c r="I63" s="30">
        <v>0.15</v>
      </c>
      <c r="J63" s="30">
        <v>0.1</v>
      </c>
    </row>
    <row r="64" spans="1:10" x14ac:dyDescent="0.25">
      <c r="A64" s="21">
        <f t="shared" si="0"/>
        <v>62</v>
      </c>
      <c r="B64" s="22">
        <f t="shared" si="3"/>
        <v>46113</v>
      </c>
      <c r="C64" s="42">
        <v>526499.99999999988</v>
      </c>
      <c r="D64" s="42">
        <v>409500</v>
      </c>
      <c r="E64" s="23">
        <f t="shared" si="1"/>
        <v>935999.99999999988</v>
      </c>
      <c r="F64" s="31">
        <v>0.3</v>
      </c>
      <c r="G64" s="30">
        <v>0.2</v>
      </c>
      <c r="H64" s="30">
        <v>0.25</v>
      </c>
      <c r="I64" s="30">
        <v>0.15</v>
      </c>
      <c r="J64" s="30">
        <v>0.1</v>
      </c>
    </row>
    <row r="65" spans="1:10" x14ac:dyDescent="0.25">
      <c r="A65" s="21">
        <f t="shared" si="0"/>
        <v>63</v>
      </c>
      <c r="B65" s="22">
        <f t="shared" si="3"/>
        <v>46143</v>
      </c>
      <c r="C65" s="42">
        <v>526499.99999999988</v>
      </c>
      <c r="D65" s="42">
        <v>409500</v>
      </c>
      <c r="E65" s="23">
        <f t="shared" si="1"/>
        <v>935999.99999999988</v>
      </c>
      <c r="F65" s="31">
        <v>0.3</v>
      </c>
      <c r="G65" s="30">
        <v>0.2</v>
      </c>
      <c r="H65" s="30">
        <v>0.25</v>
      </c>
      <c r="I65" s="30">
        <v>0.15</v>
      </c>
      <c r="J65" s="30">
        <v>0.1</v>
      </c>
    </row>
    <row r="66" spans="1:10" x14ac:dyDescent="0.25">
      <c r="A66" s="21">
        <f t="shared" si="0"/>
        <v>64</v>
      </c>
      <c r="B66" s="22">
        <f t="shared" si="3"/>
        <v>46174</v>
      </c>
      <c r="C66" s="42">
        <v>526499.99999999988</v>
      </c>
      <c r="D66" s="42">
        <v>409500</v>
      </c>
      <c r="E66" s="23">
        <f t="shared" si="1"/>
        <v>935999.99999999988</v>
      </c>
      <c r="F66" s="31">
        <v>0.3</v>
      </c>
      <c r="G66" s="30">
        <v>0.2</v>
      </c>
      <c r="H66" s="30">
        <v>0.25</v>
      </c>
      <c r="I66" s="30">
        <v>0.15</v>
      </c>
      <c r="J66" s="30">
        <v>0.1</v>
      </c>
    </row>
    <row r="67" spans="1:10" x14ac:dyDescent="0.25">
      <c r="A67" s="21">
        <f t="shared" ref="A67:A72" si="4">A66+1</f>
        <v>65</v>
      </c>
      <c r="B67" s="22">
        <f t="shared" si="3"/>
        <v>46204</v>
      </c>
      <c r="C67" s="42">
        <v>526499.99999999988</v>
      </c>
      <c r="D67" s="42">
        <v>409500</v>
      </c>
      <c r="E67" s="23">
        <f t="shared" ref="E67:E72" si="5">SUM(C67:D67)</f>
        <v>935999.99999999988</v>
      </c>
      <c r="F67" s="31">
        <v>0.3</v>
      </c>
      <c r="G67" s="30">
        <v>0.2</v>
      </c>
      <c r="H67" s="30">
        <v>0.25</v>
      </c>
      <c r="I67" s="30">
        <v>0.15</v>
      </c>
      <c r="J67" s="30">
        <v>0.1</v>
      </c>
    </row>
    <row r="68" spans="1:10" x14ac:dyDescent="0.25">
      <c r="A68" s="21">
        <f t="shared" si="4"/>
        <v>66</v>
      </c>
      <c r="B68" s="22">
        <f t="shared" si="3"/>
        <v>46235</v>
      </c>
      <c r="C68" s="42">
        <v>526499.99999999988</v>
      </c>
      <c r="D68" s="42">
        <v>409500</v>
      </c>
      <c r="E68" s="23">
        <f t="shared" si="5"/>
        <v>935999.99999999988</v>
      </c>
      <c r="F68" s="31">
        <v>0.3</v>
      </c>
      <c r="G68" s="30">
        <v>0.2</v>
      </c>
      <c r="H68" s="30">
        <v>0.25</v>
      </c>
      <c r="I68" s="30">
        <v>0.15</v>
      </c>
      <c r="J68" s="30">
        <v>0.1</v>
      </c>
    </row>
    <row r="69" spans="1:10" x14ac:dyDescent="0.25">
      <c r="A69" s="21">
        <f t="shared" si="4"/>
        <v>67</v>
      </c>
      <c r="B69" s="22">
        <f t="shared" si="3"/>
        <v>46266</v>
      </c>
      <c r="C69" s="42">
        <v>526499.99999999988</v>
      </c>
      <c r="D69" s="42">
        <v>409500</v>
      </c>
      <c r="E69" s="23">
        <f t="shared" si="5"/>
        <v>935999.99999999988</v>
      </c>
      <c r="F69" s="31">
        <v>0.3</v>
      </c>
      <c r="G69" s="30">
        <v>0.2</v>
      </c>
      <c r="H69" s="30">
        <v>0.25</v>
      </c>
      <c r="I69" s="30">
        <v>0.15</v>
      </c>
      <c r="J69" s="30">
        <v>0.1</v>
      </c>
    </row>
    <row r="70" spans="1:10" x14ac:dyDescent="0.25">
      <c r="A70" s="21">
        <f t="shared" si="4"/>
        <v>68</v>
      </c>
      <c r="B70" s="22">
        <f t="shared" si="3"/>
        <v>46296</v>
      </c>
      <c r="C70" s="42">
        <v>526499.99999999988</v>
      </c>
      <c r="D70" s="42">
        <v>409500</v>
      </c>
      <c r="E70" s="23">
        <f t="shared" si="5"/>
        <v>935999.99999999988</v>
      </c>
      <c r="F70" s="31">
        <v>0.3</v>
      </c>
      <c r="G70" s="30">
        <v>0.2</v>
      </c>
      <c r="H70" s="30">
        <v>0.25</v>
      </c>
      <c r="I70" s="30">
        <v>0.15</v>
      </c>
      <c r="J70" s="30">
        <v>0.1</v>
      </c>
    </row>
    <row r="71" spans="1:10" x14ac:dyDescent="0.25">
      <c r="A71" s="21">
        <f t="shared" si="4"/>
        <v>69</v>
      </c>
      <c r="B71" s="22">
        <f t="shared" si="3"/>
        <v>46327</v>
      </c>
      <c r="C71" s="42">
        <v>526499.99999999988</v>
      </c>
      <c r="D71" s="42">
        <v>409500</v>
      </c>
      <c r="E71" s="23">
        <f t="shared" si="5"/>
        <v>935999.99999999988</v>
      </c>
      <c r="F71" s="31">
        <v>0.3</v>
      </c>
      <c r="G71" s="30">
        <v>0.2</v>
      </c>
      <c r="H71" s="30">
        <v>0.25</v>
      </c>
      <c r="I71" s="30">
        <v>0.15</v>
      </c>
      <c r="J71" s="30">
        <v>0.1</v>
      </c>
    </row>
    <row r="72" spans="1:10" x14ac:dyDescent="0.25">
      <c r="A72" s="21">
        <f t="shared" si="4"/>
        <v>70</v>
      </c>
      <c r="B72" s="22">
        <f t="shared" si="3"/>
        <v>46357</v>
      </c>
      <c r="C72" s="42">
        <v>526499.99999999988</v>
      </c>
      <c r="D72" s="42">
        <v>409500</v>
      </c>
      <c r="E72" s="23">
        <f t="shared" si="5"/>
        <v>935999.99999999988</v>
      </c>
      <c r="F72" s="31">
        <v>0.3</v>
      </c>
      <c r="G72" s="30">
        <v>0.2</v>
      </c>
      <c r="H72" s="30">
        <v>0.25</v>
      </c>
      <c r="I72" s="30">
        <v>0.15</v>
      </c>
      <c r="J72" s="30">
        <v>0.1</v>
      </c>
    </row>
    <row r="73" spans="1:10" x14ac:dyDescent="0.25">
      <c r="A73" s="21"/>
      <c r="B73" s="22"/>
    </row>
    <row r="74" spans="1:10" x14ac:dyDescent="0.25">
      <c r="A74" s="21"/>
      <c r="B74" s="22"/>
    </row>
    <row r="75" spans="1:10" x14ac:dyDescent="0.25">
      <c r="A75" s="21"/>
      <c r="B75" s="22"/>
    </row>
    <row r="76" spans="1:10" x14ac:dyDescent="0.25">
      <c r="A76" s="21"/>
      <c r="B76" s="22"/>
    </row>
    <row r="77" spans="1:10" x14ac:dyDescent="0.25">
      <c r="A77" s="21"/>
      <c r="B7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Contracts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2023-11-02T19:28:51Z</dcterms:modified>
</cp:coreProperties>
</file>